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5-18" sheetId="5" r:id="rId5"/>
  </sheets>
  <definedNames>
    <definedName name="_xlnm.Print_Titles" localSheetId="4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3">'Листы6-11'!$A$1:$DS$165</definedName>
  </definedNames>
  <calcPr fullCalcOnLoad="1"/>
</workbook>
</file>

<file path=xl/sharedStrings.xml><?xml version="1.0" encoding="utf-8"?>
<sst xmlns="http://schemas.openxmlformats.org/spreadsheetml/2006/main" count="655" uniqueCount="353">
  <si>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</si>
  <si>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</si>
  <si>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</si>
  <si>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</si>
  <si>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</si>
  <si>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</si>
  <si>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</si>
  <si>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</si>
  <si>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</si>
  <si>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</si>
  <si>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</si>
  <si>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</si>
  <si>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</si>
  <si>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</si>
  <si>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</si>
  <si>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</si>
  <si>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</si>
  <si>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</si>
  <si>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</si>
  <si>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</si>
  <si>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</si>
  <si>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</si>
  <si>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</si>
  <si>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</si>
  <si>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</si>
  <si>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</si>
  <si>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</si>
  <si>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</si>
  <si>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</si>
  <si>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</si>
  <si>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</si>
  <si>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</si>
  <si>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</si>
  <si>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</si>
  <si>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</si>
  <si>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</si>
  <si>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</si>
  <si>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</si>
  <si>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</si>
  <si>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</si>
  <si>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</si>
  <si>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</si>
  <si>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</si>
  <si>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</si>
  <si>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</si>
  <si>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</si>
  <si>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</si>
  <si>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</si>
  <si>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</si>
  <si>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</si>
  <si>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</si>
  <si>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</si>
  <si>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</si>
  <si>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</si>
  <si>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</si>
  <si>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</si>
  <si>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</si>
  <si>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</si>
  <si>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</si>
  <si>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</si>
  <si>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</si>
  <si>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</si>
  <si>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</si>
  <si>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</si>
  <si>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</si>
  <si>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</si>
  <si>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</si>
  <si>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</si>
  <si>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</si>
  <si>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</si>
  <si>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</si>
  <si>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</si>
  <si>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</si>
  <si>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</si>
  <si>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</si>
  <si>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</si>
  <si>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</si>
  <si>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</si>
  <si>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</si>
  <si>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</si>
  <si>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</si>
  <si>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</si>
  <si>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</si>
  <si>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</si>
  <si>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</si>
  <si>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</si>
  <si>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</si>
  <si>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</si>
  <si>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</si>
  <si>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</si>
  <si>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</si>
  <si>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</si>
  <si>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</si>
  <si>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</si>
  <si>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</si>
  <si>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</si>
  <si>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</si>
  <si>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</si>
  <si>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</si>
  <si>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</si>
  <si>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</si>
  <si>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</si>
  <si>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</si>
  <si>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</si>
  <si>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</si>
  <si>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</si>
  <si>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</si>
  <si>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</si>
  <si>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</si>
  <si>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</si>
  <si>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</si>
  <si>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</si>
  <si>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</si>
  <si>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</si>
  <si>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</si>
  <si>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</si>
  <si>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</si>
  <si>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</si>
  <si>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</si>
  <si>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</si>
  <si>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</si>
  <si>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</si>
  <si>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</si>
  <si>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</si>
  <si>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</si>
  <si>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</si>
  <si>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</si>
  <si>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</si>
  <si>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</si>
  <si>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</si>
  <si>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</si>
  <si>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</si>
  <si>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</si>
  <si>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</si>
  <si>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</si>
  <si>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</si>
  <si>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</si>
  <si>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</si>
  <si>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</si>
  <si>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</si>
  <si>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</si>
  <si>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</si>
  <si>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</si>
  <si>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</si>
  <si>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</si>
  <si>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</si>
  <si>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</si>
  <si>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</si>
  <si>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</si>
  <si>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</si>
  <si>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</si>
  <si>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</si>
  <si>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</si>
  <si>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</si>
  <si>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</si>
  <si>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</si>
  <si>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</si>
  <si>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</si>
  <si>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</si>
  <si>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</si>
  <si>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</si>
  <si>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</si>
  <si>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</si>
  <si>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</si>
  <si>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</si>
  <si>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</si>
  <si>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</si>
  <si>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</si>
  <si>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</si>
  <si>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</si>
  <si>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</si>
  <si>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</si>
  <si>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</si>
  <si>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</si>
  <si>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</si>
  <si>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</si>
  <si>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</si>
  <si>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</si>
  <si>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</si>
  <si>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</si>
  <si>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</si>
  <si>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</si>
  <si>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</si>
  <si>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</si>
  <si>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</si>
  <si>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</si>
  <si>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</si>
  <si>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</si>
  <si>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</si>
  <si>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</si>
  <si>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</si>
  <si>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</si>
  <si>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</si>
  <si>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</si>
  <si>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</si>
  <si>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</si>
  <si>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</si>
  <si>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</si>
  <si>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</si>
  <si>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</si>
  <si>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</si>
  <si>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</si>
  <si>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</si>
  <si>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</si>
  <si>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</si>
  <si>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</si>
  <si>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</si>
  <si>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</si>
  <si>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</si>
  <si>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</si>
  <si>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</si>
  <si>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</si>
  <si>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</si>
  <si>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</si>
  <si>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</si>
  <si>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</si>
  <si>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</si>
  <si>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</si>
  <si>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</si>
  <si>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</si>
  <si>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</si>
  <si>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</si>
  <si>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</si>
  <si>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</si>
  <si>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</si>
  <si>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</si>
  <si>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</si>
  <si>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</si>
  <si>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</si>
  <si>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</si>
  <si>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</si>
  <si>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</si>
  <si>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</si>
  <si>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</si>
  <si>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</si>
  <si>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</si>
  <si>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</si>
  <si>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</si>
  <si>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</si>
  <si>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</si>
  <si>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</si>
  <si>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</si>
  <si>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</si>
  <si>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</si>
  <si>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</si>
  <si>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</si>
  <si>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</si>
  <si>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</si>
  <si>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</si>
  <si>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</si>
  <si>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</si>
  <si>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</si>
  <si>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</si>
  <si>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</si>
  <si>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</si>
  <si>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</si>
  <si>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</si>
  <si>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</si>
  <si>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</si>
  <si>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</si>
  <si>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</si>
  <si>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</si>
  <si>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</si>
  <si>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</si>
  <si>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</si>
  <si>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</si>
  <si>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</si>
  <si>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</si>
  <si>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</si>
  <si>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</si>
  <si>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</si>
  <si>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</si>
  <si>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</si>
  <si>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</si>
  <si>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</si>
  <si>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</si>
  <si>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</si>
  <si>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</si>
  <si>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</si>
  <si>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</si>
  <si>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</si>
  <si>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</si>
  <si>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</si>
  <si>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</si>
  <si>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</si>
  <si>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</si>
  <si>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</si>
  <si>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</si>
  <si>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</si>
  <si>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</si>
  <si>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</si>
  <si>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</si>
  <si>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</si>
  <si>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</si>
  <si>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</si>
  <si>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</si>
  <si>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</si>
  <si>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</si>
  <si>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</si>
  <si>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</si>
  <si>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</si>
  <si>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</si>
  <si>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</si>
  <si>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</si>
  <si>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</si>
  <si>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</si>
  <si>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</si>
  <si>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</si>
  <si>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</si>
  <si>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</si>
  <si>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</si>
  <si>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</si>
  <si>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</si>
  <si>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</si>
  <si>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</si>
  <si>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</si>
  <si>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</si>
  <si>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</si>
  <si>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</si>
  <si>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</si>
  <si>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</si>
  <si>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</si>
  <si>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</si>
  <si>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</si>
  <si>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</si>
  <si>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</si>
  <si>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</si>
  <si>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</si>
  <si>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</si>
  <si>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</si>
  <si>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</si>
  <si>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</si>
  <si>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</si>
  <si>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</si>
  <si>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</si>
  <si>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</si>
  <si>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утв. постановлением Правительства РФ от 09 августа 2014 г. № 787</t>
  </si>
  <si>
    <t>2016</t>
  </si>
  <si>
    <t>Открытое акционерное общество</t>
  </si>
  <si>
    <t>"Горэлектросеть" г. Кисловодск</t>
  </si>
  <si>
    <t>Открытое акционерное общество "Горэлектросеть"</t>
  </si>
  <si>
    <t>ОАО "Горэлектросеть"</t>
  </si>
  <si>
    <t>Ставропольский край, г. Кисловодск, ул. Одесская, 3</t>
  </si>
  <si>
    <t>357700, Ставропольский край, г. Кисловодск, ул. Одесская, 3</t>
  </si>
  <si>
    <t>2628002660</t>
  </si>
  <si>
    <t>262801001</t>
  </si>
  <si>
    <t>Игнатенко Сергей Васильевич</t>
  </si>
  <si>
    <t>kielset@yandex,ru</t>
  </si>
  <si>
    <t>(87937)2-29-65</t>
  </si>
  <si>
    <r>
      <t xml:space="preserve">на базовый период </t>
    </r>
    <r>
      <rPr>
        <b/>
        <sz val="12"/>
        <rFont val="Times New Roman"/>
        <family val="1"/>
      </rPr>
      <t>2015</t>
    </r>
  </si>
  <si>
    <r>
      <t xml:space="preserve">базовому периоду. </t>
    </r>
    <r>
      <rPr>
        <b/>
        <sz val="12"/>
        <rFont val="Times New Roman"/>
        <family val="1"/>
      </rPr>
      <t>2014 г.</t>
    </r>
  </si>
  <si>
    <r>
      <t xml:space="preserve">регулирования </t>
    </r>
    <r>
      <rPr>
        <b/>
        <sz val="12"/>
        <rFont val="Times New Roman"/>
        <family val="1"/>
      </rPr>
      <t>2016 г</t>
    </r>
    <r>
      <rPr>
        <sz val="12"/>
        <rFont val="Times New Roman"/>
        <family val="1"/>
      </rPr>
      <t>.</t>
    </r>
  </si>
  <si>
    <t>18.03.2013 г. Срок действия 2013-2015 г.г.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</si>
</sst>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р_._-;\-* #,##0.000\ _р_._-;_-* &quot;-&quot;??\ _р_._-;_-@_-"/>
    <numFmt numFmtId="177" formatCode="_-* #,##0.0\ _р_._-;\-* #,##0.0\ _р_._-;_-* &quot;-&quot;??\ _р_._-;_-@_-"/>
    <numFmt numFmtId="178" formatCode="_-* #,##0\ _р_._-;\-* #,##0\ _р_._-;_-* &quot;-&quot;??\ _р_._-;_-@_-"/>
    <numFmt numFmtId="179" formatCode="_-* #,##0.000_р_._-;\-* #,##0.000_р_._-;_-* &quot;-&quot;?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76" fontId="3" fillId="0" borderId="11" xfId="60" applyNumberFormat="1" applyFont="1" applyFill="1" applyBorder="1" applyAlignment="1">
      <alignment horizontal="center" vertical="center"/>
    </xf>
    <xf numFmtId="178" fontId="3" fillId="0" borderId="11" xfId="60" applyNumberFormat="1" applyFont="1" applyFill="1" applyBorder="1" applyAlignment="1">
      <alignment horizontal="center" vertical="center"/>
    </xf>
    <xf numFmtId="176" fontId="3" fillId="0" borderId="12" xfId="6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171" fontId="3" fillId="0" borderId="11" xfId="6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9" fontId="3" fillId="0" borderId="11" xfId="57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11" fillId="0" borderId="11" xfId="6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20" xfId="0" applyFont="1" applyFill="1" applyBorder="1" applyAlignment="1">
      <alignment horizontal="left" vertical="top"/>
    </xf>
    <xf numFmtId="0" fontId="11" fillId="0" borderId="2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1" fontId="3" fillId="0" borderId="14" xfId="60" applyFont="1" applyFill="1" applyBorder="1" applyAlignment="1">
      <alignment horizontal="center" vertical="center"/>
    </xf>
    <xf numFmtId="171" fontId="3" fillId="0" borderId="15" xfId="60" applyFont="1" applyFill="1" applyBorder="1" applyAlignment="1">
      <alignment horizontal="center" vertical="center"/>
    </xf>
    <xf numFmtId="171" fontId="3" fillId="0" borderId="16" xfId="60" applyFont="1" applyFill="1" applyBorder="1" applyAlignment="1">
      <alignment horizontal="center" vertical="center"/>
    </xf>
    <xf numFmtId="171" fontId="3" fillId="0" borderId="17" xfId="60" applyFont="1" applyFill="1" applyBorder="1" applyAlignment="1">
      <alignment horizontal="center" vertical="center"/>
    </xf>
    <xf numFmtId="171" fontId="3" fillId="0" borderId="0" xfId="60" applyFont="1" applyFill="1" applyBorder="1" applyAlignment="1">
      <alignment horizontal="center" vertical="center"/>
    </xf>
    <xf numFmtId="171" fontId="3" fillId="0" borderId="18" xfId="60" applyFont="1" applyFill="1" applyBorder="1" applyAlignment="1">
      <alignment horizontal="center" vertical="center"/>
    </xf>
    <xf numFmtId="171" fontId="3" fillId="0" borderId="19" xfId="60" applyFont="1" applyFill="1" applyBorder="1" applyAlignment="1">
      <alignment horizontal="center" vertical="center"/>
    </xf>
    <xf numFmtId="171" fontId="3" fillId="0" borderId="10" xfId="60" applyFont="1" applyFill="1" applyBorder="1" applyAlignment="1">
      <alignment horizontal="center" vertical="center"/>
    </xf>
    <xf numFmtId="171" fontId="3" fillId="0" borderId="20" xfId="6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elset@yandex,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S18"/>
  <sheetViews>
    <sheetView tabSelected="1" zoomScalePageLayoutView="0" workbookViewId="0" topLeftCell="A1">
      <selection activeCell="A10" sqref="A10:DS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336</v>
      </c>
    </row>
    <row r="10" spans="1:123" s="4" customFormat="1" ht="18.75">
      <c r="A10" s="13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</row>
    <row r="11" spans="1:123" s="4" customFormat="1" ht="18.75">
      <c r="A11" s="13" t="s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61:82" s="4" customFormat="1" ht="18.75">
      <c r="BI12" s="7" t="s">
        <v>5</v>
      </c>
      <c r="BK12" s="14" t="s">
        <v>337</v>
      </c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D12" s="5" t="s">
        <v>7</v>
      </c>
    </row>
    <row r="13" spans="63:80" s="6" customFormat="1" ht="10.5">
      <c r="BK13" s="12" t="s">
        <v>6</v>
      </c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6" spans="19:105" ht="15.75">
      <c r="S16" s="11" t="s">
        <v>338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9:105" s="6" customFormat="1" ht="10.5">
      <c r="S17" s="12" t="s">
        <v>8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</row>
    <row r="18" spans="19:105" ht="15.75">
      <c r="S18" s="11" t="s">
        <v>339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T28"/>
  <sheetViews>
    <sheetView zoomScalePageLayoutView="0" workbookViewId="0" topLeftCell="A1">
      <selection activeCell="A6" sqref="A6:DS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9" customFormat="1" ht="18.7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</row>
    <row r="10" spans="1:123" ht="15.75">
      <c r="A10" s="10" t="s">
        <v>13</v>
      </c>
      <c r="U10" s="16" t="s">
        <v>340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</row>
    <row r="12" spans="1:123" ht="15.75">
      <c r="A12" s="10" t="s">
        <v>14</v>
      </c>
      <c r="Z12" s="16" t="s">
        <v>341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</row>
    <row r="14" spans="1:123" ht="15.75">
      <c r="A14" s="10" t="s">
        <v>15</v>
      </c>
      <c r="R14" s="16" t="s">
        <v>342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</row>
    <row r="16" spans="1:123" ht="15.75">
      <c r="A16" s="10" t="s">
        <v>16</v>
      </c>
      <c r="R16" s="16" t="s">
        <v>343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</row>
    <row r="18" spans="1:123" ht="15.75">
      <c r="A18" s="10" t="s">
        <v>17</v>
      </c>
      <c r="F18" s="15" t="s">
        <v>344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18</v>
      </c>
      <c r="F20" s="15" t="s">
        <v>345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19</v>
      </c>
      <c r="T22" s="16" t="s">
        <v>346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</row>
    <row r="24" spans="1:123" ht="15.75">
      <c r="A24" s="10" t="s">
        <v>20</v>
      </c>
      <c r="X24" s="17" t="s">
        <v>347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21</v>
      </c>
      <c r="T26" s="15" t="s">
        <v>348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22</v>
      </c>
      <c r="F28" s="15" t="s">
        <v>348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ielset@yandex,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92"/>
  <sheetViews>
    <sheetView zoomScalePageLayoutView="0" workbookViewId="0" topLeftCell="A1">
      <selection activeCell="A5" sqref="A5:DS5"/>
    </sheetView>
  </sheetViews>
  <sheetFormatPr defaultColWidth="1.12109375" defaultRowHeight="12.75"/>
  <cols>
    <col min="1" max="16384" width="1.12109375" style="28" customWidth="1"/>
  </cols>
  <sheetData>
    <row r="1" spans="123:124" s="24" customFormat="1" ht="11.25">
      <c r="DS1" s="25" t="s">
        <v>23</v>
      </c>
      <c r="DT1" s="25"/>
    </row>
    <row r="2" spans="123:124" s="24" customFormat="1" ht="11.25">
      <c r="DS2" s="25" t="s">
        <v>10</v>
      </c>
      <c r="DT2" s="25"/>
    </row>
    <row r="3" spans="123:124" s="24" customFormat="1" ht="11.25">
      <c r="DS3" s="25" t="s">
        <v>11</v>
      </c>
      <c r="DT3" s="25"/>
    </row>
    <row r="5" spans="1:123" s="27" customFormat="1" ht="18.75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328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29" t="s">
        <v>26</v>
      </c>
      <c r="B8" s="30"/>
      <c r="C8" s="30"/>
      <c r="D8" s="30"/>
      <c r="E8" s="30"/>
      <c r="F8" s="30"/>
      <c r="G8" s="30"/>
      <c r="H8" s="31"/>
      <c r="I8" s="29" t="s">
        <v>28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29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31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37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34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>
      <c r="A9" s="32" t="s">
        <v>27</v>
      </c>
      <c r="B9" s="33"/>
      <c r="C9" s="33"/>
      <c r="D9" s="33"/>
      <c r="E9" s="33"/>
      <c r="F9" s="33"/>
      <c r="G9" s="33"/>
      <c r="H9" s="34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4"/>
      <c r="AP9" s="32" t="s">
        <v>30</v>
      </c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32" t="s">
        <v>32</v>
      </c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4"/>
      <c r="CB9" s="32" t="s">
        <v>38</v>
      </c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4"/>
      <c r="CX9" s="32" t="s">
        <v>35</v>
      </c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4"/>
    </row>
    <row r="10" spans="1:123" ht="15.75" customHeight="1">
      <c r="A10" s="35"/>
      <c r="B10" s="36"/>
      <c r="C10" s="36"/>
      <c r="D10" s="36"/>
      <c r="E10" s="36"/>
      <c r="F10" s="36"/>
      <c r="G10" s="36"/>
      <c r="H10" s="37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4"/>
      <c r="AP10" s="35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7"/>
      <c r="BF10" s="35" t="s">
        <v>350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7"/>
      <c r="CB10" s="35" t="s">
        <v>349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7"/>
      <c r="CX10" s="35" t="s">
        <v>351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7"/>
    </row>
    <row r="11" spans="1:123" s="43" customFormat="1" ht="15.75">
      <c r="A11" s="22" t="s">
        <v>39</v>
      </c>
      <c r="B11" s="22"/>
      <c r="C11" s="22"/>
      <c r="D11" s="22"/>
      <c r="E11" s="22"/>
      <c r="F11" s="22"/>
      <c r="G11" s="22"/>
      <c r="H11" s="23"/>
      <c r="I11" s="38" t="s">
        <v>40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41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</row>
    <row r="12" spans="1:123" s="43" customFormat="1" ht="15.75">
      <c r="A12" s="22"/>
      <c r="B12" s="22"/>
      <c r="C12" s="22"/>
      <c r="D12" s="22"/>
      <c r="E12" s="22"/>
      <c r="F12" s="22"/>
      <c r="G12" s="22"/>
      <c r="H12" s="23"/>
      <c r="I12" s="44" t="s">
        <v>41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41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>
      <c r="A13" s="22" t="s">
        <v>46</v>
      </c>
      <c r="B13" s="22"/>
      <c r="C13" s="22"/>
      <c r="D13" s="22"/>
      <c r="E13" s="22"/>
      <c r="F13" s="22"/>
      <c r="G13" s="22"/>
      <c r="H13" s="22"/>
      <c r="I13" s="47" t="s">
        <v>42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22" t="s">
        <v>47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42">
        <v>950652</v>
      </c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>
        <f>BF13*1.158</f>
        <v>1100855.0159999998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>
        <f>CB13*1.075</f>
        <v>1183419.1421999997</v>
      </c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>
      <c r="A14" s="22" t="s">
        <v>48</v>
      </c>
      <c r="B14" s="22"/>
      <c r="C14" s="22"/>
      <c r="D14" s="22"/>
      <c r="E14" s="22"/>
      <c r="F14" s="22"/>
      <c r="G14" s="22"/>
      <c r="H14" s="22"/>
      <c r="I14" s="48" t="s">
        <v>43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22" t="s">
        <v>47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42">
        <v>8529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>
        <f>BF14*1.158</f>
        <v>9876.581999999999</v>
      </c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>
        <f>CB14*1.075</f>
        <v>10617.325649999999</v>
      </c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>
      <c r="A15" s="22" t="s">
        <v>49</v>
      </c>
      <c r="B15" s="22"/>
      <c r="C15" s="22"/>
      <c r="D15" s="22"/>
      <c r="E15" s="22"/>
      <c r="F15" s="22"/>
      <c r="G15" s="22"/>
      <c r="H15" s="23"/>
      <c r="I15" s="38" t="s">
        <v>44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41" t="s">
        <v>47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42">
        <v>961</v>
      </c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>
        <f>BF15*1.158</f>
        <v>1112.838</v>
      </c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>
        <f>CB15*1.075</f>
        <v>1196.3008499999999</v>
      </c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>
      <c r="A16" s="22"/>
      <c r="B16" s="22"/>
      <c r="C16" s="22"/>
      <c r="D16" s="22"/>
      <c r="E16" s="22"/>
      <c r="F16" s="22"/>
      <c r="G16" s="22"/>
      <c r="H16" s="23"/>
      <c r="I16" s="44" t="s">
        <v>45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  <c r="AP16" s="41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>
      <c r="A17" s="22" t="s">
        <v>50</v>
      </c>
      <c r="B17" s="22"/>
      <c r="C17" s="22"/>
      <c r="D17" s="22"/>
      <c r="E17" s="22"/>
      <c r="F17" s="22"/>
      <c r="G17" s="22"/>
      <c r="H17" s="22"/>
      <c r="I17" s="49" t="s">
        <v>51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2" t="s">
        <v>47</v>
      </c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42">
        <v>211</v>
      </c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>
        <f>BF17*1.158</f>
        <v>244.338</v>
      </c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>
        <f>CB17*1.075</f>
        <v>262.66335</v>
      </c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>
      <c r="A18" s="22" t="s">
        <v>52</v>
      </c>
      <c r="B18" s="22"/>
      <c r="C18" s="22"/>
      <c r="D18" s="22"/>
      <c r="E18" s="22"/>
      <c r="F18" s="22"/>
      <c r="G18" s="22"/>
      <c r="H18" s="23"/>
      <c r="I18" s="38" t="s">
        <v>53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41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43" customFormat="1" ht="15.75">
      <c r="A19" s="22"/>
      <c r="B19" s="22"/>
      <c r="C19" s="22"/>
      <c r="D19" s="22"/>
      <c r="E19" s="22"/>
      <c r="F19" s="22"/>
      <c r="G19" s="22"/>
      <c r="H19" s="23"/>
      <c r="I19" s="50" t="s">
        <v>54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2"/>
      <c r="AP19" s="41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43" customFormat="1" ht="15.75">
      <c r="A20" s="22" t="s">
        <v>55</v>
      </c>
      <c r="B20" s="22"/>
      <c r="C20" s="22"/>
      <c r="D20" s="22"/>
      <c r="E20" s="22"/>
      <c r="F20" s="22"/>
      <c r="G20" s="22"/>
      <c r="H20" s="23"/>
      <c r="I20" s="38" t="s">
        <v>56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41" t="s">
        <v>61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53">
        <f>BF14/BF13</f>
        <v>0.008971737291879679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f>CB14/CB13</f>
        <v>0.008971737291879679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>
        <f>CX14/CX13</f>
        <v>0.00897173729187968</v>
      </c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</row>
    <row r="21" spans="1:123" s="43" customFormat="1" ht="15.75">
      <c r="A21" s="22"/>
      <c r="B21" s="22"/>
      <c r="C21" s="22"/>
      <c r="D21" s="22"/>
      <c r="E21" s="22"/>
      <c r="F21" s="22"/>
      <c r="G21" s="22"/>
      <c r="H21" s="23"/>
      <c r="I21" s="50" t="s">
        <v>57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2"/>
      <c r="AP21" s="41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s="43" customFormat="1" ht="15.75">
      <c r="A22" s="22"/>
      <c r="B22" s="22"/>
      <c r="C22" s="22"/>
      <c r="D22" s="22"/>
      <c r="E22" s="22"/>
      <c r="F22" s="22"/>
      <c r="G22" s="22"/>
      <c r="H22" s="23"/>
      <c r="I22" s="50" t="s">
        <v>58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2"/>
      <c r="AP22" s="41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 s="43" customFormat="1" ht="15.75">
      <c r="A23" s="22"/>
      <c r="B23" s="22"/>
      <c r="C23" s="22"/>
      <c r="D23" s="22"/>
      <c r="E23" s="22"/>
      <c r="F23" s="22"/>
      <c r="G23" s="22"/>
      <c r="H23" s="23"/>
      <c r="I23" s="50" t="s">
        <v>59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2"/>
      <c r="AP23" s="41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 s="43" customFormat="1" ht="15.75">
      <c r="A24" s="22"/>
      <c r="B24" s="22"/>
      <c r="C24" s="22"/>
      <c r="D24" s="22"/>
      <c r="E24" s="22"/>
      <c r="F24" s="22"/>
      <c r="G24" s="22"/>
      <c r="H24" s="23"/>
      <c r="I24" s="50" t="s">
        <v>60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2"/>
      <c r="AP24" s="41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</row>
    <row r="25" spans="1:123" s="43" customFormat="1" ht="15.75">
      <c r="A25" s="22" t="s">
        <v>62</v>
      </c>
      <c r="B25" s="22"/>
      <c r="C25" s="22"/>
      <c r="D25" s="22"/>
      <c r="E25" s="22"/>
      <c r="F25" s="22"/>
      <c r="G25" s="22"/>
      <c r="H25" s="23"/>
      <c r="I25" s="38" t="s">
        <v>63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41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43" customFormat="1" ht="15.75">
      <c r="A26" s="22"/>
      <c r="B26" s="22"/>
      <c r="C26" s="22"/>
      <c r="D26" s="22"/>
      <c r="E26" s="22"/>
      <c r="F26" s="22"/>
      <c r="G26" s="22"/>
      <c r="H26" s="23"/>
      <c r="I26" s="50" t="s">
        <v>41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2"/>
      <c r="AP26" s="41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43" customFormat="1" ht="15.75">
      <c r="A27" s="22" t="s">
        <v>64</v>
      </c>
      <c r="B27" s="22"/>
      <c r="C27" s="22"/>
      <c r="D27" s="22"/>
      <c r="E27" s="22"/>
      <c r="F27" s="22"/>
      <c r="G27" s="22"/>
      <c r="H27" s="23"/>
      <c r="I27" s="38" t="s">
        <v>147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41" t="s">
        <v>66</v>
      </c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43" customFormat="1" ht="15.75" customHeight="1">
      <c r="A28" s="22"/>
      <c r="B28" s="22"/>
      <c r="C28" s="22"/>
      <c r="D28" s="22"/>
      <c r="E28" s="22"/>
      <c r="F28" s="22"/>
      <c r="G28" s="22"/>
      <c r="H28" s="23"/>
      <c r="I28" s="54" t="s">
        <v>148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6"/>
      <c r="AP28" s="41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43" customFormat="1" ht="15.75">
      <c r="A29" s="22" t="s">
        <v>67</v>
      </c>
      <c r="B29" s="22"/>
      <c r="C29" s="22"/>
      <c r="D29" s="22"/>
      <c r="E29" s="22"/>
      <c r="F29" s="22"/>
      <c r="G29" s="22"/>
      <c r="H29" s="23"/>
      <c r="I29" s="38" t="s">
        <v>65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0"/>
      <c r="AP29" s="41" t="s">
        <v>87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43" customFormat="1" ht="15.75" customHeight="1">
      <c r="A30" s="22"/>
      <c r="B30" s="22"/>
      <c r="C30" s="22"/>
      <c r="D30" s="22"/>
      <c r="E30" s="22"/>
      <c r="F30" s="22"/>
      <c r="G30" s="22"/>
      <c r="H30" s="23"/>
      <c r="I30" s="57" t="s">
        <v>130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9"/>
      <c r="AP30" s="41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43" customFormat="1" ht="15.75" customHeight="1">
      <c r="A31" s="22" t="s">
        <v>68</v>
      </c>
      <c r="B31" s="22"/>
      <c r="C31" s="22"/>
      <c r="D31" s="22"/>
      <c r="E31" s="22"/>
      <c r="F31" s="22"/>
      <c r="G31" s="22"/>
      <c r="H31" s="22"/>
      <c r="I31" s="60" t="s">
        <v>131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22" t="s">
        <v>66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43" customFormat="1" ht="15.75">
      <c r="A32" s="22" t="s">
        <v>69</v>
      </c>
      <c r="B32" s="22"/>
      <c r="C32" s="22"/>
      <c r="D32" s="22"/>
      <c r="E32" s="22"/>
      <c r="F32" s="22"/>
      <c r="G32" s="22"/>
      <c r="H32" s="23"/>
      <c r="I32" s="38" t="s">
        <v>70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40"/>
      <c r="AP32" s="41" t="s">
        <v>71</v>
      </c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42">
        <v>238113.619</v>
      </c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>
        <v>236031.84</v>
      </c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>
        <v>237100</v>
      </c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43" customFormat="1" ht="15.75" customHeight="1">
      <c r="A33" s="22"/>
      <c r="B33" s="22"/>
      <c r="C33" s="22"/>
      <c r="D33" s="22"/>
      <c r="E33" s="22"/>
      <c r="F33" s="22"/>
      <c r="G33" s="22"/>
      <c r="H33" s="23"/>
      <c r="I33" s="54" t="s">
        <v>132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6"/>
      <c r="AP33" s="41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43" customFormat="1" ht="15.75">
      <c r="A34" s="22" t="s">
        <v>72</v>
      </c>
      <c r="B34" s="22"/>
      <c r="C34" s="22"/>
      <c r="D34" s="22"/>
      <c r="E34" s="22"/>
      <c r="F34" s="22"/>
      <c r="G34" s="22"/>
      <c r="H34" s="23"/>
      <c r="I34" s="38" t="s">
        <v>73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0"/>
      <c r="AP34" s="41" t="s">
        <v>71</v>
      </c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42">
        <v>80498.556</v>
      </c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>
        <v>79618</v>
      </c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>
        <v>81400</v>
      </c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43" customFormat="1" ht="15.75">
      <c r="A35" s="22"/>
      <c r="B35" s="22"/>
      <c r="C35" s="22"/>
      <c r="D35" s="22"/>
      <c r="E35" s="22"/>
      <c r="F35" s="22"/>
      <c r="G35" s="22"/>
      <c r="H35" s="23"/>
      <c r="I35" s="50" t="s">
        <v>74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4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43" customFormat="1" ht="15.75" customHeight="1">
      <c r="A36" s="22"/>
      <c r="B36" s="22"/>
      <c r="C36" s="22"/>
      <c r="D36" s="22"/>
      <c r="E36" s="22"/>
      <c r="F36" s="22"/>
      <c r="G36" s="22"/>
      <c r="H36" s="23"/>
      <c r="I36" s="54" t="s">
        <v>133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6"/>
      <c r="AP36" s="41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43" customFormat="1" ht="15.75">
      <c r="A37" s="22" t="s">
        <v>75</v>
      </c>
      <c r="B37" s="22"/>
      <c r="C37" s="22"/>
      <c r="D37" s="22"/>
      <c r="E37" s="22"/>
      <c r="F37" s="22"/>
      <c r="G37" s="22"/>
      <c r="H37" s="23"/>
      <c r="I37" s="38" t="s">
        <v>76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0"/>
      <c r="AP37" s="41" t="s">
        <v>61</v>
      </c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43" customFormat="1" ht="15.75">
      <c r="A38" s="22"/>
      <c r="B38" s="22"/>
      <c r="C38" s="22"/>
      <c r="D38" s="22"/>
      <c r="E38" s="22"/>
      <c r="F38" s="22"/>
      <c r="G38" s="22"/>
      <c r="H38" s="23"/>
      <c r="I38" s="50" t="s">
        <v>77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41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43" customFormat="1" ht="15.75">
      <c r="A39" s="22"/>
      <c r="B39" s="22"/>
      <c r="C39" s="22"/>
      <c r="D39" s="22"/>
      <c r="E39" s="22"/>
      <c r="F39" s="22"/>
      <c r="G39" s="22"/>
      <c r="H39" s="23"/>
      <c r="I39" s="50" t="s">
        <v>78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41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ht="15.75" customHeight="1">
      <c r="A40" s="22"/>
      <c r="B40" s="22"/>
      <c r="C40" s="22"/>
      <c r="D40" s="22"/>
      <c r="E40" s="22"/>
      <c r="F40" s="22"/>
      <c r="G40" s="22"/>
      <c r="H40" s="23"/>
      <c r="I40" s="54" t="s">
        <v>334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6"/>
      <c r="AP40" s="41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43" customFormat="1" ht="15.75">
      <c r="A41" s="22" t="s">
        <v>79</v>
      </c>
      <c r="B41" s="22"/>
      <c r="C41" s="22"/>
      <c r="D41" s="22"/>
      <c r="E41" s="22"/>
      <c r="F41" s="22"/>
      <c r="G41" s="22"/>
      <c r="H41" s="23"/>
      <c r="I41" s="38" t="s">
        <v>80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0"/>
      <c r="AP41" s="61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43" customFormat="1" ht="15.75">
      <c r="A42" s="22"/>
      <c r="B42" s="22"/>
      <c r="C42" s="22"/>
      <c r="D42" s="22"/>
      <c r="E42" s="22"/>
      <c r="F42" s="22"/>
      <c r="G42" s="22"/>
      <c r="H42" s="23"/>
      <c r="I42" s="50" t="s">
        <v>81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  <c r="AP42" s="61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43" customFormat="1" ht="15.75" customHeight="1">
      <c r="A43" s="22"/>
      <c r="B43" s="22"/>
      <c r="C43" s="22"/>
      <c r="D43" s="22"/>
      <c r="E43" s="22"/>
      <c r="F43" s="22"/>
      <c r="G43" s="22"/>
      <c r="H43" s="23"/>
      <c r="I43" s="54" t="s">
        <v>335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6"/>
      <c r="AP43" s="61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43" customFormat="1" ht="15.75">
      <c r="A44" s="22" t="s">
        <v>83</v>
      </c>
      <c r="B44" s="22"/>
      <c r="C44" s="22"/>
      <c r="D44" s="22"/>
      <c r="E44" s="22"/>
      <c r="F44" s="22"/>
      <c r="G44" s="22"/>
      <c r="H44" s="23"/>
      <c r="I44" s="38" t="s">
        <v>84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40"/>
      <c r="AP44" s="41" t="s">
        <v>87</v>
      </c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43" customFormat="1" ht="15.75">
      <c r="A45" s="22"/>
      <c r="B45" s="22"/>
      <c r="C45" s="22"/>
      <c r="D45" s="22"/>
      <c r="E45" s="22"/>
      <c r="F45" s="22"/>
      <c r="G45" s="22"/>
      <c r="H45" s="23"/>
      <c r="I45" s="50" t="s">
        <v>85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2"/>
      <c r="AP45" s="41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43" customFormat="1" ht="15.75">
      <c r="A46" s="22"/>
      <c r="B46" s="22"/>
      <c r="C46" s="22"/>
      <c r="D46" s="22"/>
      <c r="E46" s="22"/>
      <c r="F46" s="22"/>
      <c r="G46" s="22"/>
      <c r="H46" s="23"/>
      <c r="I46" s="50" t="s">
        <v>86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2"/>
      <c r="AP46" s="41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43" customFormat="1" ht="15.75" customHeight="1">
      <c r="A47" s="22"/>
      <c r="B47" s="22"/>
      <c r="C47" s="22"/>
      <c r="D47" s="22"/>
      <c r="E47" s="22"/>
      <c r="F47" s="22"/>
      <c r="G47" s="22"/>
      <c r="H47" s="23"/>
      <c r="I47" s="54" t="s">
        <v>134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6"/>
      <c r="AP47" s="41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43" customFormat="1" ht="15.75">
      <c r="A48" s="22" t="s">
        <v>88</v>
      </c>
      <c r="B48" s="22"/>
      <c r="C48" s="22"/>
      <c r="D48" s="22"/>
      <c r="E48" s="22"/>
      <c r="F48" s="22"/>
      <c r="G48" s="22"/>
      <c r="H48" s="23"/>
      <c r="I48" s="38" t="s">
        <v>89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40"/>
      <c r="AP48" s="41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42">
        <v>44006</v>
      </c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>
        <v>42600</v>
      </c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>
        <v>49900</v>
      </c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43" customFormat="1" ht="15.75">
      <c r="A49" s="22"/>
      <c r="B49" s="22"/>
      <c r="C49" s="22"/>
      <c r="D49" s="22"/>
      <c r="E49" s="22"/>
      <c r="F49" s="22"/>
      <c r="G49" s="22"/>
      <c r="H49" s="23"/>
      <c r="I49" s="50" t="s">
        <v>90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41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43" customFormat="1" ht="15.75">
      <c r="A50" s="22"/>
      <c r="B50" s="22"/>
      <c r="C50" s="22"/>
      <c r="D50" s="22"/>
      <c r="E50" s="22"/>
      <c r="F50" s="22"/>
      <c r="G50" s="22"/>
      <c r="H50" s="23"/>
      <c r="I50" s="50" t="s">
        <v>91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41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43" customFormat="1" ht="15.75">
      <c r="A51" s="22" t="s">
        <v>92</v>
      </c>
      <c r="B51" s="22"/>
      <c r="C51" s="22"/>
      <c r="D51" s="22"/>
      <c r="E51" s="22"/>
      <c r="F51" s="22"/>
      <c r="G51" s="22"/>
      <c r="H51" s="23"/>
      <c r="I51" s="38" t="s">
        <v>93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40"/>
      <c r="AP51" s="41" t="s">
        <v>47</v>
      </c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42">
        <v>21544.098</v>
      </c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>
        <v>23146.182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>
        <v>25040</v>
      </c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43" customFormat="1" ht="15.75" customHeight="1">
      <c r="A52" s="22"/>
      <c r="B52" s="22"/>
      <c r="C52" s="22"/>
      <c r="D52" s="22"/>
      <c r="E52" s="22"/>
      <c r="F52" s="22"/>
      <c r="G52" s="22"/>
      <c r="H52" s="23"/>
      <c r="I52" s="54" t="s">
        <v>135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6"/>
      <c r="AP52" s="41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43" customFormat="1" ht="15.75" customHeight="1">
      <c r="A53" s="22"/>
      <c r="B53" s="22"/>
      <c r="C53" s="22"/>
      <c r="D53" s="22"/>
      <c r="E53" s="22"/>
      <c r="F53" s="22"/>
      <c r="G53" s="22"/>
      <c r="H53" s="23"/>
      <c r="I53" s="57" t="s">
        <v>136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9"/>
      <c r="AP53" s="41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43" customFormat="1" ht="15.75">
      <c r="A54" s="22"/>
      <c r="B54" s="22"/>
      <c r="C54" s="22"/>
      <c r="D54" s="22"/>
      <c r="E54" s="22"/>
      <c r="F54" s="22"/>
      <c r="G54" s="22"/>
      <c r="H54" s="22"/>
      <c r="I54" s="47" t="s">
        <v>94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43" customFormat="1" ht="15.75">
      <c r="A55" s="22"/>
      <c r="B55" s="22"/>
      <c r="C55" s="22"/>
      <c r="D55" s="22"/>
      <c r="E55" s="22"/>
      <c r="F55" s="22"/>
      <c r="G55" s="22"/>
      <c r="H55" s="22"/>
      <c r="I55" s="62" t="s">
        <v>95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42">
        <v>10632.351</v>
      </c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>
        <v>13224.46</v>
      </c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>
        <v>12865.145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43" customFormat="1" ht="15.75">
      <c r="A56" s="22"/>
      <c r="B56" s="22"/>
      <c r="C56" s="22"/>
      <c r="D56" s="22"/>
      <c r="E56" s="22"/>
      <c r="F56" s="22"/>
      <c r="G56" s="22"/>
      <c r="H56" s="22"/>
      <c r="I56" s="62" t="s">
        <v>329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43" customFormat="1" ht="15.75">
      <c r="A57" s="22"/>
      <c r="B57" s="22"/>
      <c r="C57" s="22"/>
      <c r="D57" s="22"/>
      <c r="E57" s="22"/>
      <c r="F57" s="22"/>
      <c r="G57" s="22"/>
      <c r="H57" s="22"/>
      <c r="I57" s="48" t="s">
        <v>96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42">
        <f>BF51-BF55</f>
        <v>10911.747000000001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f>CB51-CB55</f>
        <v>9921.722000000002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>
        <f>CX51-CX55</f>
        <v>12174.855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43" customFormat="1" ht="15.75">
      <c r="A58" s="22" t="s">
        <v>97</v>
      </c>
      <c r="B58" s="22"/>
      <c r="C58" s="22"/>
      <c r="D58" s="22"/>
      <c r="E58" s="22"/>
      <c r="F58" s="22"/>
      <c r="G58" s="22"/>
      <c r="H58" s="23"/>
      <c r="I58" s="38" t="s">
        <v>98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0"/>
      <c r="AP58" s="41" t="s">
        <v>47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42">
        <f>BF48-BF51</f>
        <v>22461.902</v>
      </c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>
        <f>CB48-CB51</f>
        <v>19453.818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>
        <f>CX48-CX51</f>
        <v>24860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43" customFormat="1" ht="15.75" customHeight="1">
      <c r="A59" s="22"/>
      <c r="B59" s="22"/>
      <c r="C59" s="22"/>
      <c r="D59" s="22"/>
      <c r="E59" s="22"/>
      <c r="F59" s="22"/>
      <c r="G59" s="22"/>
      <c r="H59" s="23"/>
      <c r="I59" s="54" t="s">
        <v>137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6"/>
      <c r="AP59" s="41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43" customFormat="1" ht="15.75" customHeight="1">
      <c r="A60" s="22"/>
      <c r="B60" s="22"/>
      <c r="C60" s="22"/>
      <c r="D60" s="22"/>
      <c r="E60" s="22"/>
      <c r="F60" s="22"/>
      <c r="G60" s="22"/>
      <c r="H60" s="23"/>
      <c r="I60" s="54" t="s">
        <v>138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1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43" customFormat="1" ht="15.75">
      <c r="A61" s="22" t="s">
        <v>99</v>
      </c>
      <c r="B61" s="22"/>
      <c r="C61" s="22"/>
      <c r="D61" s="22"/>
      <c r="E61" s="22"/>
      <c r="F61" s="22"/>
      <c r="G61" s="22"/>
      <c r="H61" s="23"/>
      <c r="I61" s="38" t="s">
        <v>100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0"/>
      <c r="AP61" s="41" t="s">
        <v>47</v>
      </c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43" customFormat="1" ht="15.75">
      <c r="A62" s="22"/>
      <c r="B62" s="22"/>
      <c r="C62" s="22"/>
      <c r="D62" s="22"/>
      <c r="E62" s="22"/>
      <c r="F62" s="22"/>
      <c r="G62" s="22"/>
      <c r="H62" s="23"/>
      <c r="I62" s="44" t="s">
        <v>101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6"/>
      <c r="AP62" s="41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43" customFormat="1" ht="15.75">
      <c r="A63" s="22" t="s">
        <v>102</v>
      </c>
      <c r="B63" s="22"/>
      <c r="C63" s="22"/>
      <c r="D63" s="22"/>
      <c r="E63" s="22"/>
      <c r="F63" s="22"/>
      <c r="G63" s="22"/>
      <c r="H63" s="23"/>
      <c r="I63" s="38" t="s">
        <v>103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0"/>
      <c r="AP63" s="41" t="s">
        <v>47</v>
      </c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43" customFormat="1" ht="15.75">
      <c r="A64" s="22"/>
      <c r="B64" s="22"/>
      <c r="C64" s="22"/>
      <c r="D64" s="22"/>
      <c r="E64" s="22"/>
      <c r="F64" s="22"/>
      <c r="G64" s="22"/>
      <c r="H64" s="23"/>
      <c r="I64" s="50" t="s">
        <v>104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2"/>
      <c r="AP64" s="41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43" customFormat="1" ht="15.75">
      <c r="A65" s="22" t="s">
        <v>105</v>
      </c>
      <c r="B65" s="22"/>
      <c r="C65" s="22"/>
      <c r="D65" s="22"/>
      <c r="E65" s="22"/>
      <c r="F65" s="22"/>
      <c r="G65" s="22"/>
      <c r="H65" s="23"/>
      <c r="I65" s="38" t="s">
        <v>106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40"/>
      <c r="AP65" s="41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43" customFormat="1" ht="15.75">
      <c r="A66" s="22"/>
      <c r="B66" s="22"/>
      <c r="C66" s="22"/>
      <c r="D66" s="22"/>
      <c r="E66" s="22"/>
      <c r="F66" s="22"/>
      <c r="G66" s="22"/>
      <c r="H66" s="23"/>
      <c r="I66" s="50" t="s">
        <v>107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2"/>
      <c r="AP66" s="41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</row>
    <row r="67" spans="1:123" s="43" customFormat="1" ht="15.75">
      <c r="A67" s="22"/>
      <c r="B67" s="22"/>
      <c r="C67" s="22"/>
      <c r="D67" s="22"/>
      <c r="E67" s="22"/>
      <c r="F67" s="22"/>
      <c r="G67" s="22"/>
      <c r="H67" s="23"/>
      <c r="I67" s="44" t="s">
        <v>82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6"/>
      <c r="AP67" s="41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43" customFormat="1" ht="15.75">
      <c r="A68" s="22"/>
      <c r="B68" s="22"/>
      <c r="C68" s="22"/>
      <c r="D68" s="22"/>
      <c r="E68" s="22"/>
      <c r="F68" s="22"/>
      <c r="G68" s="22"/>
      <c r="H68" s="22"/>
      <c r="I68" s="63" t="s">
        <v>108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</row>
    <row r="69" spans="1:123" s="43" customFormat="1" ht="15.75" customHeight="1">
      <c r="A69" s="22"/>
      <c r="B69" s="22"/>
      <c r="C69" s="22"/>
      <c r="D69" s="22"/>
      <c r="E69" s="22"/>
      <c r="F69" s="22"/>
      <c r="G69" s="22"/>
      <c r="H69" s="22"/>
      <c r="I69" s="64" t="s">
        <v>139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22" t="s">
        <v>109</v>
      </c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</row>
    <row r="70" spans="1:123" s="43" customFormat="1" ht="15.75">
      <c r="A70" s="22"/>
      <c r="B70" s="22"/>
      <c r="C70" s="22"/>
      <c r="D70" s="22"/>
      <c r="E70" s="22"/>
      <c r="F70" s="22"/>
      <c r="G70" s="22"/>
      <c r="H70" s="23"/>
      <c r="I70" s="38" t="s">
        <v>110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40"/>
      <c r="AP70" s="41" t="s">
        <v>47</v>
      </c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43" customFormat="1" ht="15.75" customHeight="1">
      <c r="A71" s="22"/>
      <c r="B71" s="22"/>
      <c r="C71" s="22"/>
      <c r="D71" s="22"/>
      <c r="E71" s="22"/>
      <c r="F71" s="22"/>
      <c r="G71" s="22"/>
      <c r="H71" s="23"/>
      <c r="I71" s="57" t="s">
        <v>140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9"/>
      <c r="AP71" s="41" t="s">
        <v>111</v>
      </c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</row>
    <row r="72" spans="1:123" s="43" customFormat="1" ht="15.75">
      <c r="A72" s="22" t="s">
        <v>112</v>
      </c>
      <c r="B72" s="22"/>
      <c r="C72" s="22"/>
      <c r="D72" s="22"/>
      <c r="E72" s="22"/>
      <c r="F72" s="22"/>
      <c r="G72" s="22"/>
      <c r="H72" s="23"/>
      <c r="I72" s="50" t="s">
        <v>113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2"/>
      <c r="AP72" s="41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</row>
    <row r="73" spans="1:123" s="43" customFormat="1" ht="15.75">
      <c r="A73" s="22"/>
      <c r="B73" s="22"/>
      <c r="C73" s="22"/>
      <c r="D73" s="22"/>
      <c r="E73" s="22"/>
      <c r="F73" s="22"/>
      <c r="G73" s="22"/>
      <c r="H73" s="23"/>
      <c r="I73" s="50" t="s">
        <v>244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2"/>
      <c r="AP73" s="41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</row>
    <row r="74" spans="1:123" s="43" customFormat="1" ht="15.75">
      <c r="A74" s="22"/>
      <c r="B74" s="22"/>
      <c r="C74" s="22"/>
      <c r="D74" s="22"/>
      <c r="E74" s="22"/>
      <c r="F74" s="22"/>
      <c r="G74" s="22"/>
      <c r="H74" s="23"/>
      <c r="I74" s="50" t="s">
        <v>114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2"/>
      <c r="AP74" s="41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</row>
    <row r="75" spans="1:123" s="43" customFormat="1" ht="15.75">
      <c r="A75" s="22" t="s">
        <v>115</v>
      </c>
      <c r="B75" s="22"/>
      <c r="C75" s="22"/>
      <c r="D75" s="22"/>
      <c r="E75" s="22"/>
      <c r="F75" s="22"/>
      <c r="G75" s="22"/>
      <c r="H75" s="23"/>
      <c r="I75" s="38" t="s">
        <v>116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0"/>
      <c r="AP75" s="41" t="s">
        <v>118</v>
      </c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0">
        <v>34</v>
      </c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>
        <v>40</v>
      </c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>
        <v>40</v>
      </c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</row>
    <row r="76" spans="1:123" s="43" customFormat="1" ht="15.75">
      <c r="A76" s="22"/>
      <c r="B76" s="22"/>
      <c r="C76" s="22"/>
      <c r="D76" s="22"/>
      <c r="E76" s="22"/>
      <c r="F76" s="22"/>
      <c r="G76" s="22"/>
      <c r="H76" s="23"/>
      <c r="I76" s="44" t="s">
        <v>117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6"/>
      <c r="AP76" s="65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</row>
    <row r="77" spans="1:123" s="43" customFormat="1" ht="15.75">
      <c r="A77" s="22" t="s">
        <v>119</v>
      </c>
      <c r="B77" s="22"/>
      <c r="C77" s="22"/>
      <c r="D77" s="22"/>
      <c r="E77" s="22"/>
      <c r="F77" s="22"/>
      <c r="G77" s="22"/>
      <c r="H77" s="23"/>
      <c r="I77" s="50" t="s">
        <v>120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67" t="s">
        <v>47</v>
      </c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5"/>
      <c r="BF77" s="21">
        <v>26.06</v>
      </c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>
        <v>27.55</v>
      </c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>
        <f>CB77*1.1</f>
        <v>30.305000000000003</v>
      </c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</row>
    <row r="78" spans="1:123" s="43" customFormat="1" ht="15.75">
      <c r="A78" s="22"/>
      <c r="B78" s="22"/>
      <c r="C78" s="22"/>
      <c r="D78" s="22"/>
      <c r="E78" s="22"/>
      <c r="F78" s="22"/>
      <c r="G78" s="22"/>
      <c r="H78" s="23"/>
      <c r="I78" s="44" t="s">
        <v>121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69" t="s">
        <v>122</v>
      </c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1"/>
      <c r="BF78" s="21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</row>
    <row r="79" spans="1:123" s="43" customFormat="1" ht="15.75">
      <c r="A79" s="22" t="s">
        <v>123</v>
      </c>
      <c r="B79" s="22"/>
      <c r="C79" s="22"/>
      <c r="D79" s="22"/>
      <c r="E79" s="22"/>
      <c r="F79" s="22"/>
      <c r="G79" s="22"/>
      <c r="H79" s="23"/>
      <c r="I79" s="50" t="s">
        <v>124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2"/>
      <c r="AP79" s="72" t="s">
        <v>352</v>
      </c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4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43" customFormat="1" ht="15.75">
      <c r="A80" s="22"/>
      <c r="B80" s="22"/>
      <c r="C80" s="22"/>
      <c r="D80" s="22"/>
      <c r="E80" s="22"/>
      <c r="F80" s="22"/>
      <c r="G80" s="22"/>
      <c r="H80" s="23"/>
      <c r="I80" s="50" t="s">
        <v>125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2"/>
      <c r="AP80" s="75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7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</row>
    <row r="81" spans="1:123" s="43" customFormat="1" ht="15.75">
      <c r="A81" s="22"/>
      <c r="B81" s="22"/>
      <c r="C81" s="22"/>
      <c r="D81" s="22"/>
      <c r="E81" s="22"/>
      <c r="F81" s="22"/>
      <c r="G81" s="22"/>
      <c r="H81" s="23"/>
      <c r="I81" s="44" t="s">
        <v>126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6"/>
      <c r="AP81" s="78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80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</row>
    <row r="82" spans="1:123" s="43" customFormat="1" ht="15.75">
      <c r="A82" s="22"/>
      <c r="B82" s="22"/>
      <c r="C82" s="22"/>
      <c r="D82" s="22"/>
      <c r="E82" s="22"/>
      <c r="F82" s="22"/>
      <c r="G82" s="22"/>
      <c r="H82" s="22"/>
      <c r="I82" s="81" t="s">
        <v>108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</row>
    <row r="83" spans="1:123" s="43" customFormat="1" ht="15.75">
      <c r="A83" s="22"/>
      <c r="B83" s="22"/>
      <c r="C83" s="22"/>
      <c r="D83" s="22"/>
      <c r="E83" s="22"/>
      <c r="F83" s="22"/>
      <c r="G83" s="22"/>
      <c r="H83" s="23"/>
      <c r="I83" s="38" t="s">
        <v>141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40"/>
      <c r="AP83" s="41" t="s">
        <v>47</v>
      </c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42">
        <v>1110.9</v>
      </c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>
        <v>1110.9</v>
      </c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>
        <v>1110.9</v>
      </c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</row>
    <row r="84" spans="1:123" s="43" customFormat="1" ht="15.75">
      <c r="A84" s="22"/>
      <c r="B84" s="22"/>
      <c r="C84" s="22"/>
      <c r="D84" s="22"/>
      <c r="E84" s="22"/>
      <c r="F84" s="22"/>
      <c r="G84" s="22"/>
      <c r="H84" s="23"/>
      <c r="I84" s="50" t="s">
        <v>142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2"/>
      <c r="AP84" s="41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</row>
    <row r="85" spans="1:123" s="43" customFormat="1" ht="15.75">
      <c r="A85" s="22"/>
      <c r="B85" s="22"/>
      <c r="C85" s="22"/>
      <c r="D85" s="22"/>
      <c r="E85" s="22"/>
      <c r="F85" s="22"/>
      <c r="G85" s="22"/>
      <c r="H85" s="23"/>
      <c r="I85" s="38" t="s">
        <v>127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40"/>
      <c r="AP85" s="41" t="s">
        <v>47</v>
      </c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</row>
    <row r="86" spans="1:123" s="43" customFormat="1" ht="15.75">
      <c r="A86" s="22"/>
      <c r="B86" s="22"/>
      <c r="C86" s="22"/>
      <c r="D86" s="22"/>
      <c r="E86" s="22"/>
      <c r="F86" s="22"/>
      <c r="G86" s="22"/>
      <c r="H86" s="23"/>
      <c r="I86" s="50" t="s">
        <v>128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2"/>
      <c r="AP86" s="41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</row>
    <row r="87" spans="1:123" s="43" customFormat="1" ht="15.75">
      <c r="A87" s="22"/>
      <c r="B87" s="22"/>
      <c r="C87" s="22"/>
      <c r="D87" s="22"/>
      <c r="E87" s="22"/>
      <c r="F87" s="22"/>
      <c r="G87" s="22"/>
      <c r="H87" s="23"/>
      <c r="I87" s="44" t="s">
        <v>129</v>
      </c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6"/>
      <c r="AP87" s="41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</row>
    <row r="88" spans="1:18" ht="24.7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="84" customFormat="1" ht="12" customHeight="1">
      <c r="A89" s="83" t="s">
        <v>143</v>
      </c>
    </row>
    <row r="90" s="84" customFormat="1" ht="12" customHeight="1">
      <c r="A90" s="83" t="s">
        <v>144</v>
      </c>
    </row>
    <row r="91" s="84" customFormat="1" ht="12" customHeight="1">
      <c r="A91" s="83" t="s">
        <v>145</v>
      </c>
    </row>
    <row r="92" s="84" customFormat="1" ht="12" customHeight="1">
      <c r="A92" s="83" t="s">
        <v>146</v>
      </c>
    </row>
  </sheetData>
  <sheetProtection/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5:DS5"/>
    <mergeCell ref="A6:DS6"/>
    <mergeCell ref="A8:H8"/>
    <mergeCell ref="I8:AO8"/>
    <mergeCell ref="AP8:BE8"/>
    <mergeCell ref="BF8:CA8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T165"/>
  <sheetViews>
    <sheetView zoomScalePageLayoutView="0" workbookViewId="0" topLeftCell="A1">
      <selection activeCell="A5" sqref="A5:DS5"/>
    </sheetView>
  </sheetViews>
  <sheetFormatPr defaultColWidth="1.12109375" defaultRowHeight="12.75"/>
  <cols>
    <col min="1" max="16384" width="1.12109375" style="28" customWidth="1"/>
  </cols>
  <sheetData>
    <row r="1" spans="123:124" s="24" customFormat="1" ht="11.25">
      <c r="DS1" s="25" t="s">
        <v>149</v>
      </c>
      <c r="DT1" s="25"/>
    </row>
    <row r="2" spans="123:124" s="24" customFormat="1" ht="11.25">
      <c r="DS2" s="25" t="s">
        <v>10</v>
      </c>
      <c r="DT2" s="25"/>
    </row>
    <row r="3" spans="123:124" s="24" customFormat="1" ht="11.25">
      <c r="DS3" s="25" t="s">
        <v>11</v>
      </c>
      <c r="DT3" s="25"/>
    </row>
    <row r="5" spans="1:123" s="27" customFormat="1" ht="18.75">
      <c r="A5" s="26" t="s">
        <v>150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29" t="s">
        <v>26</v>
      </c>
      <c r="B7" s="30"/>
      <c r="C7" s="30"/>
      <c r="D7" s="30"/>
      <c r="E7" s="30"/>
      <c r="F7" s="30"/>
      <c r="G7" s="30"/>
      <c r="H7" s="31"/>
      <c r="I7" s="29" t="s">
        <v>28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1"/>
      <c r="AP7" s="29" t="s">
        <v>29</v>
      </c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1"/>
      <c r="BF7" s="29" t="s">
        <v>31</v>
      </c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1"/>
      <c r="CB7" s="29" t="s">
        <v>37</v>
      </c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1"/>
      <c r="CX7" s="29" t="s">
        <v>34</v>
      </c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1"/>
    </row>
    <row r="8" spans="1:123" ht="15.75">
      <c r="A8" s="32" t="s">
        <v>27</v>
      </c>
      <c r="B8" s="33"/>
      <c r="C8" s="33"/>
      <c r="D8" s="33"/>
      <c r="E8" s="33"/>
      <c r="F8" s="33"/>
      <c r="G8" s="33"/>
      <c r="H8" s="34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2" t="s">
        <v>30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4"/>
      <c r="BF8" s="32" t="s">
        <v>32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4"/>
      <c r="CB8" s="32" t="s">
        <v>38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4"/>
      <c r="CX8" s="32" t="s">
        <v>35</v>
      </c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4"/>
    </row>
    <row r="9" spans="1:123" ht="19.5" customHeight="1">
      <c r="A9" s="32"/>
      <c r="B9" s="33"/>
      <c r="C9" s="33"/>
      <c r="D9" s="33"/>
      <c r="E9" s="33"/>
      <c r="F9" s="33"/>
      <c r="G9" s="33"/>
      <c r="H9" s="34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4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7"/>
      <c r="BF9" s="35" t="s">
        <v>350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7"/>
      <c r="CB9" s="35" t="s">
        <v>349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7"/>
      <c r="CX9" s="35" t="s">
        <v>351</v>
      </c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7"/>
    </row>
    <row r="10" spans="1:123" s="43" customFormat="1" ht="15.75">
      <c r="A10" s="67" t="s">
        <v>39</v>
      </c>
      <c r="B10" s="68"/>
      <c r="C10" s="68"/>
      <c r="D10" s="68"/>
      <c r="E10" s="68"/>
      <c r="F10" s="68"/>
      <c r="G10" s="68"/>
      <c r="H10" s="65"/>
      <c r="I10" s="39" t="s">
        <v>152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0"/>
      <c r="AP10" s="85" t="s">
        <v>71</v>
      </c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8">
        <f>BF13+BF84+BF101</f>
        <v>238113.619</v>
      </c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>
        <f>CB13+CB84+CB101</f>
        <v>236031.84</v>
      </c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>
        <f>CX13+CX84+CX101</f>
        <v>237100</v>
      </c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</row>
    <row r="11" spans="1:123" s="43" customFormat="1" ht="15.75">
      <c r="A11" s="69"/>
      <c r="B11" s="70"/>
      <c r="C11" s="70"/>
      <c r="D11" s="70"/>
      <c r="E11" s="70"/>
      <c r="F11" s="70"/>
      <c r="G11" s="70"/>
      <c r="H11" s="71"/>
      <c r="I11" s="45" t="s">
        <v>153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6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</row>
    <row r="12" spans="1:123" s="43" customFormat="1" ht="15.75">
      <c r="A12" s="69"/>
      <c r="B12" s="70"/>
      <c r="C12" s="70"/>
      <c r="D12" s="70"/>
      <c r="E12" s="70"/>
      <c r="F12" s="70"/>
      <c r="G12" s="70"/>
      <c r="H12" s="71"/>
      <c r="I12" s="45" t="s">
        <v>94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41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</row>
    <row r="13" spans="1:123" s="43" customFormat="1" ht="15.75">
      <c r="A13" s="92" t="s">
        <v>46</v>
      </c>
      <c r="B13" s="92"/>
      <c r="C13" s="92"/>
      <c r="D13" s="92"/>
      <c r="E13" s="92"/>
      <c r="F13" s="92"/>
      <c r="G13" s="92"/>
      <c r="H13" s="69"/>
      <c r="I13" s="50" t="s">
        <v>154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  <c r="AP13" s="41" t="s">
        <v>71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88">
        <f>BF15+BF18</f>
        <v>80498.556</v>
      </c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>
        <f>CB15+CB18</f>
        <v>79618</v>
      </c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>
        <f>CX15+CX18</f>
        <v>81400</v>
      </c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</row>
    <row r="14" spans="1:123" s="43" customFormat="1" ht="15.75">
      <c r="A14" s="22"/>
      <c r="B14" s="22"/>
      <c r="C14" s="22"/>
      <c r="D14" s="22"/>
      <c r="E14" s="22"/>
      <c r="F14" s="22"/>
      <c r="G14" s="22"/>
      <c r="H14" s="23"/>
      <c r="I14" s="44" t="s">
        <v>155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6"/>
      <c r="AP14" s="4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</row>
    <row r="15" spans="1:123" s="43" customFormat="1" ht="15.75">
      <c r="A15" s="22" t="s">
        <v>156</v>
      </c>
      <c r="B15" s="22"/>
      <c r="C15" s="22"/>
      <c r="D15" s="22"/>
      <c r="E15" s="22"/>
      <c r="F15" s="22"/>
      <c r="G15" s="22"/>
      <c r="H15" s="22"/>
      <c r="I15" s="47" t="s">
        <v>157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22" t="s">
        <v>71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19">
        <f>BF16+BF17</f>
        <v>0</v>
      </c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>
        <f>CB16+CB17</f>
        <v>0</v>
      </c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>
        <f>CX16+CX17</f>
        <v>0</v>
      </c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</row>
    <row r="16" spans="1:123" s="43" customFormat="1" ht="15.75">
      <c r="A16" s="22"/>
      <c r="B16" s="22"/>
      <c r="C16" s="22"/>
      <c r="D16" s="22"/>
      <c r="E16" s="22"/>
      <c r="F16" s="22"/>
      <c r="G16" s="22"/>
      <c r="H16" s="22"/>
      <c r="I16" s="62" t="s">
        <v>158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22" t="s">
        <v>71</v>
      </c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19">
        <f>BF29+BF40+BF51+BF63+BF71+BF79</f>
        <v>0</v>
      </c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>
        <f>CB29+CB40+CB51+CB63+CB71+CB79</f>
        <v>0</v>
      </c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>
        <f>CX29+CX40+CX51+CX63+CX71+CX79</f>
        <v>0</v>
      </c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</row>
    <row r="17" spans="1:123" s="43" customFormat="1" ht="15.75">
      <c r="A17" s="22"/>
      <c r="B17" s="22"/>
      <c r="C17" s="22"/>
      <c r="D17" s="22"/>
      <c r="E17" s="22"/>
      <c r="F17" s="22"/>
      <c r="G17" s="22"/>
      <c r="H17" s="22"/>
      <c r="I17" s="62" t="s">
        <v>159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22" t="s">
        <v>71</v>
      </c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19">
        <f>BF30+BF41+BF52+BF64+BF72+BF80</f>
        <v>0</v>
      </c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>
        <f>CB30+CB41+CB52+CB64+CB72+CB80</f>
        <v>0</v>
      </c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>
        <f>CX30+CX41+CX52+CX64+CX72+CX80</f>
        <v>0</v>
      </c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</row>
    <row r="18" spans="1:123" s="43" customFormat="1" ht="15.75">
      <c r="A18" s="22" t="s">
        <v>160</v>
      </c>
      <c r="B18" s="22"/>
      <c r="C18" s="22"/>
      <c r="D18" s="22"/>
      <c r="E18" s="22"/>
      <c r="F18" s="22"/>
      <c r="G18" s="22"/>
      <c r="H18" s="22"/>
      <c r="I18" s="62" t="s">
        <v>161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22" t="s">
        <v>71</v>
      </c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19">
        <f>BF19+BF20</f>
        <v>80498.556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>
        <f>CB19+CB20</f>
        <v>79618</v>
      </c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>
        <f>CX19+CX20</f>
        <v>81400</v>
      </c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</row>
    <row r="19" spans="1:123" s="43" customFormat="1" ht="15.75">
      <c r="A19" s="22"/>
      <c r="B19" s="22"/>
      <c r="C19" s="22"/>
      <c r="D19" s="22"/>
      <c r="E19" s="22"/>
      <c r="F19" s="22"/>
      <c r="G19" s="22"/>
      <c r="H19" s="22"/>
      <c r="I19" s="62" t="s">
        <v>158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22" t="s">
        <v>71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19">
        <f>BF32+BF43+BF54+BF66+BF74+BF82</f>
        <v>39064.469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>
        <f>CB32+CB43+CB54+CB66+CB74+CB82</f>
        <v>38943</v>
      </c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>
        <f>CX32+CX43+CX54+CX66+CX74+CX82</f>
        <v>39810</v>
      </c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</row>
    <row r="20" spans="1:123" s="43" customFormat="1" ht="15.75">
      <c r="A20" s="22"/>
      <c r="B20" s="22"/>
      <c r="C20" s="22"/>
      <c r="D20" s="22"/>
      <c r="E20" s="22"/>
      <c r="F20" s="22"/>
      <c r="G20" s="22"/>
      <c r="H20" s="22"/>
      <c r="I20" s="62" t="s">
        <v>159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22" t="s">
        <v>71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19">
        <f>BF33+BF44+BF55+BF67+BF75+BF83</f>
        <v>41434.087</v>
      </c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>
        <f>CB33+CB44+CB55+CB67+CB75+CB83</f>
        <v>40675</v>
      </c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>
        <f>CX33+CX44+CX55+CX67+CX75+CX83</f>
        <v>41590</v>
      </c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</row>
    <row r="21" spans="1:123" s="43" customFormat="1" ht="15.75">
      <c r="A21" s="22"/>
      <c r="B21" s="22"/>
      <c r="C21" s="22"/>
      <c r="D21" s="22"/>
      <c r="E21" s="22"/>
      <c r="F21" s="22"/>
      <c r="G21" s="22"/>
      <c r="H21" s="22"/>
      <c r="I21" s="48" t="s">
        <v>94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</row>
    <row r="22" spans="1:123" s="43" customFormat="1" ht="15.75">
      <c r="A22" s="22" t="s">
        <v>162</v>
      </c>
      <c r="B22" s="22"/>
      <c r="C22" s="22"/>
      <c r="D22" s="22"/>
      <c r="E22" s="22"/>
      <c r="F22" s="22"/>
      <c r="G22" s="22"/>
      <c r="H22" s="23"/>
      <c r="I22" s="38" t="s">
        <v>163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40"/>
      <c r="AP22" s="41" t="s">
        <v>71</v>
      </c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88">
        <f>BF28+BF31</f>
        <v>61248.057</v>
      </c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>
        <f>CB28+CB31</f>
        <v>60578</v>
      </c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>
        <f>CX28+CX31</f>
        <v>61935</v>
      </c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</row>
    <row r="23" spans="1:123" s="43" customFormat="1" ht="15.75">
      <c r="A23" s="22"/>
      <c r="B23" s="22"/>
      <c r="C23" s="22"/>
      <c r="D23" s="22"/>
      <c r="E23" s="22"/>
      <c r="F23" s="22"/>
      <c r="G23" s="22"/>
      <c r="H23" s="23"/>
      <c r="I23" s="50" t="s">
        <v>164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2"/>
      <c r="AP23" s="41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</row>
    <row r="24" spans="1:123" s="43" customFormat="1" ht="15.75">
      <c r="A24" s="22"/>
      <c r="B24" s="22"/>
      <c r="C24" s="22"/>
      <c r="D24" s="22"/>
      <c r="E24" s="22"/>
      <c r="F24" s="22"/>
      <c r="G24" s="22"/>
      <c r="H24" s="23"/>
      <c r="I24" s="50" t="s">
        <v>165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2"/>
      <c r="AP24" s="41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</row>
    <row r="25" spans="1:123" s="43" customFormat="1" ht="15.75">
      <c r="A25" s="22"/>
      <c r="B25" s="22"/>
      <c r="C25" s="22"/>
      <c r="D25" s="22"/>
      <c r="E25" s="22"/>
      <c r="F25" s="22"/>
      <c r="G25" s="22"/>
      <c r="H25" s="23"/>
      <c r="I25" s="50" t="s">
        <v>166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2"/>
      <c r="AP25" s="41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</row>
    <row r="26" spans="1:123" s="43" customFormat="1" ht="15.75">
      <c r="A26" s="22"/>
      <c r="B26" s="22"/>
      <c r="C26" s="22"/>
      <c r="D26" s="22"/>
      <c r="E26" s="22"/>
      <c r="F26" s="22"/>
      <c r="G26" s="22"/>
      <c r="H26" s="23"/>
      <c r="I26" s="50" t="s">
        <v>167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2"/>
      <c r="AP26" s="41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</row>
    <row r="27" spans="1:123" s="43" customFormat="1" ht="15.75">
      <c r="A27" s="22"/>
      <c r="B27" s="22"/>
      <c r="C27" s="22"/>
      <c r="D27" s="22"/>
      <c r="E27" s="22"/>
      <c r="F27" s="22"/>
      <c r="G27" s="22"/>
      <c r="H27" s="23"/>
      <c r="I27" s="44" t="s">
        <v>168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6"/>
      <c r="AP27" s="41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</row>
    <row r="28" spans="1:123" s="43" customFormat="1" ht="15.75">
      <c r="A28" s="22" t="s">
        <v>25</v>
      </c>
      <c r="B28" s="22"/>
      <c r="C28" s="22"/>
      <c r="D28" s="22"/>
      <c r="E28" s="22"/>
      <c r="F28" s="22"/>
      <c r="G28" s="22"/>
      <c r="H28" s="22"/>
      <c r="I28" s="47" t="s">
        <v>157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22" t="s">
        <v>71</v>
      </c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19">
        <f>BF29+BF30</f>
        <v>0</v>
      </c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>
        <f>CB29+CB30</f>
        <v>0</v>
      </c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>
        <f>CX29+CX30</f>
        <v>0</v>
      </c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</row>
    <row r="29" spans="1:123" s="43" customFormat="1" ht="15.75">
      <c r="A29" s="22"/>
      <c r="B29" s="22"/>
      <c r="C29" s="22"/>
      <c r="D29" s="22"/>
      <c r="E29" s="22"/>
      <c r="F29" s="22"/>
      <c r="G29" s="22"/>
      <c r="H29" s="22"/>
      <c r="I29" s="62" t="s">
        <v>158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22" t="s">
        <v>71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</row>
    <row r="30" spans="1:123" s="43" customFormat="1" ht="15.75">
      <c r="A30" s="22"/>
      <c r="B30" s="22"/>
      <c r="C30" s="22"/>
      <c r="D30" s="22"/>
      <c r="E30" s="22"/>
      <c r="F30" s="22"/>
      <c r="G30" s="22"/>
      <c r="H30" s="22"/>
      <c r="I30" s="62" t="s">
        <v>159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22" t="s">
        <v>71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</row>
    <row r="31" spans="1:123" s="43" customFormat="1" ht="15.75">
      <c r="A31" s="22" t="s">
        <v>169</v>
      </c>
      <c r="B31" s="22"/>
      <c r="C31" s="22"/>
      <c r="D31" s="22"/>
      <c r="E31" s="22"/>
      <c r="F31" s="22"/>
      <c r="G31" s="22"/>
      <c r="H31" s="22"/>
      <c r="I31" s="62" t="s">
        <v>161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22" t="s">
        <v>71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19">
        <f>BF32+BF33</f>
        <v>61248.057</v>
      </c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>
        <f>CB32+CB33</f>
        <v>60578</v>
      </c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>
        <f>CX32+CX33</f>
        <v>61935</v>
      </c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</row>
    <row r="32" spans="1:123" s="43" customFormat="1" ht="15.75">
      <c r="A32" s="22"/>
      <c r="B32" s="22"/>
      <c r="C32" s="22"/>
      <c r="D32" s="22"/>
      <c r="E32" s="22"/>
      <c r="F32" s="22"/>
      <c r="G32" s="22"/>
      <c r="H32" s="22"/>
      <c r="I32" s="62" t="s">
        <v>158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22" t="s">
        <v>71</v>
      </c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19">
        <v>28772.202</v>
      </c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>
        <f>28457+306</f>
        <v>28763</v>
      </c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>
        <f>29094+309</f>
        <v>29403</v>
      </c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</row>
    <row r="33" spans="1:123" s="43" customFormat="1" ht="15.75">
      <c r="A33" s="22"/>
      <c r="B33" s="22"/>
      <c r="C33" s="22"/>
      <c r="D33" s="22"/>
      <c r="E33" s="22"/>
      <c r="F33" s="22"/>
      <c r="G33" s="22"/>
      <c r="H33" s="22"/>
      <c r="I33" s="62" t="s">
        <v>159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22" t="s">
        <v>71</v>
      </c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19">
        <v>32475.855</v>
      </c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>
        <f>32121-306</f>
        <v>31815</v>
      </c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>
        <f>32840-308</f>
        <v>32532</v>
      </c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</row>
    <row r="34" spans="1:123" s="93" customFormat="1" ht="15.75">
      <c r="A34" s="22" t="s">
        <v>170</v>
      </c>
      <c r="B34" s="22"/>
      <c r="C34" s="22"/>
      <c r="D34" s="22"/>
      <c r="E34" s="22"/>
      <c r="F34" s="22"/>
      <c r="G34" s="22"/>
      <c r="H34" s="23"/>
      <c r="I34" s="38" t="s">
        <v>163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0"/>
      <c r="AP34" s="85" t="s">
        <v>71</v>
      </c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7"/>
      <c r="BF34" s="88">
        <f>BF39+BF42</f>
        <v>12919.642</v>
      </c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>
        <f>CB39+CB42</f>
        <v>12778</v>
      </c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>
        <f>CX39+CX42</f>
        <v>13064</v>
      </c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</row>
    <row r="35" spans="1:123" s="93" customFormat="1" ht="15.75">
      <c r="A35" s="22"/>
      <c r="B35" s="22"/>
      <c r="C35" s="22"/>
      <c r="D35" s="22"/>
      <c r="E35" s="22"/>
      <c r="F35" s="22"/>
      <c r="G35" s="22"/>
      <c r="H35" s="23"/>
      <c r="I35" s="50" t="s">
        <v>164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94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6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s="93" customFormat="1" ht="15.75">
      <c r="A36" s="22"/>
      <c r="B36" s="22"/>
      <c r="C36" s="22"/>
      <c r="D36" s="22"/>
      <c r="E36" s="22"/>
      <c r="F36" s="22"/>
      <c r="G36" s="22"/>
      <c r="H36" s="23"/>
      <c r="I36" s="50" t="s">
        <v>171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94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6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</row>
    <row r="37" spans="1:123" s="93" customFormat="1" ht="15.75">
      <c r="A37" s="22"/>
      <c r="B37" s="22"/>
      <c r="C37" s="22"/>
      <c r="D37" s="22"/>
      <c r="E37" s="22"/>
      <c r="F37" s="22"/>
      <c r="G37" s="22"/>
      <c r="H37" s="23"/>
      <c r="I37" s="50" t="s">
        <v>172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94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6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</row>
    <row r="38" spans="1:123" s="93" customFormat="1" ht="15.75">
      <c r="A38" s="22"/>
      <c r="B38" s="22"/>
      <c r="C38" s="22"/>
      <c r="D38" s="22"/>
      <c r="E38" s="22"/>
      <c r="F38" s="22"/>
      <c r="G38" s="22"/>
      <c r="H38" s="23"/>
      <c r="I38" s="44" t="s">
        <v>333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1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</row>
    <row r="39" spans="1:123" s="43" customFormat="1" ht="15.75">
      <c r="A39" s="22" t="s">
        <v>173</v>
      </c>
      <c r="B39" s="22"/>
      <c r="C39" s="22"/>
      <c r="D39" s="22"/>
      <c r="E39" s="22"/>
      <c r="F39" s="22"/>
      <c r="G39" s="22"/>
      <c r="H39" s="22"/>
      <c r="I39" s="47" t="s">
        <v>157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22" t="s">
        <v>71</v>
      </c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19">
        <f>BF40+BF41</f>
        <v>0</v>
      </c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>
        <f>CB40+CB41</f>
        <v>0</v>
      </c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>
        <f>CX40+CX41</f>
        <v>0</v>
      </c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</row>
    <row r="40" spans="1:123" s="43" customFormat="1" ht="15.75">
      <c r="A40" s="22"/>
      <c r="B40" s="22"/>
      <c r="C40" s="22"/>
      <c r="D40" s="22"/>
      <c r="E40" s="22"/>
      <c r="F40" s="22"/>
      <c r="G40" s="22"/>
      <c r="H40" s="22"/>
      <c r="I40" s="62" t="s">
        <v>158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22" t="s">
        <v>71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</row>
    <row r="41" spans="1:123" s="43" customFormat="1" ht="15.75">
      <c r="A41" s="22"/>
      <c r="B41" s="22"/>
      <c r="C41" s="22"/>
      <c r="D41" s="22"/>
      <c r="E41" s="22"/>
      <c r="F41" s="22"/>
      <c r="G41" s="22"/>
      <c r="H41" s="22"/>
      <c r="I41" s="62" t="s">
        <v>159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22" t="s">
        <v>71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</row>
    <row r="42" spans="1:123" s="43" customFormat="1" ht="15.75">
      <c r="A42" s="22" t="s">
        <v>174</v>
      </c>
      <c r="B42" s="22"/>
      <c r="C42" s="22"/>
      <c r="D42" s="22"/>
      <c r="E42" s="22"/>
      <c r="F42" s="22"/>
      <c r="G42" s="22"/>
      <c r="H42" s="22"/>
      <c r="I42" s="62" t="s">
        <v>161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22" t="s">
        <v>71</v>
      </c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19">
        <f>BF43+BF44</f>
        <v>12919.642</v>
      </c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>
        <f>CB43+CB44</f>
        <v>12778</v>
      </c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>
        <f>CX43+CX44</f>
        <v>13064</v>
      </c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</row>
    <row r="43" spans="1:123" s="43" customFormat="1" ht="15.75">
      <c r="A43" s="22"/>
      <c r="B43" s="22"/>
      <c r="C43" s="22"/>
      <c r="D43" s="22"/>
      <c r="E43" s="22"/>
      <c r="F43" s="22"/>
      <c r="G43" s="22"/>
      <c r="H43" s="22"/>
      <c r="I43" s="62" t="s">
        <v>158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22" t="s">
        <v>71</v>
      </c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19">
        <v>7192.546</v>
      </c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>
        <v>7114</v>
      </c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>
        <v>7273</v>
      </c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</row>
    <row r="44" spans="1:123" s="43" customFormat="1" ht="15.75">
      <c r="A44" s="22"/>
      <c r="B44" s="22"/>
      <c r="C44" s="22"/>
      <c r="D44" s="22"/>
      <c r="E44" s="22"/>
      <c r="F44" s="22"/>
      <c r="G44" s="22"/>
      <c r="H44" s="22"/>
      <c r="I44" s="48" t="s">
        <v>159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22" t="s">
        <v>71</v>
      </c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19">
        <v>5727.096</v>
      </c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>
        <v>5664</v>
      </c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>
        <v>5791</v>
      </c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</row>
    <row r="45" spans="1:123" s="43" customFormat="1" ht="15.75">
      <c r="A45" s="22" t="s">
        <v>175</v>
      </c>
      <c r="B45" s="22"/>
      <c r="C45" s="22"/>
      <c r="D45" s="22"/>
      <c r="E45" s="22"/>
      <c r="F45" s="22"/>
      <c r="G45" s="22"/>
      <c r="H45" s="23"/>
      <c r="I45" s="38" t="s">
        <v>163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40"/>
      <c r="AP45" s="41" t="s">
        <v>71</v>
      </c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19">
        <f>BF50+BF53</f>
        <v>0</v>
      </c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>
        <f>CB50+CB53</f>
        <v>0</v>
      </c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>
        <f>CX50+CX53</f>
        <v>0</v>
      </c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</row>
    <row r="46" spans="1:123" s="43" customFormat="1" ht="15.75">
      <c r="A46" s="22"/>
      <c r="B46" s="22"/>
      <c r="C46" s="22"/>
      <c r="D46" s="22"/>
      <c r="E46" s="22"/>
      <c r="F46" s="22"/>
      <c r="G46" s="22"/>
      <c r="H46" s="23"/>
      <c r="I46" s="50" t="s">
        <v>164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2"/>
      <c r="AP46" s="41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</row>
    <row r="47" spans="1:123" s="43" customFormat="1" ht="15.75">
      <c r="A47" s="22"/>
      <c r="B47" s="22"/>
      <c r="C47" s="22"/>
      <c r="D47" s="22"/>
      <c r="E47" s="22"/>
      <c r="F47" s="22"/>
      <c r="G47" s="22"/>
      <c r="H47" s="23"/>
      <c r="I47" s="50" t="s">
        <v>171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2"/>
      <c r="AP47" s="41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</row>
    <row r="48" spans="1:123" s="43" customFormat="1" ht="15.75">
      <c r="A48" s="22"/>
      <c r="B48" s="22"/>
      <c r="C48" s="22"/>
      <c r="D48" s="22"/>
      <c r="E48" s="22"/>
      <c r="F48" s="22"/>
      <c r="G48" s="22"/>
      <c r="H48" s="23"/>
      <c r="I48" s="50" t="s">
        <v>176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2"/>
      <c r="AP48" s="41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</row>
    <row r="49" spans="1:123" s="43" customFormat="1" ht="15.75">
      <c r="A49" s="22"/>
      <c r="B49" s="22"/>
      <c r="C49" s="22"/>
      <c r="D49" s="22"/>
      <c r="E49" s="22"/>
      <c r="F49" s="22"/>
      <c r="G49" s="22"/>
      <c r="H49" s="23"/>
      <c r="I49" s="44" t="s">
        <v>177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41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</row>
    <row r="50" spans="1:123" s="43" customFormat="1" ht="15.75">
      <c r="A50" s="22" t="s">
        <v>178</v>
      </c>
      <c r="B50" s="22"/>
      <c r="C50" s="22"/>
      <c r="D50" s="22"/>
      <c r="E50" s="22"/>
      <c r="F50" s="22"/>
      <c r="G50" s="22"/>
      <c r="H50" s="22"/>
      <c r="I50" s="47" t="s">
        <v>157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22" t="s">
        <v>71</v>
      </c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19">
        <f>BF51+BF52</f>
        <v>0</v>
      </c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>
        <f>CB51+CB52</f>
        <v>0</v>
      </c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>
        <f>CX51+CX52</f>
        <v>0</v>
      </c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</row>
    <row r="51" spans="1:123" s="43" customFormat="1" ht="15.75">
      <c r="A51" s="22"/>
      <c r="B51" s="22"/>
      <c r="C51" s="22"/>
      <c r="D51" s="22"/>
      <c r="E51" s="22"/>
      <c r="F51" s="22"/>
      <c r="G51" s="22"/>
      <c r="H51" s="22"/>
      <c r="I51" s="62" t="s">
        <v>158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22" t="s">
        <v>71</v>
      </c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19">
        <v>0</v>
      </c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>
        <v>0</v>
      </c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>
        <v>0</v>
      </c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</row>
    <row r="52" spans="1:123" s="43" customFormat="1" ht="15.75">
      <c r="A52" s="22"/>
      <c r="B52" s="22"/>
      <c r="C52" s="22"/>
      <c r="D52" s="22"/>
      <c r="E52" s="22"/>
      <c r="F52" s="22"/>
      <c r="G52" s="22"/>
      <c r="H52" s="22"/>
      <c r="I52" s="62" t="s">
        <v>159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22" t="s">
        <v>71</v>
      </c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19">
        <v>0</v>
      </c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>
        <v>0</v>
      </c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>
        <v>0</v>
      </c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</row>
    <row r="53" spans="1:123" s="43" customFormat="1" ht="15.75">
      <c r="A53" s="22" t="s">
        <v>179</v>
      </c>
      <c r="B53" s="22"/>
      <c r="C53" s="22"/>
      <c r="D53" s="22"/>
      <c r="E53" s="22"/>
      <c r="F53" s="22"/>
      <c r="G53" s="22"/>
      <c r="H53" s="22"/>
      <c r="I53" s="62" t="s">
        <v>161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22" t="s">
        <v>71</v>
      </c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19">
        <f>BF54+BF55</f>
        <v>0</v>
      </c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>
        <f>CB54+CB55</f>
        <v>0</v>
      </c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>
        <f>CX54+CX55</f>
        <v>0</v>
      </c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</row>
    <row r="54" spans="1:123" s="43" customFormat="1" ht="15.75">
      <c r="A54" s="22"/>
      <c r="B54" s="22"/>
      <c r="C54" s="22"/>
      <c r="D54" s="22"/>
      <c r="E54" s="22"/>
      <c r="F54" s="22"/>
      <c r="G54" s="22"/>
      <c r="H54" s="22"/>
      <c r="I54" s="62" t="s">
        <v>158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22" t="s">
        <v>71</v>
      </c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19">
        <v>0</v>
      </c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>
        <v>0</v>
      </c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>
        <v>0</v>
      </c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</row>
    <row r="55" spans="1:123" s="43" customFormat="1" ht="15.75">
      <c r="A55" s="22"/>
      <c r="B55" s="22"/>
      <c r="C55" s="22"/>
      <c r="D55" s="22"/>
      <c r="E55" s="22"/>
      <c r="F55" s="22"/>
      <c r="G55" s="22"/>
      <c r="H55" s="22"/>
      <c r="I55" s="48" t="s">
        <v>159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22" t="s">
        <v>71</v>
      </c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19">
        <v>0</v>
      </c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>
        <v>0</v>
      </c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>
        <v>0</v>
      </c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</row>
    <row r="56" spans="1:123" s="43" customFormat="1" ht="15.75">
      <c r="A56" s="22" t="s">
        <v>180</v>
      </c>
      <c r="B56" s="22"/>
      <c r="C56" s="22"/>
      <c r="D56" s="22"/>
      <c r="E56" s="22"/>
      <c r="F56" s="22"/>
      <c r="G56" s="22"/>
      <c r="H56" s="23"/>
      <c r="I56" s="38" t="s">
        <v>163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40"/>
      <c r="AP56" s="41" t="s">
        <v>71</v>
      </c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19">
        <f>BF62+BF65</f>
        <v>0</v>
      </c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>
        <f>CB62+CB65</f>
        <v>0</v>
      </c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>
        <f>CX62+CX65</f>
        <v>0</v>
      </c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</row>
    <row r="57" spans="1:123" s="43" customFormat="1" ht="15.75">
      <c r="A57" s="22"/>
      <c r="B57" s="22"/>
      <c r="C57" s="22"/>
      <c r="D57" s="22"/>
      <c r="E57" s="22"/>
      <c r="F57" s="22"/>
      <c r="G57" s="22"/>
      <c r="H57" s="23"/>
      <c r="I57" s="50" t="s">
        <v>164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2"/>
      <c r="AP57" s="41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</row>
    <row r="58" spans="1:123" s="43" customFormat="1" ht="15.75">
      <c r="A58" s="22"/>
      <c r="B58" s="22"/>
      <c r="C58" s="22"/>
      <c r="D58" s="22"/>
      <c r="E58" s="22"/>
      <c r="F58" s="22"/>
      <c r="G58" s="22"/>
      <c r="H58" s="23"/>
      <c r="I58" s="50" t="s">
        <v>171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2"/>
      <c r="AP58" s="41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</row>
    <row r="59" spans="1:123" s="43" customFormat="1" ht="15.75">
      <c r="A59" s="22"/>
      <c r="B59" s="22"/>
      <c r="C59" s="22"/>
      <c r="D59" s="22"/>
      <c r="E59" s="22"/>
      <c r="F59" s="22"/>
      <c r="G59" s="22"/>
      <c r="H59" s="23"/>
      <c r="I59" s="50" t="s">
        <v>166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2"/>
      <c r="AP59" s="41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</row>
    <row r="60" spans="1:123" s="43" customFormat="1" ht="15.75">
      <c r="A60" s="22"/>
      <c r="B60" s="22"/>
      <c r="C60" s="22"/>
      <c r="D60" s="22"/>
      <c r="E60" s="22"/>
      <c r="F60" s="22"/>
      <c r="G60" s="22"/>
      <c r="H60" s="23"/>
      <c r="I60" s="50" t="s">
        <v>181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41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</row>
    <row r="61" spans="1:123" s="43" customFormat="1" ht="15.75">
      <c r="A61" s="22"/>
      <c r="B61" s="22"/>
      <c r="C61" s="22"/>
      <c r="D61" s="22"/>
      <c r="E61" s="22"/>
      <c r="F61" s="22"/>
      <c r="G61" s="22"/>
      <c r="H61" s="23"/>
      <c r="I61" s="44" t="s">
        <v>168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6"/>
      <c r="AP61" s="41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</row>
    <row r="62" spans="1:123" s="43" customFormat="1" ht="15.75">
      <c r="A62" s="22" t="s">
        <v>182</v>
      </c>
      <c r="B62" s="22"/>
      <c r="C62" s="22"/>
      <c r="D62" s="22"/>
      <c r="E62" s="22"/>
      <c r="F62" s="22"/>
      <c r="G62" s="22"/>
      <c r="H62" s="22"/>
      <c r="I62" s="47" t="s">
        <v>157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22" t="s">
        <v>71</v>
      </c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19">
        <f>BF63+BF64</f>
        <v>0</v>
      </c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>
        <f>CB63+CB64</f>
        <v>0</v>
      </c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>
        <f>CX63+CX64</f>
        <v>0</v>
      </c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</row>
    <row r="63" spans="1:123" s="43" customFormat="1" ht="15.75">
      <c r="A63" s="22"/>
      <c r="B63" s="22"/>
      <c r="C63" s="22"/>
      <c r="D63" s="22"/>
      <c r="E63" s="22"/>
      <c r="F63" s="22"/>
      <c r="G63" s="22"/>
      <c r="H63" s="22"/>
      <c r="I63" s="62" t="s">
        <v>158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22" t="s">
        <v>71</v>
      </c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19">
        <v>0</v>
      </c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>
        <v>0</v>
      </c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>
        <v>0</v>
      </c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</row>
    <row r="64" spans="1:123" s="43" customFormat="1" ht="15.75">
      <c r="A64" s="22"/>
      <c r="B64" s="22"/>
      <c r="C64" s="22"/>
      <c r="D64" s="22"/>
      <c r="E64" s="22"/>
      <c r="F64" s="22"/>
      <c r="G64" s="22"/>
      <c r="H64" s="22"/>
      <c r="I64" s="62" t="s">
        <v>159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22" t="s">
        <v>71</v>
      </c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19">
        <v>0</v>
      </c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>
        <v>0</v>
      </c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>
        <v>0</v>
      </c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</row>
    <row r="65" spans="1:123" s="43" customFormat="1" ht="15.75">
      <c r="A65" s="22" t="s">
        <v>183</v>
      </c>
      <c r="B65" s="22"/>
      <c r="C65" s="22"/>
      <c r="D65" s="22"/>
      <c r="E65" s="22"/>
      <c r="F65" s="22"/>
      <c r="G65" s="22"/>
      <c r="H65" s="22"/>
      <c r="I65" s="62" t="s">
        <v>161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22" t="s">
        <v>71</v>
      </c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19">
        <f>BF66+BF67</f>
        <v>0</v>
      </c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>
        <f>CB66+CB67</f>
        <v>0</v>
      </c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>
        <f>CX66+CX67</f>
        <v>0</v>
      </c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</row>
    <row r="66" spans="1:123" s="43" customFormat="1" ht="15.75">
      <c r="A66" s="22"/>
      <c r="B66" s="22"/>
      <c r="C66" s="22"/>
      <c r="D66" s="22"/>
      <c r="E66" s="22"/>
      <c r="F66" s="22"/>
      <c r="G66" s="22"/>
      <c r="H66" s="22"/>
      <c r="I66" s="62" t="s">
        <v>158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22" t="s">
        <v>71</v>
      </c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19">
        <v>0</v>
      </c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>
        <v>0</v>
      </c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>
        <v>0</v>
      </c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</row>
    <row r="67" spans="1:123" s="43" customFormat="1" ht="15.75">
      <c r="A67" s="22"/>
      <c r="B67" s="22"/>
      <c r="C67" s="22"/>
      <c r="D67" s="22"/>
      <c r="E67" s="22"/>
      <c r="F67" s="22"/>
      <c r="G67" s="22"/>
      <c r="H67" s="22"/>
      <c r="I67" s="48" t="s">
        <v>159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22" t="s">
        <v>71</v>
      </c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19">
        <v>0</v>
      </c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>
        <v>0</v>
      </c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>
        <v>0</v>
      </c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</row>
    <row r="68" spans="1:123" s="43" customFormat="1" ht="15.75">
      <c r="A68" s="22" t="s">
        <v>184</v>
      </c>
      <c r="B68" s="22"/>
      <c r="C68" s="22"/>
      <c r="D68" s="22"/>
      <c r="E68" s="22"/>
      <c r="F68" s="22"/>
      <c r="G68" s="22"/>
      <c r="H68" s="23"/>
      <c r="I68" s="38" t="s">
        <v>185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40"/>
      <c r="AP68" s="41" t="s">
        <v>71</v>
      </c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19">
        <f>BF70+BF73</f>
        <v>0</v>
      </c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>
        <f>CB70+CB73</f>
        <v>0</v>
      </c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>
        <f>CX70+CX73</f>
        <v>0</v>
      </c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</row>
    <row r="69" spans="1:123" s="43" customFormat="1" ht="15.75">
      <c r="A69" s="22"/>
      <c r="B69" s="22"/>
      <c r="C69" s="22"/>
      <c r="D69" s="22"/>
      <c r="E69" s="22"/>
      <c r="F69" s="22"/>
      <c r="G69" s="22"/>
      <c r="H69" s="23"/>
      <c r="I69" s="44" t="s">
        <v>186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6"/>
      <c r="AP69" s="41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</row>
    <row r="70" spans="1:123" s="43" customFormat="1" ht="15.75">
      <c r="A70" s="22" t="s">
        <v>187</v>
      </c>
      <c r="B70" s="22"/>
      <c r="C70" s="22"/>
      <c r="D70" s="22"/>
      <c r="E70" s="22"/>
      <c r="F70" s="22"/>
      <c r="G70" s="22"/>
      <c r="H70" s="22"/>
      <c r="I70" s="47" t="s">
        <v>157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22" t="s">
        <v>71</v>
      </c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19">
        <f>BF71+BF72</f>
        <v>0</v>
      </c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>
        <f>CB71+CB72</f>
        <v>0</v>
      </c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>
        <f>CX71+CX72</f>
        <v>0</v>
      </c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</row>
    <row r="71" spans="1:123" s="43" customFormat="1" ht="15.75">
      <c r="A71" s="22"/>
      <c r="B71" s="22"/>
      <c r="C71" s="22"/>
      <c r="D71" s="22"/>
      <c r="E71" s="22"/>
      <c r="F71" s="22"/>
      <c r="G71" s="22"/>
      <c r="H71" s="22"/>
      <c r="I71" s="62" t="s">
        <v>158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22" t="s">
        <v>71</v>
      </c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19">
        <v>0</v>
      </c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>
        <v>0</v>
      </c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>
        <v>0</v>
      </c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</row>
    <row r="72" spans="1:123" s="43" customFormat="1" ht="15.75">
      <c r="A72" s="22"/>
      <c r="B72" s="22"/>
      <c r="C72" s="22"/>
      <c r="D72" s="22"/>
      <c r="E72" s="22"/>
      <c r="F72" s="22"/>
      <c r="G72" s="22"/>
      <c r="H72" s="22"/>
      <c r="I72" s="62" t="s">
        <v>159</v>
      </c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22" t="s">
        <v>71</v>
      </c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19">
        <v>0</v>
      </c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>
        <v>0</v>
      </c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>
        <v>0</v>
      </c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</row>
    <row r="73" spans="1:123" s="43" customFormat="1" ht="15.75">
      <c r="A73" s="22" t="s">
        <v>188</v>
      </c>
      <c r="B73" s="22"/>
      <c r="C73" s="22"/>
      <c r="D73" s="22"/>
      <c r="E73" s="22"/>
      <c r="F73" s="22"/>
      <c r="G73" s="22"/>
      <c r="H73" s="22"/>
      <c r="I73" s="62" t="s">
        <v>161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22" t="s">
        <v>71</v>
      </c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19">
        <f>BF74+BF75</f>
        <v>0</v>
      </c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>
        <f>CB74+CB75</f>
        <v>0</v>
      </c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>
        <f>CX74+CX75</f>
        <v>0</v>
      </c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</row>
    <row r="74" spans="1:123" s="43" customFormat="1" ht="15.75">
      <c r="A74" s="22"/>
      <c r="B74" s="22"/>
      <c r="C74" s="22"/>
      <c r="D74" s="22"/>
      <c r="E74" s="22"/>
      <c r="F74" s="22"/>
      <c r="G74" s="22"/>
      <c r="H74" s="22"/>
      <c r="I74" s="62" t="s">
        <v>158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22" t="s">
        <v>71</v>
      </c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19">
        <v>0</v>
      </c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>
        <v>0</v>
      </c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>
        <v>0</v>
      </c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</row>
    <row r="75" spans="1:123" s="43" customFormat="1" ht="15.75">
      <c r="A75" s="22"/>
      <c r="B75" s="22"/>
      <c r="C75" s="22"/>
      <c r="D75" s="22"/>
      <c r="E75" s="22"/>
      <c r="F75" s="22"/>
      <c r="G75" s="22"/>
      <c r="H75" s="22"/>
      <c r="I75" s="48" t="s">
        <v>159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22" t="s">
        <v>71</v>
      </c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19">
        <v>0</v>
      </c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>
        <v>0</v>
      </c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>
        <v>0</v>
      </c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</row>
    <row r="76" spans="1:123" s="93" customFormat="1" ht="15.75">
      <c r="A76" s="97" t="s">
        <v>189</v>
      </c>
      <c r="B76" s="97"/>
      <c r="C76" s="97"/>
      <c r="D76" s="97"/>
      <c r="E76" s="97"/>
      <c r="F76" s="97"/>
      <c r="G76" s="97"/>
      <c r="H76" s="98"/>
      <c r="I76" s="99" t="s">
        <v>190</v>
      </c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1"/>
      <c r="AP76" s="102" t="s">
        <v>71</v>
      </c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88">
        <f>BF78+BF81</f>
        <v>6330.857</v>
      </c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>
        <f>CB78+CB81</f>
        <v>6262</v>
      </c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>
        <f>CX78+CX81</f>
        <v>6401</v>
      </c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</row>
    <row r="77" spans="1:123" s="93" customFormat="1" ht="15.75">
      <c r="A77" s="97"/>
      <c r="B77" s="97"/>
      <c r="C77" s="97"/>
      <c r="D77" s="97"/>
      <c r="E77" s="97"/>
      <c r="F77" s="97"/>
      <c r="G77" s="97"/>
      <c r="H77" s="98"/>
      <c r="I77" s="103" t="s">
        <v>191</v>
      </c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5"/>
      <c r="AP77" s="102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</row>
    <row r="78" spans="1:123" s="43" customFormat="1" ht="15.75">
      <c r="A78" s="22" t="s">
        <v>192</v>
      </c>
      <c r="B78" s="22"/>
      <c r="C78" s="22"/>
      <c r="D78" s="22"/>
      <c r="E78" s="22"/>
      <c r="F78" s="22"/>
      <c r="G78" s="22"/>
      <c r="H78" s="22"/>
      <c r="I78" s="47" t="s">
        <v>157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22" t="s">
        <v>71</v>
      </c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19">
        <f>BF79+BF80</f>
        <v>0</v>
      </c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>
        <f>CB79+CB80</f>
        <v>0</v>
      </c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>
        <f>CX79+CX80</f>
        <v>0</v>
      </c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</row>
    <row r="79" spans="1:123" s="43" customFormat="1" ht="15.75">
      <c r="A79" s="22"/>
      <c r="B79" s="22"/>
      <c r="C79" s="22"/>
      <c r="D79" s="22"/>
      <c r="E79" s="22"/>
      <c r="F79" s="22"/>
      <c r="G79" s="22"/>
      <c r="H79" s="22"/>
      <c r="I79" s="62" t="s">
        <v>158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22" t="s">
        <v>71</v>
      </c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19">
        <v>0</v>
      </c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>
        <v>0</v>
      </c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>
        <v>0</v>
      </c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</row>
    <row r="80" spans="1:123" s="43" customFormat="1" ht="15.75">
      <c r="A80" s="22"/>
      <c r="B80" s="22"/>
      <c r="C80" s="22"/>
      <c r="D80" s="22"/>
      <c r="E80" s="22"/>
      <c r="F80" s="22"/>
      <c r="G80" s="22"/>
      <c r="H80" s="22"/>
      <c r="I80" s="62" t="s">
        <v>159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22" t="s">
        <v>71</v>
      </c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19">
        <v>0</v>
      </c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>
        <v>0</v>
      </c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>
        <v>0</v>
      </c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</row>
    <row r="81" spans="1:123" s="43" customFormat="1" ht="15.75">
      <c r="A81" s="22" t="s">
        <v>193</v>
      </c>
      <c r="B81" s="22"/>
      <c r="C81" s="22"/>
      <c r="D81" s="22"/>
      <c r="E81" s="22"/>
      <c r="F81" s="22"/>
      <c r="G81" s="22"/>
      <c r="H81" s="22"/>
      <c r="I81" s="62" t="s">
        <v>161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22" t="s">
        <v>71</v>
      </c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19">
        <f>BF82+BF83</f>
        <v>6330.857</v>
      </c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>
        <f>CB82+CB83</f>
        <v>6262</v>
      </c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>
        <f>CX82+CX83</f>
        <v>6401</v>
      </c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</row>
    <row r="82" spans="1:123" s="43" customFormat="1" ht="15.75">
      <c r="A82" s="22"/>
      <c r="B82" s="22"/>
      <c r="C82" s="22"/>
      <c r="D82" s="22"/>
      <c r="E82" s="22"/>
      <c r="F82" s="22"/>
      <c r="G82" s="22"/>
      <c r="H82" s="22"/>
      <c r="I82" s="62" t="s">
        <v>158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22" t="s">
        <v>71</v>
      </c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19">
        <v>3099.721</v>
      </c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>
        <v>3066</v>
      </c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>
        <v>3134</v>
      </c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</row>
    <row r="83" spans="1:123" s="43" customFormat="1" ht="15.75">
      <c r="A83" s="22"/>
      <c r="B83" s="22"/>
      <c r="C83" s="22"/>
      <c r="D83" s="22"/>
      <c r="E83" s="22"/>
      <c r="F83" s="22"/>
      <c r="G83" s="22"/>
      <c r="H83" s="22"/>
      <c r="I83" s="48" t="s">
        <v>159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22" t="s">
        <v>71</v>
      </c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19">
        <v>3231.136</v>
      </c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>
        <v>3196</v>
      </c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>
        <v>3267</v>
      </c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</row>
    <row r="84" spans="1:123" s="43" customFormat="1" ht="15.75">
      <c r="A84" s="22" t="s">
        <v>48</v>
      </c>
      <c r="B84" s="22"/>
      <c r="C84" s="22"/>
      <c r="D84" s="22"/>
      <c r="E84" s="22"/>
      <c r="F84" s="22"/>
      <c r="G84" s="22"/>
      <c r="H84" s="23"/>
      <c r="I84" s="38" t="s">
        <v>330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40"/>
      <c r="AP84" s="41" t="s">
        <v>71</v>
      </c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88">
        <f>BF89+BF92+BF95+BF98</f>
        <v>157615.063</v>
      </c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>
        <f>CB89+CB92+CB95+CB98</f>
        <v>156413.84</v>
      </c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>
        <f>CX89+CX92+CX95+CX98</f>
        <v>155700</v>
      </c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</row>
    <row r="85" spans="1:123" s="43" customFormat="1" ht="15.75">
      <c r="A85" s="22"/>
      <c r="B85" s="22"/>
      <c r="C85" s="22"/>
      <c r="D85" s="22"/>
      <c r="E85" s="22"/>
      <c r="F85" s="22"/>
      <c r="G85" s="22"/>
      <c r="H85" s="23"/>
      <c r="I85" s="50" t="s">
        <v>194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2"/>
      <c r="AP85" s="41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</row>
    <row r="86" spans="1:123" s="43" customFormat="1" ht="15.75">
      <c r="A86" s="22"/>
      <c r="B86" s="22"/>
      <c r="C86" s="22"/>
      <c r="D86" s="22"/>
      <c r="E86" s="22"/>
      <c r="F86" s="22"/>
      <c r="G86" s="22"/>
      <c r="H86" s="23"/>
      <c r="I86" s="50" t="s">
        <v>154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2"/>
      <c r="AP86" s="41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</row>
    <row r="87" spans="1:123" s="43" customFormat="1" ht="15.75">
      <c r="A87" s="22"/>
      <c r="B87" s="22"/>
      <c r="C87" s="22"/>
      <c r="D87" s="22"/>
      <c r="E87" s="22"/>
      <c r="F87" s="22"/>
      <c r="G87" s="22"/>
      <c r="H87" s="23"/>
      <c r="I87" s="50" t="s">
        <v>195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2"/>
      <c r="AP87" s="41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</row>
    <row r="88" spans="1:123" s="43" customFormat="1" ht="15.75">
      <c r="A88" s="22"/>
      <c r="B88" s="22"/>
      <c r="C88" s="22"/>
      <c r="D88" s="22"/>
      <c r="E88" s="22"/>
      <c r="F88" s="22"/>
      <c r="G88" s="22"/>
      <c r="H88" s="23"/>
      <c r="I88" s="44" t="s">
        <v>196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6"/>
      <c r="AP88" s="41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</row>
    <row r="89" spans="1:123" s="93" customFormat="1" ht="15.75">
      <c r="A89" s="97"/>
      <c r="B89" s="97"/>
      <c r="C89" s="97"/>
      <c r="D89" s="97"/>
      <c r="E89" s="97"/>
      <c r="F89" s="97"/>
      <c r="G89" s="97"/>
      <c r="H89" s="97"/>
      <c r="I89" s="106" t="s">
        <v>197</v>
      </c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97" t="s">
        <v>71</v>
      </c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88">
        <f>BF90+BF91</f>
        <v>82358.824</v>
      </c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>
        <f>CB90+CB91</f>
        <v>84362.87</v>
      </c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>
        <f>CX90+CX91</f>
        <v>83120</v>
      </c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</row>
    <row r="90" spans="1:123" s="43" customFormat="1" ht="15.75">
      <c r="A90" s="22"/>
      <c r="B90" s="22"/>
      <c r="C90" s="22"/>
      <c r="D90" s="22"/>
      <c r="E90" s="22"/>
      <c r="F90" s="22"/>
      <c r="G90" s="22"/>
      <c r="H90" s="22"/>
      <c r="I90" s="62" t="s">
        <v>158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22" t="s">
        <v>71</v>
      </c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19">
        <v>41444.652</v>
      </c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>
        <v>42982.19</v>
      </c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>
        <v>40990</v>
      </c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</row>
    <row r="91" spans="1:123" s="43" customFormat="1" ht="15.75">
      <c r="A91" s="22"/>
      <c r="B91" s="22"/>
      <c r="C91" s="22"/>
      <c r="D91" s="22"/>
      <c r="E91" s="22"/>
      <c r="F91" s="22"/>
      <c r="G91" s="22"/>
      <c r="H91" s="22"/>
      <c r="I91" s="62" t="s">
        <v>159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22" t="s">
        <v>71</v>
      </c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19">
        <v>40914.172</v>
      </c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>
        <v>41380.68</v>
      </c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>
        <v>42130</v>
      </c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</row>
    <row r="92" spans="1:123" s="93" customFormat="1" ht="15.75">
      <c r="A92" s="97"/>
      <c r="B92" s="97"/>
      <c r="C92" s="97"/>
      <c r="D92" s="97"/>
      <c r="E92" s="97"/>
      <c r="F92" s="97"/>
      <c r="G92" s="97"/>
      <c r="H92" s="97"/>
      <c r="I92" s="107" t="s">
        <v>198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97" t="s">
        <v>71</v>
      </c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88">
        <f>BF93+BF94</f>
        <v>40235.751000000004</v>
      </c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>
        <f>CB93+CB94</f>
        <v>38766.68</v>
      </c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>
        <f>CX93+CX94</f>
        <v>39150</v>
      </c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</row>
    <row r="93" spans="1:123" s="43" customFormat="1" ht="15.75">
      <c r="A93" s="22"/>
      <c r="B93" s="22"/>
      <c r="C93" s="22"/>
      <c r="D93" s="22"/>
      <c r="E93" s="22"/>
      <c r="F93" s="22"/>
      <c r="G93" s="22"/>
      <c r="H93" s="22"/>
      <c r="I93" s="62" t="s">
        <v>158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22" t="s">
        <v>71</v>
      </c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19">
        <v>20931.937</v>
      </c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>
        <v>20312.28</v>
      </c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>
        <v>20640</v>
      </c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</row>
    <row r="94" spans="1:123" s="43" customFormat="1" ht="15.75">
      <c r="A94" s="22"/>
      <c r="B94" s="22"/>
      <c r="C94" s="22"/>
      <c r="D94" s="22"/>
      <c r="E94" s="22"/>
      <c r="F94" s="22"/>
      <c r="G94" s="22"/>
      <c r="H94" s="22"/>
      <c r="I94" s="62" t="s">
        <v>159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22" t="s">
        <v>71</v>
      </c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19">
        <v>19303.814</v>
      </c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>
        <v>18454.4</v>
      </c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>
        <v>18510</v>
      </c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</row>
    <row r="95" spans="1:123" s="93" customFormat="1" ht="15.75">
      <c r="A95" s="97"/>
      <c r="B95" s="97"/>
      <c r="C95" s="97"/>
      <c r="D95" s="97"/>
      <c r="E95" s="97"/>
      <c r="F95" s="97"/>
      <c r="G95" s="97"/>
      <c r="H95" s="97"/>
      <c r="I95" s="107" t="s">
        <v>199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97" t="s">
        <v>71</v>
      </c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88">
        <f>BF96+BF97</f>
        <v>35020.488</v>
      </c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>
        <f>CB96+CB97</f>
        <v>33284.29</v>
      </c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>
        <f>CX96+CX97</f>
        <v>33430</v>
      </c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</row>
    <row r="96" spans="1:123" s="43" customFormat="1" ht="15.75">
      <c r="A96" s="22"/>
      <c r="B96" s="22"/>
      <c r="C96" s="22"/>
      <c r="D96" s="22"/>
      <c r="E96" s="22"/>
      <c r="F96" s="22"/>
      <c r="G96" s="22"/>
      <c r="H96" s="22"/>
      <c r="I96" s="62" t="s">
        <v>158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22" t="s">
        <v>71</v>
      </c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19">
        <v>16848.64</v>
      </c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>
        <v>17227.15</v>
      </c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>
        <v>16990</v>
      </c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</row>
    <row r="97" spans="1:123" s="43" customFormat="1" ht="15.75">
      <c r="A97" s="22"/>
      <c r="B97" s="22"/>
      <c r="C97" s="22"/>
      <c r="D97" s="22"/>
      <c r="E97" s="22"/>
      <c r="F97" s="22"/>
      <c r="G97" s="22"/>
      <c r="H97" s="22"/>
      <c r="I97" s="62" t="s">
        <v>159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22" t="s">
        <v>71</v>
      </c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19">
        <v>18171.848</v>
      </c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>
        <v>16057.14</v>
      </c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>
        <v>16440</v>
      </c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</row>
    <row r="98" spans="1:123" s="93" customFormat="1" ht="15.75">
      <c r="A98" s="97"/>
      <c r="B98" s="97"/>
      <c r="C98" s="97"/>
      <c r="D98" s="97"/>
      <c r="E98" s="97"/>
      <c r="F98" s="97"/>
      <c r="G98" s="97"/>
      <c r="H98" s="97"/>
      <c r="I98" s="107" t="s">
        <v>200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97" t="s">
        <v>71</v>
      </c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88">
        <f>BF99+BF100</f>
        <v>0</v>
      </c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>
        <f>CB99+CB100</f>
        <v>0</v>
      </c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>
        <f>CX99+CX100</f>
        <v>0</v>
      </c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</row>
    <row r="99" spans="1:123" s="43" customFormat="1" ht="15.75">
      <c r="A99" s="22"/>
      <c r="B99" s="22"/>
      <c r="C99" s="22"/>
      <c r="D99" s="22"/>
      <c r="E99" s="22"/>
      <c r="F99" s="22"/>
      <c r="G99" s="22"/>
      <c r="H99" s="22"/>
      <c r="I99" s="62" t="s">
        <v>158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22" t="s">
        <v>71</v>
      </c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19">
        <v>0</v>
      </c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>
        <v>0</v>
      </c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>
        <v>0</v>
      </c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</row>
    <row r="100" spans="1:123" s="43" customFormat="1" ht="15.75">
      <c r="A100" s="22"/>
      <c r="B100" s="22"/>
      <c r="C100" s="22"/>
      <c r="D100" s="22"/>
      <c r="E100" s="22"/>
      <c r="F100" s="22"/>
      <c r="G100" s="22"/>
      <c r="H100" s="22"/>
      <c r="I100" s="48" t="s">
        <v>159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22" t="s">
        <v>71</v>
      </c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19">
        <v>0</v>
      </c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>
        <v>0</v>
      </c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>
        <v>0</v>
      </c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</row>
    <row r="101" spans="1:123" s="43" customFormat="1" ht="15.75">
      <c r="A101" s="22" t="s">
        <v>49</v>
      </c>
      <c r="B101" s="22"/>
      <c r="C101" s="22"/>
      <c r="D101" s="22"/>
      <c r="E101" s="22"/>
      <c r="F101" s="22"/>
      <c r="G101" s="22"/>
      <c r="H101" s="23"/>
      <c r="I101" s="38" t="s">
        <v>201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40"/>
      <c r="AP101" s="41" t="s">
        <v>71</v>
      </c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19">
        <f>BF105+BF106</f>
        <v>0</v>
      </c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>
        <f>CB105+CB106</f>
        <v>0</v>
      </c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>
        <f>CX105+CX106</f>
        <v>0</v>
      </c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</row>
    <row r="102" spans="1:123" s="43" customFormat="1" ht="15.75">
      <c r="A102" s="22"/>
      <c r="B102" s="22"/>
      <c r="C102" s="22"/>
      <c r="D102" s="22"/>
      <c r="E102" s="22"/>
      <c r="F102" s="22"/>
      <c r="G102" s="22"/>
      <c r="H102" s="23"/>
      <c r="I102" s="50" t="s">
        <v>202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2"/>
      <c r="AP102" s="41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</row>
    <row r="103" spans="1:123" s="43" customFormat="1" ht="15.75">
      <c r="A103" s="22"/>
      <c r="B103" s="22"/>
      <c r="C103" s="22"/>
      <c r="D103" s="22"/>
      <c r="E103" s="22"/>
      <c r="F103" s="22"/>
      <c r="G103" s="22"/>
      <c r="H103" s="23"/>
      <c r="I103" s="50" t="s">
        <v>203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2"/>
      <c r="AP103" s="41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</row>
    <row r="104" spans="1:123" s="43" customFormat="1" ht="15.75">
      <c r="A104" s="22"/>
      <c r="B104" s="22"/>
      <c r="C104" s="22"/>
      <c r="D104" s="22"/>
      <c r="E104" s="22"/>
      <c r="F104" s="22"/>
      <c r="G104" s="22"/>
      <c r="H104" s="23"/>
      <c r="I104" s="44" t="s">
        <v>204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6"/>
      <c r="AP104" s="41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</row>
    <row r="105" spans="1:123" s="43" customFormat="1" ht="15.75">
      <c r="A105" s="22"/>
      <c r="B105" s="22"/>
      <c r="C105" s="22"/>
      <c r="D105" s="22"/>
      <c r="E105" s="22"/>
      <c r="F105" s="22"/>
      <c r="G105" s="22"/>
      <c r="H105" s="22"/>
      <c r="I105" s="47" t="s">
        <v>205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22" t="s">
        <v>71</v>
      </c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19">
        <v>0</v>
      </c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>
        <v>0</v>
      </c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>
        <v>0</v>
      </c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</row>
    <row r="106" spans="1:123" s="43" customFormat="1" ht="15.75">
      <c r="A106" s="22"/>
      <c r="B106" s="22"/>
      <c r="C106" s="22"/>
      <c r="D106" s="22"/>
      <c r="E106" s="22"/>
      <c r="F106" s="22"/>
      <c r="G106" s="22"/>
      <c r="H106" s="22"/>
      <c r="I106" s="48" t="s">
        <v>206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22" t="s">
        <v>71</v>
      </c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19">
        <v>0</v>
      </c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>
        <v>0</v>
      </c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>
        <v>0</v>
      </c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</row>
    <row r="107" spans="1:123" s="43" customFormat="1" ht="15.75">
      <c r="A107" s="22" t="s">
        <v>52</v>
      </c>
      <c r="B107" s="22"/>
      <c r="C107" s="22"/>
      <c r="D107" s="22"/>
      <c r="E107" s="22"/>
      <c r="F107" s="22"/>
      <c r="G107" s="22"/>
      <c r="H107" s="23"/>
      <c r="I107" s="38" t="s">
        <v>207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40"/>
      <c r="AP107" s="41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19">
        <f>BF110+BF112</f>
        <v>45.817</v>
      </c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>
        <f>CB110+CB112</f>
        <v>46.73334</v>
      </c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>
        <f>CX110+CX112</f>
        <v>47.6680068</v>
      </c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</row>
    <row r="108" spans="1:123" s="43" customFormat="1" ht="15.75">
      <c r="A108" s="22"/>
      <c r="B108" s="22"/>
      <c r="C108" s="22"/>
      <c r="D108" s="22"/>
      <c r="E108" s="22"/>
      <c r="F108" s="22"/>
      <c r="G108" s="22"/>
      <c r="H108" s="23"/>
      <c r="I108" s="44" t="s">
        <v>208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6"/>
      <c r="AP108" s="41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</row>
    <row r="109" spans="1:123" s="43" customFormat="1" ht="15.75">
      <c r="A109" s="22"/>
      <c r="B109" s="22"/>
      <c r="C109" s="22"/>
      <c r="D109" s="22"/>
      <c r="E109" s="22"/>
      <c r="F109" s="22"/>
      <c r="G109" s="22"/>
      <c r="H109" s="22"/>
      <c r="I109" s="49" t="s">
        <v>94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</row>
    <row r="110" spans="1:123" s="43" customFormat="1" ht="15.75">
      <c r="A110" s="22" t="s">
        <v>55</v>
      </c>
      <c r="B110" s="22"/>
      <c r="C110" s="22"/>
      <c r="D110" s="22"/>
      <c r="E110" s="22"/>
      <c r="F110" s="22"/>
      <c r="G110" s="22"/>
      <c r="H110" s="23"/>
      <c r="I110" s="38" t="s">
        <v>209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40"/>
      <c r="AP110" s="41" t="s">
        <v>211</v>
      </c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19">
        <v>42.683</v>
      </c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>
        <f>BF110*1.02</f>
        <v>43.53666</v>
      </c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>
        <f>CB110*1.02</f>
        <v>44.4073932</v>
      </c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</row>
    <row r="111" spans="1:123" s="43" customFormat="1" ht="15.75">
      <c r="A111" s="22"/>
      <c r="B111" s="22"/>
      <c r="C111" s="22"/>
      <c r="D111" s="22"/>
      <c r="E111" s="22"/>
      <c r="F111" s="22"/>
      <c r="G111" s="22"/>
      <c r="H111" s="23"/>
      <c r="I111" s="50" t="s">
        <v>210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2"/>
      <c r="AP111" s="41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</row>
    <row r="112" spans="1:123" s="43" customFormat="1" ht="15.75">
      <c r="A112" s="22" t="s">
        <v>212</v>
      </c>
      <c r="B112" s="22"/>
      <c r="C112" s="22"/>
      <c r="D112" s="22"/>
      <c r="E112" s="22"/>
      <c r="F112" s="22"/>
      <c r="G112" s="22"/>
      <c r="H112" s="23"/>
      <c r="I112" s="38" t="s">
        <v>213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40"/>
      <c r="AP112" s="41" t="s">
        <v>211</v>
      </c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19">
        <f>SUM(BF117:CA120)</f>
        <v>3.1340000000000003</v>
      </c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>
        <f>SUM(CB117:CW120)</f>
        <v>3.19668</v>
      </c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>
        <f>SUM(CX117:DS120)</f>
        <v>3.2606136</v>
      </c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</row>
    <row r="113" spans="1:123" s="43" customFormat="1" ht="15.75">
      <c r="A113" s="22"/>
      <c r="B113" s="22"/>
      <c r="C113" s="22"/>
      <c r="D113" s="22"/>
      <c r="E113" s="22"/>
      <c r="F113" s="22"/>
      <c r="G113" s="22"/>
      <c r="H113" s="23"/>
      <c r="I113" s="50" t="s">
        <v>194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2"/>
      <c r="AP113" s="41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</row>
    <row r="114" spans="1:123" s="43" customFormat="1" ht="15.75">
      <c r="A114" s="22"/>
      <c r="B114" s="22"/>
      <c r="C114" s="22"/>
      <c r="D114" s="22"/>
      <c r="E114" s="22"/>
      <c r="F114" s="22"/>
      <c r="G114" s="22"/>
      <c r="H114" s="23"/>
      <c r="I114" s="50" t="s">
        <v>154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2"/>
      <c r="AP114" s="41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</row>
    <row r="115" spans="1:123" s="43" customFormat="1" ht="15.75">
      <c r="A115" s="22"/>
      <c r="B115" s="22"/>
      <c r="C115" s="22"/>
      <c r="D115" s="22"/>
      <c r="E115" s="22"/>
      <c r="F115" s="22"/>
      <c r="G115" s="22"/>
      <c r="H115" s="23"/>
      <c r="I115" s="50" t="s">
        <v>195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2"/>
      <c r="AP115" s="41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</row>
    <row r="116" spans="1:123" s="43" customFormat="1" ht="15.75">
      <c r="A116" s="22"/>
      <c r="B116" s="22"/>
      <c r="C116" s="22"/>
      <c r="D116" s="22"/>
      <c r="E116" s="22"/>
      <c r="F116" s="22"/>
      <c r="G116" s="22"/>
      <c r="H116" s="23"/>
      <c r="I116" s="44" t="s">
        <v>196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6"/>
      <c r="AP116" s="41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</row>
    <row r="117" spans="1:123" s="43" customFormat="1" ht="15.75">
      <c r="A117" s="22"/>
      <c r="B117" s="22"/>
      <c r="C117" s="22"/>
      <c r="D117" s="22"/>
      <c r="E117" s="22"/>
      <c r="F117" s="22"/>
      <c r="G117" s="22"/>
      <c r="H117" s="22"/>
      <c r="I117" s="47" t="s">
        <v>197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22" t="s">
        <v>211</v>
      </c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19">
        <v>3.027</v>
      </c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>
        <f>BF117*1.02</f>
        <v>3.08754</v>
      </c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>
        <f>CB117*1.02</f>
        <v>3.1492908</v>
      </c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</row>
    <row r="118" spans="1:123" s="43" customFormat="1" ht="15.75">
      <c r="A118" s="22"/>
      <c r="B118" s="22"/>
      <c r="C118" s="22"/>
      <c r="D118" s="22"/>
      <c r="E118" s="22"/>
      <c r="F118" s="22"/>
      <c r="G118" s="22"/>
      <c r="H118" s="22"/>
      <c r="I118" s="62" t="s">
        <v>198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22" t="s">
        <v>211</v>
      </c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19">
        <v>0.092</v>
      </c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>
        <f>BF118*1.02</f>
        <v>0.09384</v>
      </c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>
        <f>CB118*1.02</f>
        <v>0.0957168</v>
      </c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</row>
    <row r="119" spans="1:123" s="43" customFormat="1" ht="15.75">
      <c r="A119" s="22"/>
      <c r="B119" s="22"/>
      <c r="C119" s="22"/>
      <c r="D119" s="22"/>
      <c r="E119" s="22"/>
      <c r="F119" s="22"/>
      <c r="G119" s="22"/>
      <c r="H119" s="22"/>
      <c r="I119" s="62" t="s">
        <v>199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22" t="s">
        <v>211</v>
      </c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19">
        <v>0.015</v>
      </c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>
        <f>BF119*1.02</f>
        <v>0.0153</v>
      </c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>
        <f>CB119*1.02</f>
        <v>0.015606</v>
      </c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</row>
    <row r="120" spans="1:123" s="43" customFormat="1" ht="15.75">
      <c r="A120" s="22"/>
      <c r="B120" s="22"/>
      <c r="C120" s="22"/>
      <c r="D120" s="22"/>
      <c r="E120" s="22"/>
      <c r="F120" s="22"/>
      <c r="G120" s="22"/>
      <c r="H120" s="22"/>
      <c r="I120" s="62" t="s">
        <v>200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22" t="s">
        <v>211</v>
      </c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0">
        <v>0</v>
      </c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>
        <v>0</v>
      </c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>
        <v>0</v>
      </c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</row>
    <row r="121" spans="1:123" s="43" customFormat="1" ht="15.75">
      <c r="A121" s="22" t="s">
        <v>214</v>
      </c>
      <c r="B121" s="22"/>
      <c r="C121" s="22"/>
      <c r="D121" s="22"/>
      <c r="E121" s="22"/>
      <c r="F121" s="22"/>
      <c r="G121" s="22"/>
      <c r="H121" s="23"/>
      <c r="I121" s="38" t="s">
        <v>215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40"/>
      <c r="AP121" s="41" t="s">
        <v>211</v>
      </c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</row>
    <row r="122" spans="1:123" s="43" customFormat="1" ht="15.75">
      <c r="A122" s="22"/>
      <c r="B122" s="22"/>
      <c r="C122" s="22"/>
      <c r="D122" s="22"/>
      <c r="E122" s="22"/>
      <c r="F122" s="22"/>
      <c r="G122" s="22"/>
      <c r="H122" s="23"/>
      <c r="I122" s="50" t="s">
        <v>216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2"/>
      <c r="AP122" s="41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</row>
    <row r="123" spans="1:123" s="43" customFormat="1" ht="15.75">
      <c r="A123" s="22"/>
      <c r="B123" s="22"/>
      <c r="C123" s="22"/>
      <c r="D123" s="22"/>
      <c r="E123" s="22"/>
      <c r="F123" s="22"/>
      <c r="G123" s="22"/>
      <c r="H123" s="23"/>
      <c r="I123" s="50" t="s">
        <v>217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2"/>
      <c r="AP123" s="41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</row>
    <row r="124" spans="1:123" s="43" customFormat="1" ht="15.75">
      <c r="A124" s="22"/>
      <c r="B124" s="22"/>
      <c r="C124" s="22"/>
      <c r="D124" s="22"/>
      <c r="E124" s="22"/>
      <c r="F124" s="22"/>
      <c r="G124" s="22"/>
      <c r="H124" s="23"/>
      <c r="I124" s="50" t="s">
        <v>218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2"/>
      <c r="AP124" s="41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</row>
    <row r="125" spans="1:123" s="43" customFormat="1" ht="15.75">
      <c r="A125" s="22" t="s">
        <v>62</v>
      </c>
      <c r="B125" s="22"/>
      <c r="C125" s="22"/>
      <c r="D125" s="22"/>
      <c r="E125" s="22"/>
      <c r="F125" s="22"/>
      <c r="G125" s="22"/>
      <c r="H125" s="23"/>
      <c r="I125" s="38" t="s">
        <v>219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40"/>
      <c r="AP125" s="41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0">
        <f>BF128+BF130</f>
        <v>49101</v>
      </c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>
        <f>CB128+CB130</f>
        <v>50018.87</v>
      </c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>
        <f>CX128+CX130</f>
        <v>50954.4559</v>
      </c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</row>
    <row r="126" spans="1:123" s="43" customFormat="1" ht="15.75">
      <c r="A126" s="22"/>
      <c r="B126" s="22"/>
      <c r="C126" s="22"/>
      <c r="D126" s="22"/>
      <c r="E126" s="22"/>
      <c r="F126" s="22"/>
      <c r="G126" s="22"/>
      <c r="H126" s="23"/>
      <c r="I126" s="44" t="s">
        <v>220</v>
      </c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6"/>
      <c r="AP126" s="41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</row>
    <row r="127" spans="1:123" s="43" customFormat="1" ht="15.75">
      <c r="A127" s="22"/>
      <c r="B127" s="22"/>
      <c r="C127" s="22"/>
      <c r="D127" s="22"/>
      <c r="E127" s="22"/>
      <c r="F127" s="22"/>
      <c r="G127" s="22"/>
      <c r="H127" s="22"/>
      <c r="I127" s="49" t="s">
        <v>94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</row>
    <row r="128" spans="1:123" s="43" customFormat="1" ht="15.75">
      <c r="A128" s="22" t="s">
        <v>64</v>
      </c>
      <c r="B128" s="22"/>
      <c r="C128" s="22"/>
      <c r="D128" s="22"/>
      <c r="E128" s="22"/>
      <c r="F128" s="22"/>
      <c r="G128" s="22"/>
      <c r="H128" s="23"/>
      <c r="I128" s="38" t="s">
        <v>221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40"/>
      <c r="AP128" s="41" t="s">
        <v>222</v>
      </c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0">
        <v>42686</v>
      </c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>
        <f>BF128*1.02</f>
        <v>43539.72</v>
      </c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>
        <f>CB128*1.02</f>
        <v>44410.5144</v>
      </c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</row>
    <row r="129" spans="1:123" s="43" customFormat="1" ht="15.75">
      <c r="A129" s="22"/>
      <c r="B129" s="22"/>
      <c r="C129" s="22"/>
      <c r="D129" s="22"/>
      <c r="E129" s="22"/>
      <c r="F129" s="22"/>
      <c r="G129" s="22"/>
      <c r="H129" s="23"/>
      <c r="I129" s="50" t="s">
        <v>210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2"/>
      <c r="AP129" s="41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</row>
    <row r="130" spans="1:123" s="43" customFormat="1" ht="15.75">
      <c r="A130" s="22" t="s">
        <v>67</v>
      </c>
      <c r="B130" s="22"/>
      <c r="C130" s="22"/>
      <c r="D130" s="22"/>
      <c r="E130" s="22"/>
      <c r="F130" s="22"/>
      <c r="G130" s="22"/>
      <c r="H130" s="23"/>
      <c r="I130" s="38" t="s">
        <v>223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40"/>
      <c r="AP130" s="41" t="s">
        <v>222</v>
      </c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0">
        <f>SUM(BF135:CA138)</f>
        <v>6415</v>
      </c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>
        <f>SUM(CB135:CW138)</f>
        <v>6479.150000000001</v>
      </c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>
        <f>SUM(CX135:DS138)</f>
        <v>6543.9415</v>
      </c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</row>
    <row r="131" spans="1:123" s="43" customFormat="1" ht="15.75">
      <c r="A131" s="22"/>
      <c r="B131" s="22"/>
      <c r="C131" s="22"/>
      <c r="D131" s="22"/>
      <c r="E131" s="22"/>
      <c r="F131" s="22"/>
      <c r="G131" s="22"/>
      <c r="H131" s="23"/>
      <c r="I131" s="50" t="s">
        <v>194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2"/>
      <c r="AP131" s="41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</row>
    <row r="132" spans="1:123" s="43" customFormat="1" ht="15.75">
      <c r="A132" s="22"/>
      <c r="B132" s="22"/>
      <c r="C132" s="22"/>
      <c r="D132" s="22"/>
      <c r="E132" s="22"/>
      <c r="F132" s="22"/>
      <c r="G132" s="22"/>
      <c r="H132" s="23"/>
      <c r="I132" s="50" t="s">
        <v>154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2"/>
      <c r="AP132" s="41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</row>
    <row r="133" spans="1:123" s="43" customFormat="1" ht="15.75">
      <c r="A133" s="22"/>
      <c r="B133" s="22"/>
      <c r="C133" s="22"/>
      <c r="D133" s="22"/>
      <c r="E133" s="22"/>
      <c r="F133" s="22"/>
      <c r="G133" s="22"/>
      <c r="H133" s="23"/>
      <c r="I133" s="50" t="s">
        <v>195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2"/>
      <c r="AP133" s="41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</row>
    <row r="134" spans="1:123" s="43" customFormat="1" ht="15.75">
      <c r="A134" s="22"/>
      <c r="B134" s="22"/>
      <c r="C134" s="22"/>
      <c r="D134" s="22"/>
      <c r="E134" s="22"/>
      <c r="F134" s="22"/>
      <c r="G134" s="22"/>
      <c r="H134" s="23"/>
      <c r="I134" s="44" t="s">
        <v>196</v>
      </c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6"/>
      <c r="AP134" s="41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</row>
    <row r="135" spans="1:123" s="43" customFormat="1" ht="15.75">
      <c r="A135" s="22"/>
      <c r="B135" s="22"/>
      <c r="C135" s="22"/>
      <c r="D135" s="22"/>
      <c r="E135" s="22"/>
      <c r="F135" s="22"/>
      <c r="G135" s="22"/>
      <c r="H135" s="22"/>
      <c r="I135" s="47" t="s">
        <v>197</v>
      </c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22" t="s">
        <v>222</v>
      </c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0">
        <v>6246</v>
      </c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>
        <f>BF135*1.01</f>
        <v>6308.46</v>
      </c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>
        <f>CB135*1.01</f>
        <v>6371.5446</v>
      </c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</row>
    <row r="136" spans="1:123" s="43" customFormat="1" ht="15.75">
      <c r="A136" s="22"/>
      <c r="B136" s="22"/>
      <c r="C136" s="22"/>
      <c r="D136" s="22"/>
      <c r="E136" s="22"/>
      <c r="F136" s="22"/>
      <c r="G136" s="22"/>
      <c r="H136" s="22"/>
      <c r="I136" s="62" t="s">
        <v>198</v>
      </c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22" t="s">
        <v>222</v>
      </c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0">
        <v>131</v>
      </c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>
        <f>BF136*1.01</f>
        <v>132.31</v>
      </c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>
        <f>CB136*1.01</f>
        <v>133.6331</v>
      </c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</row>
    <row r="137" spans="1:123" s="43" customFormat="1" ht="15.75">
      <c r="A137" s="22"/>
      <c r="B137" s="22"/>
      <c r="C137" s="22"/>
      <c r="D137" s="22"/>
      <c r="E137" s="22"/>
      <c r="F137" s="22"/>
      <c r="G137" s="22"/>
      <c r="H137" s="22"/>
      <c r="I137" s="62" t="s">
        <v>199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22" t="s">
        <v>222</v>
      </c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0">
        <v>38</v>
      </c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>
        <f>BF137*1.01</f>
        <v>38.38</v>
      </c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>
        <f>CB137*1.01</f>
        <v>38.7638</v>
      </c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</row>
    <row r="138" spans="1:123" s="43" customFormat="1" ht="15.75">
      <c r="A138" s="22"/>
      <c r="B138" s="22"/>
      <c r="C138" s="22"/>
      <c r="D138" s="22"/>
      <c r="E138" s="22"/>
      <c r="F138" s="22"/>
      <c r="G138" s="22"/>
      <c r="H138" s="22"/>
      <c r="I138" s="62" t="s">
        <v>200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22" t="s">
        <v>222</v>
      </c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0">
        <v>0</v>
      </c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>
        <v>0</v>
      </c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>
        <v>0</v>
      </c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</row>
    <row r="139" spans="1:123" s="43" customFormat="1" ht="15.75">
      <c r="A139" s="22" t="s">
        <v>88</v>
      </c>
      <c r="B139" s="22"/>
      <c r="C139" s="22"/>
      <c r="D139" s="22"/>
      <c r="E139" s="22"/>
      <c r="F139" s="22"/>
      <c r="G139" s="22"/>
      <c r="H139" s="22"/>
      <c r="I139" s="48" t="s">
        <v>224</v>
      </c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22" t="s">
        <v>222</v>
      </c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0">
        <v>49101</v>
      </c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>
        <f>CB125</f>
        <v>50018.87</v>
      </c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>
        <f>CX125</f>
        <v>50954.4559</v>
      </c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</row>
    <row r="140" spans="1:123" s="43" customFormat="1" ht="15.75">
      <c r="A140" s="22" t="s">
        <v>112</v>
      </c>
      <c r="B140" s="22"/>
      <c r="C140" s="22"/>
      <c r="D140" s="22"/>
      <c r="E140" s="22"/>
      <c r="F140" s="22"/>
      <c r="G140" s="22"/>
      <c r="H140" s="23"/>
      <c r="I140" s="38" t="s">
        <v>89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40"/>
      <c r="AP140" s="41" t="s">
        <v>47</v>
      </c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19">
        <v>44006</v>
      </c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>
        <v>42600</v>
      </c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>
        <v>49900</v>
      </c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</row>
    <row r="141" spans="1:123" s="43" customFormat="1" ht="15.75">
      <c r="A141" s="22"/>
      <c r="B141" s="22"/>
      <c r="C141" s="22"/>
      <c r="D141" s="22"/>
      <c r="E141" s="22"/>
      <c r="F141" s="22"/>
      <c r="G141" s="22"/>
      <c r="H141" s="23"/>
      <c r="I141" s="50" t="s">
        <v>225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2"/>
      <c r="AP141" s="41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</row>
    <row r="142" spans="1:123" s="43" customFormat="1" ht="15.75">
      <c r="A142" s="22" t="s">
        <v>226</v>
      </c>
      <c r="B142" s="22"/>
      <c r="C142" s="22"/>
      <c r="D142" s="22"/>
      <c r="E142" s="22"/>
      <c r="F142" s="22"/>
      <c r="G142" s="22"/>
      <c r="H142" s="23"/>
      <c r="I142" s="38" t="s">
        <v>113</v>
      </c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40"/>
      <c r="AP142" s="41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</row>
    <row r="143" spans="1:123" s="43" customFormat="1" ht="15.75">
      <c r="A143" s="22"/>
      <c r="B143" s="22"/>
      <c r="C143" s="22"/>
      <c r="D143" s="22"/>
      <c r="E143" s="22"/>
      <c r="F143" s="22"/>
      <c r="G143" s="22"/>
      <c r="H143" s="23"/>
      <c r="I143" s="50" t="s">
        <v>244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2"/>
      <c r="AP143" s="41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</row>
    <row r="144" spans="1:123" s="43" customFormat="1" ht="15.75">
      <c r="A144" s="22"/>
      <c r="B144" s="22"/>
      <c r="C144" s="22"/>
      <c r="D144" s="22"/>
      <c r="E144" s="22"/>
      <c r="F144" s="22"/>
      <c r="G144" s="22"/>
      <c r="H144" s="23"/>
      <c r="I144" s="50" t="s">
        <v>114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2"/>
      <c r="AP144" s="41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</row>
    <row r="145" spans="1:123" s="43" customFormat="1" ht="15.75">
      <c r="A145" s="22" t="s">
        <v>227</v>
      </c>
      <c r="B145" s="22"/>
      <c r="C145" s="22"/>
      <c r="D145" s="22"/>
      <c r="E145" s="22"/>
      <c r="F145" s="22"/>
      <c r="G145" s="22"/>
      <c r="H145" s="23"/>
      <c r="I145" s="38" t="s">
        <v>116</v>
      </c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40"/>
      <c r="AP145" s="41" t="s">
        <v>118</v>
      </c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0">
        <v>34</v>
      </c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>
        <v>40</v>
      </c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>
        <v>40</v>
      </c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</row>
    <row r="146" spans="1:123" s="43" customFormat="1" ht="15.75">
      <c r="A146" s="22"/>
      <c r="B146" s="22"/>
      <c r="C146" s="22"/>
      <c r="D146" s="22"/>
      <c r="E146" s="22"/>
      <c r="F146" s="22"/>
      <c r="G146" s="22"/>
      <c r="H146" s="23"/>
      <c r="I146" s="50" t="s">
        <v>117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2"/>
      <c r="AP146" s="65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</row>
    <row r="147" spans="1:123" s="43" customFormat="1" ht="15.75">
      <c r="A147" s="22" t="s">
        <v>228</v>
      </c>
      <c r="B147" s="22"/>
      <c r="C147" s="22"/>
      <c r="D147" s="22"/>
      <c r="E147" s="22"/>
      <c r="F147" s="22"/>
      <c r="G147" s="22"/>
      <c r="H147" s="23"/>
      <c r="I147" s="38" t="s">
        <v>120</v>
      </c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67" t="s">
        <v>47</v>
      </c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5"/>
      <c r="BF147" s="21">
        <v>26.06</v>
      </c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>
        <v>27.55</v>
      </c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>
        <f>CB147*1.1</f>
        <v>30.305000000000003</v>
      </c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</row>
    <row r="148" spans="1:123" s="43" customFormat="1" ht="15.75">
      <c r="A148" s="22"/>
      <c r="B148" s="22"/>
      <c r="C148" s="22"/>
      <c r="D148" s="22"/>
      <c r="E148" s="22"/>
      <c r="F148" s="22"/>
      <c r="G148" s="22"/>
      <c r="H148" s="23"/>
      <c r="I148" s="44" t="s">
        <v>121</v>
      </c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69" t="s">
        <v>122</v>
      </c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1"/>
      <c r="BF148" s="21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</row>
    <row r="149" spans="1:123" s="43" customFormat="1" ht="15.75">
      <c r="A149" s="22" t="s">
        <v>229</v>
      </c>
      <c r="B149" s="22"/>
      <c r="C149" s="22"/>
      <c r="D149" s="22"/>
      <c r="E149" s="22"/>
      <c r="F149" s="22"/>
      <c r="G149" s="22"/>
      <c r="H149" s="23"/>
      <c r="I149" s="38" t="s">
        <v>124</v>
      </c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40"/>
      <c r="AP149" s="72" t="s">
        <v>352</v>
      </c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4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</row>
    <row r="150" spans="1:123" s="43" customFormat="1" ht="15.75">
      <c r="A150" s="22"/>
      <c r="B150" s="22"/>
      <c r="C150" s="22"/>
      <c r="D150" s="22"/>
      <c r="E150" s="22"/>
      <c r="F150" s="22"/>
      <c r="G150" s="22"/>
      <c r="H150" s="23"/>
      <c r="I150" s="50" t="s">
        <v>125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2"/>
      <c r="AP150" s="75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7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</row>
    <row r="151" spans="1:123" s="43" customFormat="1" ht="15.75">
      <c r="A151" s="22"/>
      <c r="B151" s="22"/>
      <c r="C151" s="22"/>
      <c r="D151" s="22"/>
      <c r="E151" s="22"/>
      <c r="F151" s="22"/>
      <c r="G151" s="22"/>
      <c r="H151" s="23"/>
      <c r="I151" s="44" t="s">
        <v>126</v>
      </c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6"/>
      <c r="AP151" s="78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80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</row>
    <row r="152" spans="1:123" s="43" customFormat="1" ht="15.75">
      <c r="A152" s="22" t="s">
        <v>230</v>
      </c>
      <c r="B152" s="22"/>
      <c r="C152" s="22"/>
      <c r="D152" s="22"/>
      <c r="E152" s="22"/>
      <c r="F152" s="22"/>
      <c r="G152" s="22"/>
      <c r="H152" s="22"/>
      <c r="I152" s="47" t="s">
        <v>231</v>
      </c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22" t="s">
        <v>47</v>
      </c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19">
        <v>6517</v>
      </c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>
        <v>5488</v>
      </c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>
        <v>7185</v>
      </c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</row>
    <row r="153" spans="1:123" s="43" customFormat="1" ht="15.75">
      <c r="A153" s="22" t="s">
        <v>232</v>
      </c>
      <c r="B153" s="22"/>
      <c r="C153" s="22"/>
      <c r="D153" s="22"/>
      <c r="E153" s="22"/>
      <c r="F153" s="22"/>
      <c r="G153" s="22"/>
      <c r="H153" s="22"/>
      <c r="I153" s="62" t="s">
        <v>233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22" t="s">
        <v>47</v>
      </c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19">
        <v>12009</v>
      </c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>
        <v>10226</v>
      </c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>
        <v>13240</v>
      </c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</row>
    <row r="154" spans="1:123" s="43" customFormat="1" ht="15.75">
      <c r="A154" s="22" t="s">
        <v>234</v>
      </c>
      <c r="B154" s="22"/>
      <c r="C154" s="22"/>
      <c r="D154" s="22"/>
      <c r="E154" s="22"/>
      <c r="F154" s="22"/>
      <c r="G154" s="22"/>
      <c r="H154" s="22"/>
      <c r="I154" s="62" t="s">
        <v>235</v>
      </c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22" t="s">
        <v>47</v>
      </c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19">
        <f>BF140-BF152-BF153</f>
        <v>25480</v>
      </c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>
        <f>CB140-CB152-CB153</f>
        <v>26886</v>
      </c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>
        <f>CX140-CX152-CX153</f>
        <v>29475</v>
      </c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</row>
    <row r="155" spans="1:123" s="43" customFormat="1" ht="15.75">
      <c r="A155" s="22" t="s">
        <v>236</v>
      </c>
      <c r="B155" s="22"/>
      <c r="C155" s="22"/>
      <c r="D155" s="22"/>
      <c r="E155" s="22"/>
      <c r="F155" s="22"/>
      <c r="G155" s="22"/>
      <c r="H155" s="22"/>
      <c r="I155" s="48" t="s">
        <v>51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22" t="s">
        <v>47</v>
      </c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19">
        <f>BF140-BF152-BF153-BF154</f>
        <v>0</v>
      </c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>
        <f>CB140-CB152-CB153-CB154</f>
        <v>0</v>
      </c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>
        <f>CX140-CX152-CX153-CX154</f>
        <v>0</v>
      </c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</row>
    <row r="156" spans="1:123" s="43" customFormat="1" ht="15.75">
      <c r="A156" s="22" t="s">
        <v>237</v>
      </c>
      <c r="B156" s="22"/>
      <c r="C156" s="22"/>
      <c r="D156" s="22"/>
      <c r="E156" s="22"/>
      <c r="F156" s="22"/>
      <c r="G156" s="22"/>
      <c r="H156" s="23"/>
      <c r="I156" s="38" t="s">
        <v>56</v>
      </c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40"/>
      <c r="AP156" s="41" t="s">
        <v>61</v>
      </c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</row>
    <row r="157" spans="1:123" s="43" customFormat="1" ht="15.75">
      <c r="A157" s="22"/>
      <c r="B157" s="22"/>
      <c r="C157" s="22"/>
      <c r="D157" s="22"/>
      <c r="E157" s="22"/>
      <c r="F157" s="22"/>
      <c r="G157" s="22"/>
      <c r="H157" s="23"/>
      <c r="I157" s="50" t="s">
        <v>57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2"/>
      <c r="AP157" s="41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</row>
    <row r="158" spans="1:123" s="43" customFormat="1" ht="15.75">
      <c r="A158" s="22"/>
      <c r="B158" s="22"/>
      <c r="C158" s="22"/>
      <c r="D158" s="22"/>
      <c r="E158" s="22"/>
      <c r="F158" s="22"/>
      <c r="G158" s="22"/>
      <c r="H158" s="23"/>
      <c r="I158" s="50" t="s">
        <v>238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2"/>
      <c r="AP158" s="41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</row>
    <row r="159" spans="1:123" s="43" customFormat="1" ht="15.75">
      <c r="A159" s="22" t="s">
        <v>239</v>
      </c>
      <c r="B159" s="22"/>
      <c r="C159" s="22"/>
      <c r="D159" s="22"/>
      <c r="E159" s="22"/>
      <c r="F159" s="22"/>
      <c r="G159" s="22"/>
      <c r="H159" s="23"/>
      <c r="I159" s="38" t="s">
        <v>106</v>
      </c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40"/>
      <c r="AP159" s="61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</row>
    <row r="160" spans="1:123" s="43" customFormat="1" ht="15.75">
      <c r="A160" s="22"/>
      <c r="B160" s="22"/>
      <c r="C160" s="22"/>
      <c r="D160" s="22"/>
      <c r="E160" s="22"/>
      <c r="F160" s="22"/>
      <c r="G160" s="22"/>
      <c r="H160" s="23"/>
      <c r="I160" s="50" t="s">
        <v>107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2"/>
      <c r="AP160" s="61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</row>
    <row r="161" spans="1:123" s="43" customFormat="1" ht="15.75">
      <c r="A161" s="22"/>
      <c r="B161" s="22"/>
      <c r="C161" s="22"/>
      <c r="D161" s="22"/>
      <c r="E161" s="22"/>
      <c r="F161" s="22"/>
      <c r="G161" s="22"/>
      <c r="H161" s="23"/>
      <c r="I161" s="50" t="s">
        <v>240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2"/>
      <c r="AP161" s="61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</row>
    <row r="162" spans="1:123" s="43" customFormat="1" ht="15.75">
      <c r="A162" s="22"/>
      <c r="B162" s="22"/>
      <c r="C162" s="22"/>
      <c r="D162" s="22"/>
      <c r="E162" s="22"/>
      <c r="F162" s="22"/>
      <c r="G162" s="22"/>
      <c r="H162" s="23"/>
      <c r="I162" s="50" t="s">
        <v>241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2"/>
      <c r="AP162" s="61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</row>
    <row r="163" spans="1:123" s="43" customFormat="1" ht="15.75">
      <c r="A163" s="22"/>
      <c r="B163" s="22"/>
      <c r="C163" s="22"/>
      <c r="D163" s="22"/>
      <c r="E163" s="22"/>
      <c r="F163" s="22"/>
      <c r="G163" s="22"/>
      <c r="H163" s="23"/>
      <c r="I163" s="44" t="s">
        <v>242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6"/>
      <c r="AP163" s="61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</row>
    <row r="164" spans="1:18" ht="15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</row>
    <row r="165" s="24" customFormat="1" ht="11.25">
      <c r="A165" s="108" t="s">
        <v>245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T112"/>
  <sheetViews>
    <sheetView zoomScalePageLayoutView="0" workbookViewId="0" topLeftCell="A1">
      <selection activeCell="A7" sqref="A7:DS7"/>
    </sheetView>
  </sheetViews>
  <sheetFormatPr defaultColWidth="1.12109375" defaultRowHeight="12.75"/>
  <cols>
    <col min="1" max="16384" width="1.12109375" style="28" customWidth="1"/>
  </cols>
  <sheetData>
    <row r="1" spans="123:124" s="24" customFormat="1" ht="11.25">
      <c r="DS1" s="25" t="s">
        <v>246</v>
      </c>
      <c r="DT1" s="25"/>
    </row>
    <row r="2" spans="123:124" s="24" customFormat="1" ht="11.25">
      <c r="DS2" s="25" t="s">
        <v>10</v>
      </c>
      <c r="DT2" s="25"/>
    </row>
    <row r="3" spans="123:124" s="24" customFormat="1" ht="11.25">
      <c r="DS3" s="25" t="s">
        <v>11</v>
      </c>
      <c r="DT3" s="25"/>
    </row>
    <row r="7" spans="1:123" s="27" customFormat="1" ht="18.75">
      <c r="A7" s="26" t="s">
        <v>247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0" spans="1:123" ht="15.75">
      <c r="A10" s="29" t="s">
        <v>26</v>
      </c>
      <c r="B10" s="30"/>
      <c r="C10" s="30"/>
      <c r="D10" s="30"/>
      <c r="E10" s="30"/>
      <c r="F10" s="30"/>
      <c r="G10" s="30"/>
      <c r="H10" s="31"/>
      <c r="I10" s="29" t="s">
        <v>28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1"/>
      <c r="AP10" s="29" t="s">
        <v>29</v>
      </c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1"/>
      <c r="BF10" s="29" t="s">
        <v>31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1"/>
      <c r="CB10" s="29" t="s">
        <v>37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34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1"/>
    </row>
    <row r="11" spans="1:123" ht="15.75">
      <c r="A11" s="32" t="s">
        <v>27</v>
      </c>
      <c r="B11" s="33"/>
      <c r="C11" s="33"/>
      <c r="D11" s="33"/>
      <c r="E11" s="33"/>
      <c r="F11" s="33"/>
      <c r="G11" s="33"/>
      <c r="H11" s="34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4"/>
      <c r="AP11" s="32" t="s">
        <v>30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4"/>
      <c r="BF11" s="32" t="s">
        <v>32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4"/>
      <c r="CB11" s="32" t="s">
        <v>38</v>
      </c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4"/>
      <c r="CX11" s="32" t="s">
        <v>35</v>
      </c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4"/>
    </row>
    <row r="12" spans="1:123" ht="15.75" customHeight="1">
      <c r="A12" s="32"/>
      <c r="B12" s="33"/>
      <c r="C12" s="33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32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32" t="s">
        <v>33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151</v>
      </c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36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4"/>
    </row>
    <row r="13" spans="1:123" s="43" customFormat="1" ht="15.75">
      <c r="A13" s="109"/>
      <c r="B13" s="110"/>
      <c r="C13" s="110"/>
      <c r="D13" s="110"/>
      <c r="E13" s="110"/>
      <c r="F13" s="110"/>
      <c r="G13" s="110"/>
      <c r="H13" s="111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  <c r="AP13" s="109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67" t="s">
        <v>248</v>
      </c>
      <c r="BG13" s="68"/>
      <c r="BH13" s="68"/>
      <c r="BI13" s="68"/>
      <c r="BJ13" s="68"/>
      <c r="BK13" s="68"/>
      <c r="BL13" s="68"/>
      <c r="BM13" s="68"/>
      <c r="BN13" s="68"/>
      <c r="BO13" s="68"/>
      <c r="BP13" s="65"/>
      <c r="BQ13" s="67" t="s">
        <v>250</v>
      </c>
      <c r="BR13" s="68"/>
      <c r="BS13" s="68"/>
      <c r="BT13" s="68"/>
      <c r="BU13" s="68"/>
      <c r="BV13" s="68"/>
      <c r="BW13" s="68"/>
      <c r="BX13" s="68"/>
      <c r="BY13" s="68"/>
      <c r="BZ13" s="68"/>
      <c r="CA13" s="65"/>
      <c r="CB13" s="67" t="s">
        <v>248</v>
      </c>
      <c r="CC13" s="68"/>
      <c r="CD13" s="68"/>
      <c r="CE13" s="68"/>
      <c r="CF13" s="68"/>
      <c r="CG13" s="68"/>
      <c r="CH13" s="68"/>
      <c r="CI13" s="68"/>
      <c r="CJ13" s="68"/>
      <c r="CK13" s="68"/>
      <c r="CL13" s="65"/>
      <c r="CM13" s="67" t="s">
        <v>250</v>
      </c>
      <c r="CN13" s="68"/>
      <c r="CO13" s="68"/>
      <c r="CP13" s="68"/>
      <c r="CQ13" s="68"/>
      <c r="CR13" s="68"/>
      <c r="CS13" s="68"/>
      <c r="CT13" s="68"/>
      <c r="CU13" s="68"/>
      <c r="CV13" s="68"/>
      <c r="CW13" s="65"/>
      <c r="CX13" s="67" t="s">
        <v>248</v>
      </c>
      <c r="CY13" s="68"/>
      <c r="CZ13" s="68"/>
      <c r="DA13" s="68"/>
      <c r="DB13" s="68"/>
      <c r="DC13" s="68"/>
      <c r="DD13" s="68"/>
      <c r="DE13" s="68"/>
      <c r="DF13" s="68"/>
      <c r="DG13" s="68"/>
      <c r="DH13" s="65"/>
      <c r="DI13" s="67" t="s">
        <v>250</v>
      </c>
      <c r="DJ13" s="68"/>
      <c r="DK13" s="68"/>
      <c r="DL13" s="68"/>
      <c r="DM13" s="68"/>
      <c r="DN13" s="68"/>
      <c r="DO13" s="68"/>
      <c r="DP13" s="68"/>
      <c r="DQ13" s="68"/>
      <c r="DR13" s="68"/>
      <c r="DS13" s="65"/>
    </row>
    <row r="14" spans="1:123" ht="15.75">
      <c r="A14" s="69"/>
      <c r="B14" s="70"/>
      <c r="C14" s="70"/>
      <c r="D14" s="70"/>
      <c r="E14" s="70"/>
      <c r="F14" s="70"/>
      <c r="G14" s="70"/>
      <c r="H14" s="71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AP14" s="69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69" t="s">
        <v>249</v>
      </c>
      <c r="BG14" s="70"/>
      <c r="BH14" s="70"/>
      <c r="BI14" s="70"/>
      <c r="BJ14" s="70"/>
      <c r="BK14" s="70"/>
      <c r="BL14" s="70"/>
      <c r="BM14" s="70"/>
      <c r="BN14" s="70"/>
      <c r="BO14" s="70"/>
      <c r="BP14" s="71"/>
      <c r="BQ14" s="69" t="s">
        <v>249</v>
      </c>
      <c r="BR14" s="70"/>
      <c r="BS14" s="70"/>
      <c r="BT14" s="70"/>
      <c r="BU14" s="70"/>
      <c r="BV14" s="70"/>
      <c r="BW14" s="70"/>
      <c r="BX14" s="70"/>
      <c r="BY14" s="70"/>
      <c r="BZ14" s="70"/>
      <c r="CA14" s="71"/>
      <c r="CB14" s="69" t="s">
        <v>249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1"/>
      <c r="CM14" s="69" t="s">
        <v>249</v>
      </c>
      <c r="CN14" s="70"/>
      <c r="CO14" s="70"/>
      <c r="CP14" s="70"/>
      <c r="CQ14" s="70"/>
      <c r="CR14" s="70"/>
      <c r="CS14" s="70"/>
      <c r="CT14" s="70"/>
      <c r="CU14" s="70"/>
      <c r="CV14" s="70"/>
      <c r="CW14" s="71"/>
      <c r="CX14" s="69" t="s">
        <v>249</v>
      </c>
      <c r="CY14" s="70"/>
      <c r="CZ14" s="70"/>
      <c r="DA14" s="70"/>
      <c r="DB14" s="70"/>
      <c r="DC14" s="70"/>
      <c r="DD14" s="70"/>
      <c r="DE14" s="70"/>
      <c r="DF14" s="70"/>
      <c r="DG14" s="70"/>
      <c r="DH14" s="71"/>
      <c r="DI14" s="69" t="s">
        <v>249</v>
      </c>
      <c r="DJ14" s="70"/>
      <c r="DK14" s="70"/>
      <c r="DL14" s="70"/>
      <c r="DM14" s="70"/>
      <c r="DN14" s="70"/>
      <c r="DO14" s="70"/>
      <c r="DP14" s="70"/>
      <c r="DQ14" s="70"/>
      <c r="DR14" s="70"/>
      <c r="DS14" s="71"/>
    </row>
    <row r="15" spans="1:123" ht="15.75">
      <c r="A15" s="22" t="s">
        <v>39</v>
      </c>
      <c r="B15" s="22"/>
      <c r="C15" s="22"/>
      <c r="D15" s="22"/>
      <c r="E15" s="22"/>
      <c r="F15" s="22"/>
      <c r="G15" s="22"/>
      <c r="H15" s="23"/>
      <c r="I15" s="38" t="s">
        <v>251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41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</row>
    <row r="16" spans="1:123" ht="15.75">
      <c r="A16" s="22"/>
      <c r="B16" s="22"/>
      <c r="C16" s="22"/>
      <c r="D16" s="22"/>
      <c r="E16" s="22"/>
      <c r="F16" s="22"/>
      <c r="G16" s="22"/>
      <c r="H16" s="23"/>
      <c r="I16" s="50" t="s">
        <v>252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  <c r="AP16" s="41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</row>
    <row r="17" spans="1:123" ht="15.75">
      <c r="A17" s="22" t="s">
        <v>46</v>
      </c>
      <c r="B17" s="22"/>
      <c r="C17" s="22"/>
      <c r="D17" s="22"/>
      <c r="E17" s="22"/>
      <c r="F17" s="22"/>
      <c r="G17" s="22"/>
      <c r="H17" s="23"/>
      <c r="I17" s="38" t="s">
        <v>253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40"/>
      <c r="AP17" s="113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</row>
    <row r="18" spans="1:123" ht="15.75">
      <c r="A18" s="22"/>
      <c r="B18" s="22"/>
      <c r="C18" s="22"/>
      <c r="D18" s="22"/>
      <c r="E18" s="22"/>
      <c r="F18" s="22"/>
      <c r="G18" s="22"/>
      <c r="H18" s="23"/>
      <c r="I18" s="50" t="s">
        <v>254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2"/>
      <c r="AP18" s="113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</row>
    <row r="19" spans="1:123" ht="15.75">
      <c r="A19" s="22"/>
      <c r="B19" s="22"/>
      <c r="C19" s="22"/>
      <c r="D19" s="22"/>
      <c r="E19" s="22"/>
      <c r="F19" s="22"/>
      <c r="G19" s="22"/>
      <c r="H19" s="23"/>
      <c r="I19" s="38" t="s">
        <v>255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41" t="s">
        <v>283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</row>
    <row r="20" spans="1:123" ht="15.75">
      <c r="A20" s="22"/>
      <c r="B20" s="22"/>
      <c r="C20" s="22"/>
      <c r="D20" s="22"/>
      <c r="E20" s="22"/>
      <c r="F20" s="22"/>
      <c r="G20" s="22"/>
      <c r="H20" s="23"/>
      <c r="I20" s="50" t="s">
        <v>256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2"/>
      <c r="AP20" s="41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</row>
    <row r="21" spans="1:123" ht="15.75">
      <c r="A21" s="22"/>
      <c r="B21" s="22"/>
      <c r="C21" s="22"/>
      <c r="D21" s="22"/>
      <c r="E21" s="22"/>
      <c r="F21" s="22"/>
      <c r="G21" s="22"/>
      <c r="H21" s="23"/>
      <c r="I21" s="50" t="s">
        <v>257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2"/>
      <c r="AP21" s="41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</row>
    <row r="22" spans="1:123" ht="15.75">
      <c r="A22" s="22"/>
      <c r="B22" s="22"/>
      <c r="C22" s="22"/>
      <c r="D22" s="22"/>
      <c r="E22" s="22"/>
      <c r="F22" s="22"/>
      <c r="G22" s="22"/>
      <c r="H22" s="23"/>
      <c r="I22" s="50" t="s">
        <v>258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2"/>
      <c r="AP22" s="41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</row>
    <row r="23" spans="1:123" ht="15.75">
      <c r="A23" s="22"/>
      <c r="B23" s="22"/>
      <c r="C23" s="22"/>
      <c r="D23" s="22"/>
      <c r="E23" s="22"/>
      <c r="F23" s="22"/>
      <c r="G23" s="22"/>
      <c r="H23" s="23"/>
      <c r="I23" s="50" t="s">
        <v>259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2"/>
      <c r="AP23" s="41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</row>
    <row r="24" spans="1:123" ht="15.75">
      <c r="A24" s="22"/>
      <c r="B24" s="22"/>
      <c r="C24" s="22"/>
      <c r="D24" s="22"/>
      <c r="E24" s="22"/>
      <c r="F24" s="22"/>
      <c r="G24" s="22"/>
      <c r="H24" s="23"/>
      <c r="I24" s="50" t="s">
        <v>260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2"/>
      <c r="AP24" s="41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</row>
    <row r="25" spans="1:123" ht="15.75">
      <c r="A25" s="22"/>
      <c r="B25" s="22"/>
      <c r="C25" s="22"/>
      <c r="D25" s="22"/>
      <c r="E25" s="22"/>
      <c r="F25" s="22"/>
      <c r="G25" s="22"/>
      <c r="H25" s="23"/>
      <c r="I25" s="50" t="s">
        <v>261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2"/>
      <c r="AP25" s="41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</row>
    <row r="26" spans="1:123" ht="15.75">
      <c r="A26" s="22"/>
      <c r="B26" s="22"/>
      <c r="C26" s="22"/>
      <c r="D26" s="22"/>
      <c r="E26" s="22"/>
      <c r="F26" s="22"/>
      <c r="G26" s="22"/>
      <c r="H26" s="23"/>
      <c r="I26" s="50" t="s">
        <v>262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2"/>
      <c r="AP26" s="41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</row>
    <row r="27" spans="1:123" ht="15.75">
      <c r="A27" s="22"/>
      <c r="B27" s="22"/>
      <c r="C27" s="22"/>
      <c r="D27" s="22"/>
      <c r="E27" s="22"/>
      <c r="F27" s="22"/>
      <c r="G27" s="22"/>
      <c r="H27" s="23"/>
      <c r="I27" s="50" t="s">
        <v>263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2"/>
      <c r="AP27" s="41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</row>
    <row r="28" spans="1:123" ht="15.75">
      <c r="A28" s="22"/>
      <c r="B28" s="22"/>
      <c r="C28" s="22"/>
      <c r="D28" s="22"/>
      <c r="E28" s="22"/>
      <c r="F28" s="22"/>
      <c r="G28" s="22"/>
      <c r="H28" s="23"/>
      <c r="I28" s="50" t="s">
        <v>264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2"/>
      <c r="AP28" s="41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</row>
    <row r="29" spans="1:123" ht="15.75">
      <c r="A29" s="22"/>
      <c r="B29" s="22"/>
      <c r="C29" s="22"/>
      <c r="D29" s="22"/>
      <c r="E29" s="22"/>
      <c r="F29" s="22"/>
      <c r="G29" s="22"/>
      <c r="H29" s="23"/>
      <c r="I29" s="50" t="s">
        <v>265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2"/>
      <c r="AP29" s="41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</row>
    <row r="30" spans="1:123" ht="15.75">
      <c r="A30" s="22"/>
      <c r="B30" s="22"/>
      <c r="C30" s="22"/>
      <c r="D30" s="22"/>
      <c r="E30" s="22"/>
      <c r="F30" s="22"/>
      <c r="G30" s="22"/>
      <c r="H30" s="23"/>
      <c r="I30" s="50" t="s">
        <v>266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2"/>
      <c r="AP30" s="41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</row>
    <row r="31" spans="1:123" ht="15.75">
      <c r="A31" s="22"/>
      <c r="B31" s="22"/>
      <c r="C31" s="22"/>
      <c r="D31" s="22"/>
      <c r="E31" s="22"/>
      <c r="F31" s="22"/>
      <c r="G31" s="22"/>
      <c r="H31" s="23"/>
      <c r="I31" s="44" t="s">
        <v>267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41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</row>
    <row r="32" spans="1:123" ht="15.75">
      <c r="A32" s="22"/>
      <c r="B32" s="22"/>
      <c r="C32" s="22"/>
      <c r="D32" s="22"/>
      <c r="E32" s="22"/>
      <c r="F32" s="22"/>
      <c r="G32" s="22"/>
      <c r="H32" s="23"/>
      <c r="I32" s="38" t="s">
        <v>268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40"/>
      <c r="AP32" s="41" t="s">
        <v>278</v>
      </c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</row>
    <row r="33" spans="1:123" ht="15.75">
      <c r="A33" s="22"/>
      <c r="B33" s="22"/>
      <c r="C33" s="22"/>
      <c r="D33" s="22"/>
      <c r="E33" s="22"/>
      <c r="F33" s="22"/>
      <c r="G33" s="22"/>
      <c r="H33" s="23"/>
      <c r="I33" s="50" t="s">
        <v>269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41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</row>
    <row r="34" spans="1:123" ht="15.75">
      <c r="A34" s="22"/>
      <c r="B34" s="22"/>
      <c r="C34" s="22"/>
      <c r="D34" s="22"/>
      <c r="E34" s="22"/>
      <c r="F34" s="22"/>
      <c r="G34" s="22"/>
      <c r="H34" s="23"/>
      <c r="I34" s="50" t="s">
        <v>256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41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</row>
    <row r="35" spans="1:123" ht="15.75">
      <c r="A35" s="22"/>
      <c r="B35" s="22"/>
      <c r="C35" s="22"/>
      <c r="D35" s="22"/>
      <c r="E35" s="22"/>
      <c r="F35" s="22"/>
      <c r="G35" s="22"/>
      <c r="H35" s="23"/>
      <c r="I35" s="50" t="s">
        <v>270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41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</row>
    <row r="36" spans="1:123" ht="15.75">
      <c r="A36" s="22"/>
      <c r="B36" s="22"/>
      <c r="C36" s="22"/>
      <c r="D36" s="22"/>
      <c r="E36" s="22"/>
      <c r="F36" s="22"/>
      <c r="G36" s="22"/>
      <c r="H36" s="23"/>
      <c r="I36" s="50" t="s">
        <v>271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41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</row>
    <row r="37" spans="1:123" ht="15.75">
      <c r="A37" s="22"/>
      <c r="B37" s="22"/>
      <c r="C37" s="22"/>
      <c r="D37" s="22"/>
      <c r="E37" s="22"/>
      <c r="F37" s="22"/>
      <c r="G37" s="22"/>
      <c r="H37" s="23"/>
      <c r="I37" s="50" t="s">
        <v>272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41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</row>
    <row r="38" spans="1:123" ht="15.75">
      <c r="A38" s="22"/>
      <c r="B38" s="22"/>
      <c r="C38" s="22"/>
      <c r="D38" s="22"/>
      <c r="E38" s="22"/>
      <c r="F38" s="22"/>
      <c r="G38" s="22"/>
      <c r="H38" s="23"/>
      <c r="I38" s="50" t="s">
        <v>273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41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</row>
    <row r="39" spans="1:123" ht="15.75">
      <c r="A39" s="22"/>
      <c r="B39" s="22"/>
      <c r="C39" s="22"/>
      <c r="D39" s="22"/>
      <c r="E39" s="22"/>
      <c r="F39" s="22"/>
      <c r="G39" s="22"/>
      <c r="H39" s="23"/>
      <c r="I39" s="50" t="s">
        <v>274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41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</row>
    <row r="40" spans="1:123" ht="15.75">
      <c r="A40" s="22"/>
      <c r="B40" s="22"/>
      <c r="C40" s="22"/>
      <c r="D40" s="22"/>
      <c r="E40" s="22"/>
      <c r="F40" s="22"/>
      <c r="G40" s="22"/>
      <c r="H40" s="23"/>
      <c r="I40" s="50" t="s">
        <v>275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2"/>
      <c r="AP40" s="41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</row>
    <row r="41" spans="1:123" ht="15.75">
      <c r="A41" s="22"/>
      <c r="B41" s="22"/>
      <c r="C41" s="22"/>
      <c r="D41" s="22"/>
      <c r="E41" s="22"/>
      <c r="F41" s="22"/>
      <c r="G41" s="22"/>
      <c r="H41" s="23"/>
      <c r="I41" s="50" t="s">
        <v>276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2"/>
      <c r="AP41" s="41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</row>
    <row r="42" spans="1:123" ht="15.75">
      <c r="A42" s="22"/>
      <c r="B42" s="22"/>
      <c r="C42" s="22"/>
      <c r="D42" s="22"/>
      <c r="E42" s="22"/>
      <c r="F42" s="22"/>
      <c r="G42" s="22"/>
      <c r="H42" s="23"/>
      <c r="I42" s="50" t="s">
        <v>277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  <c r="AP42" s="41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</row>
    <row r="43" spans="1:123" ht="15.75">
      <c r="A43" s="22"/>
      <c r="B43" s="22"/>
      <c r="C43" s="22"/>
      <c r="D43" s="22"/>
      <c r="E43" s="22"/>
      <c r="F43" s="22"/>
      <c r="G43" s="22"/>
      <c r="H43" s="23"/>
      <c r="I43" s="50" t="s">
        <v>265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2"/>
      <c r="AP43" s="41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</row>
    <row r="44" spans="1:123" ht="15.75">
      <c r="A44" s="22"/>
      <c r="B44" s="22"/>
      <c r="C44" s="22"/>
      <c r="D44" s="22"/>
      <c r="E44" s="22"/>
      <c r="F44" s="22"/>
      <c r="G44" s="22"/>
      <c r="H44" s="23"/>
      <c r="I44" s="50" t="s">
        <v>266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2"/>
      <c r="AP44" s="41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</row>
    <row r="45" spans="1:123" ht="15.75">
      <c r="A45" s="22"/>
      <c r="B45" s="22"/>
      <c r="C45" s="22"/>
      <c r="D45" s="22"/>
      <c r="E45" s="22"/>
      <c r="F45" s="22"/>
      <c r="G45" s="22"/>
      <c r="H45" s="23"/>
      <c r="I45" s="50" t="s">
        <v>267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2"/>
      <c r="AP45" s="41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</row>
    <row r="46" spans="1:123" ht="15.75">
      <c r="A46" s="22" t="s">
        <v>48</v>
      </c>
      <c r="B46" s="22"/>
      <c r="C46" s="22"/>
      <c r="D46" s="22"/>
      <c r="E46" s="22"/>
      <c r="F46" s="22"/>
      <c r="G46" s="22"/>
      <c r="H46" s="23"/>
      <c r="I46" s="38" t="s">
        <v>279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40"/>
      <c r="AP46" s="41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</row>
    <row r="47" spans="1:123" ht="15.75">
      <c r="A47" s="22"/>
      <c r="B47" s="22"/>
      <c r="C47" s="22"/>
      <c r="D47" s="22"/>
      <c r="E47" s="22"/>
      <c r="F47" s="22"/>
      <c r="G47" s="22"/>
      <c r="H47" s="23"/>
      <c r="I47" s="50" t="s">
        <v>280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2"/>
      <c r="AP47" s="41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</row>
    <row r="48" spans="1:123" ht="15.75">
      <c r="A48" s="22"/>
      <c r="B48" s="22"/>
      <c r="C48" s="22"/>
      <c r="D48" s="22"/>
      <c r="E48" s="22"/>
      <c r="F48" s="22"/>
      <c r="G48" s="22"/>
      <c r="H48" s="23"/>
      <c r="I48" s="62" t="s">
        <v>281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41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</row>
    <row r="49" spans="1:123" ht="15.75">
      <c r="A49" s="22"/>
      <c r="B49" s="22"/>
      <c r="C49" s="22"/>
      <c r="D49" s="22"/>
      <c r="E49" s="22"/>
      <c r="F49" s="22"/>
      <c r="G49" s="22"/>
      <c r="H49" s="23"/>
      <c r="I49" s="48" t="s">
        <v>282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1" t="s">
        <v>283</v>
      </c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</row>
    <row r="50" spans="1:123" ht="15.75">
      <c r="A50" s="22"/>
      <c r="B50" s="22"/>
      <c r="C50" s="22"/>
      <c r="D50" s="22"/>
      <c r="E50" s="22"/>
      <c r="F50" s="22"/>
      <c r="G50" s="22"/>
      <c r="H50" s="23"/>
      <c r="I50" s="38" t="s">
        <v>284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0"/>
      <c r="AP50" s="41" t="s">
        <v>278</v>
      </c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</row>
    <row r="51" spans="1:123" ht="15.75">
      <c r="A51" s="22"/>
      <c r="B51" s="22"/>
      <c r="C51" s="22"/>
      <c r="D51" s="22"/>
      <c r="E51" s="22"/>
      <c r="F51" s="22"/>
      <c r="G51" s="22"/>
      <c r="H51" s="23"/>
      <c r="I51" s="44" t="s">
        <v>285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6"/>
      <c r="AP51" s="41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</row>
    <row r="52" spans="1:123" ht="15.75">
      <c r="A52" s="22"/>
      <c r="B52" s="22"/>
      <c r="C52" s="22"/>
      <c r="D52" s="22"/>
      <c r="E52" s="22"/>
      <c r="F52" s="22"/>
      <c r="G52" s="22"/>
      <c r="H52" s="23"/>
      <c r="I52" s="47" t="s">
        <v>286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1" t="s">
        <v>278</v>
      </c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</row>
    <row r="53" spans="1:123" ht="15.75">
      <c r="A53" s="22" t="s">
        <v>52</v>
      </c>
      <c r="B53" s="22"/>
      <c r="C53" s="22"/>
      <c r="D53" s="22"/>
      <c r="E53" s="22"/>
      <c r="F53" s="22"/>
      <c r="G53" s="22"/>
      <c r="H53" s="23"/>
      <c r="I53" s="38" t="s">
        <v>287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40"/>
      <c r="AP53" s="41" t="s">
        <v>278</v>
      </c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</row>
    <row r="54" spans="1:123" ht="15.75">
      <c r="A54" s="22"/>
      <c r="B54" s="22"/>
      <c r="C54" s="22"/>
      <c r="D54" s="22"/>
      <c r="E54" s="22"/>
      <c r="F54" s="22"/>
      <c r="G54" s="22"/>
      <c r="H54" s="23"/>
      <c r="I54" s="50" t="s">
        <v>288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2"/>
      <c r="AP54" s="41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</row>
    <row r="55" spans="1:123" ht="15.75">
      <c r="A55" s="22"/>
      <c r="B55" s="22"/>
      <c r="C55" s="22"/>
      <c r="D55" s="22"/>
      <c r="E55" s="22"/>
      <c r="F55" s="22"/>
      <c r="G55" s="22"/>
      <c r="H55" s="23"/>
      <c r="I55" s="44" t="s">
        <v>280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6"/>
      <c r="AP55" s="41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</row>
    <row r="56" spans="1:123" ht="15.75">
      <c r="A56" s="22" t="s">
        <v>62</v>
      </c>
      <c r="B56" s="22"/>
      <c r="C56" s="22"/>
      <c r="D56" s="22"/>
      <c r="E56" s="22"/>
      <c r="F56" s="22"/>
      <c r="G56" s="22"/>
      <c r="H56" s="22"/>
      <c r="I56" s="62" t="s">
        <v>289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</row>
    <row r="57" spans="1:123" ht="15.75">
      <c r="A57" s="22" t="s">
        <v>64</v>
      </c>
      <c r="B57" s="22"/>
      <c r="C57" s="22"/>
      <c r="D57" s="22"/>
      <c r="E57" s="22"/>
      <c r="F57" s="22"/>
      <c r="G57" s="22"/>
      <c r="H57" s="23"/>
      <c r="I57" s="38" t="s">
        <v>290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0"/>
      <c r="AP57" s="41" t="s">
        <v>278</v>
      </c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42">
        <v>111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>
        <v>222</v>
      </c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v>222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>
        <v>241</v>
      </c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>
        <v>241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115">
        <v>262</v>
      </c>
      <c r="DJ57" s="116"/>
      <c r="DK57" s="116"/>
      <c r="DL57" s="116"/>
      <c r="DM57" s="116"/>
      <c r="DN57" s="116"/>
      <c r="DO57" s="116"/>
      <c r="DP57" s="116"/>
      <c r="DQ57" s="116"/>
      <c r="DR57" s="116"/>
      <c r="DS57" s="117"/>
    </row>
    <row r="58" spans="1:123" ht="15.75">
      <c r="A58" s="22"/>
      <c r="B58" s="22"/>
      <c r="C58" s="22"/>
      <c r="D58" s="22"/>
      <c r="E58" s="22"/>
      <c r="F58" s="22"/>
      <c r="G58" s="22"/>
      <c r="H58" s="23"/>
      <c r="I58" s="50" t="s">
        <v>291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2"/>
      <c r="AP58" s="41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118"/>
      <c r="DJ58" s="119"/>
      <c r="DK58" s="119"/>
      <c r="DL58" s="119"/>
      <c r="DM58" s="119"/>
      <c r="DN58" s="119"/>
      <c r="DO58" s="119"/>
      <c r="DP58" s="119"/>
      <c r="DQ58" s="119"/>
      <c r="DR58" s="119"/>
      <c r="DS58" s="120"/>
    </row>
    <row r="59" spans="1:123" ht="15.75">
      <c r="A59" s="22"/>
      <c r="B59" s="22"/>
      <c r="C59" s="22"/>
      <c r="D59" s="22"/>
      <c r="E59" s="22"/>
      <c r="F59" s="22"/>
      <c r="G59" s="22"/>
      <c r="H59" s="23"/>
      <c r="I59" s="50" t="s">
        <v>292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2"/>
      <c r="AP59" s="41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118"/>
      <c r="DJ59" s="119"/>
      <c r="DK59" s="119"/>
      <c r="DL59" s="119"/>
      <c r="DM59" s="119"/>
      <c r="DN59" s="119"/>
      <c r="DO59" s="119"/>
      <c r="DP59" s="119"/>
      <c r="DQ59" s="119"/>
      <c r="DR59" s="119"/>
      <c r="DS59" s="120"/>
    </row>
    <row r="60" spans="1:123" ht="15.75">
      <c r="A60" s="22"/>
      <c r="B60" s="22"/>
      <c r="C60" s="22"/>
      <c r="D60" s="22"/>
      <c r="E60" s="22"/>
      <c r="F60" s="22"/>
      <c r="G60" s="22"/>
      <c r="H60" s="23"/>
      <c r="I60" s="50" t="s">
        <v>293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41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121"/>
      <c r="DJ60" s="122"/>
      <c r="DK60" s="122"/>
      <c r="DL60" s="122"/>
      <c r="DM60" s="122"/>
      <c r="DN60" s="122"/>
      <c r="DO60" s="122"/>
      <c r="DP60" s="122"/>
      <c r="DQ60" s="122"/>
      <c r="DR60" s="122"/>
      <c r="DS60" s="123"/>
    </row>
    <row r="61" spans="1:123" ht="15.75">
      <c r="A61" s="22" t="s">
        <v>67</v>
      </c>
      <c r="B61" s="22"/>
      <c r="C61" s="22"/>
      <c r="D61" s="22"/>
      <c r="E61" s="22"/>
      <c r="F61" s="22"/>
      <c r="G61" s="22"/>
      <c r="H61" s="23"/>
      <c r="I61" s="38" t="s">
        <v>290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0"/>
      <c r="AP61" s="41" t="s">
        <v>278</v>
      </c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42">
        <v>155.83</v>
      </c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>
        <v>94.73</v>
      </c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>
        <v>94.73</v>
      </c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>
        <v>115</v>
      </c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>
        <v>115</v>
      </c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>
        <v>125</v>
      </c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ht="15.75">
      <c r="A62" s="22"/>
      <c r="B62" s="22"/>
      <c r="C62" s="22"/>
      <c r="D62" s="22"/>
      <c r="E62" s="22"/>
      <c r="F62" s="22"/>
      <c r="G62" s="22"/>
      <c r="H62" s="23"/>
      <c r="I62" s="50" t="s">
        <v>291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2"/>
      <c r="AP62" s="41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ht="15.75">
      <c r="A63" s="22"/>
      <c r="B63" s="22"/>
      <c r="C63" s="22"/>
      <c r="D63" s="22"/>
      <c r="E63" s="22"/>
      <c r="F63" s="22"/>
      <c r="G63" s="22"/>
      <c r="H63" s="23"/>
      <c r="I63" s="50" t="s">
        <v>294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2"/>
      <c r="AP63" s="41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ht="15.75">
      <c r="A64" s="22"/>
      <c r="B64" s="22"/>
      <c r="C64" s="22"/>
      <c r="D64" s="22"/>
      <c r="E64" s="22"/>
      <c r="F64" s="22"/>
      <c r="G64" s="22"/>
      <c r="H64" s="23"/>
      <c r="I64" s="50" t="s">
        <v>295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2"/>
      <c r="AP64" s="41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ht="15.75">
      <c r="A65" s="22"/>
      <c r="B65" s="22"/>
      <c r="C65" s="22"/>
      <c r="D65" s="22"/>
      <c r="E65" s="22"/>
      <c r="F65" s="22"/>
      <c r="G65" s="22"/>
      <c r="H65" s="23"/>
      <c r="I65" s="50" t="s">
        <v>331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2"/>
      <c r="AP65" s="41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ht="15.75">
      <c r="A66" s="22" t="s">
        <v>68</v>
      </c>
      <c r="B66" s="22"/>
      <c r="C66" s="22"/>
      <c r="D66" s="22"/>
      <c r="E66" s="22"/>
      <c r="F66" s="22"/>
      <c r="G66" s="22"/>
      <c r="H66" s="23"/>
      <c r="I66" s="38" t="s">
        <v>296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0"/>
      <c r="AP66" s="41" t="s">
        <v>61</v>
      </c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</row>
    <row r="67" spans="1:123" ht="15.75">
      <c r="A67" s="22"/>
      <c r="B67" s="22"/>
      <c r="C67" s="22"/>
      <c r="D67" s="22"/>
      <c r="E67" s="22"/>
      <c r="F67" s="22"/>
      <c r="G67" s="22"/>
      <c r="H67" s="23"/>
      <c r="I67" s="50" t="s">
        <v>297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2"/>
      <c r="AP67" s="41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</row>
    <row r="68" spans="1:123" ht="15.75">
      <c r="A68" s="22"/>
      <c r="B68" s="22"/>
      <c r="C68" s="22"/>
      <c r="D68" s="22"/>
      <c r="E68" s="22"/>
      <c r="F68" s="22"/>
      <c r="G68" s="22"/>
      <c r="H68" s="23"/>
      <c r="I68" s="62" t="s">
        <v>197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41" t="s">
        <v>61</v>
      </c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124">
        <v>14.89</v>
      </c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>
        <v>14.91</v>
      </c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>
        <v>14.91</v>
      </c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>
        <v>13.71</v>
      </c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>
        <v>13.71</v>
      </c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>
        <v>13.71</v>
      </c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</row>
    <row r="69" spans="1:123" ht="15.75">
      <c r="A69" s="22"/>
      <c r="B69" s="22"/>
      <c r="C69" s="22"/>
      <c r="D69" s="22"/>
      <c r="E69" s="22"/>
      <c r="F69" s="22"/>
      <c r="G69" s="22"/>
      <c r="H69" s="23"/>
      <c r="I69" s="62" t="s">
        <v>198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41" t="s">
        <v>61</v>
      </c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124">
        <v>13.69</v>
      </c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5">
        <v>13.7</v>
      </c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>
        <v>13.7</v>
      </c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>
        <v>12.6</v>
      </c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>
        <v>12.6</v>
      </c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>
        <v>12.6</v>
      </c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</row>
    <row r="70" spans="1:123" ht="15.75">
      <c r="A70" s="22"/>
      <c r="B70" s="22"/>
      <c r="C70" s="22"/>
      <c r="D70" s="22"/>
      <c r="E70" s="22"/>
      <c r="F70" s="22"/>
      <c r="G70" s="22"/>
      <c r="H70" s="23"/>
      <c r="I70" s="62" t="s">
        <v>199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41" t="s">
        <v>61</v>
      </c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124">
        <v>9.32</v>
      </c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>
        <v>9.33</v>
      </c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>
        <v>9.33</v>
      </c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>
        <v>8.58</v>
      </c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>
        <v>8.58</v>
      </c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>
        <v>8.58</v>
      </c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</row>
    <row r="71" spans="1:123" ht="15.75">
      <c r="A71" s="22"/>
      <c r="B71" s="22"/>
      <c r="C71" s="22"/>
      <c r="D71" s="22"/>
      <c r="E71" s="22"/>
      <c r="F71" s="22"/>
      <c r="G71" s="22"/>
      <c r="H71" s="23"/>
      <c r="I71" s="62" t="s">
        <v>200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41" t="s">
        <v>61</v>
      </c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124">
        <v>5.41</v>
      </c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>
        <v>5.41</v>
      </c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>
        <v>5.41</v>
      </c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>
        <v>4.98</v>
      </c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>
        <v>4.98</v>
      </c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>
        <v>4.98</v>
      </c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</row>
    <row r="72" spans="1:123" ht="15.75">
      <c r="A72" s="22" t="s">
        <v>88</v>
      </c>
      <c r="B72" s="22"/>
      <c r="C72" s="22"/>
      <c r="D72" s="22"/>
      <c r="E72" s="22"/>
      <c r="F72" s="22"/>
      <c r="G72" s="22"/>
      <c r="H72" s="22"/>
      <c r="I72" s="47" t="s">
        <v>332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</row>
    <row r="73" spans="1:123" ht="15.75">
      <c r="A73" s="22" t="s">
        <v>92</v>
      </c>
      <c r="B73" s="22"/>
      <c r="C73" s="22"/>
      <c r="D73" s="22"/>
      <c r="E73" s="22"/>
      <c r="F73" s="22"/>
      <c r="G73" s="22"/>
      <c r="H73" s="22"/>
      <c r="I73" s="62" t="s">
        <v>298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22" t="s">
        <v>299</v>
      </c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</row>
    <row r="74" spans="1:123" ht="15.75">
      <c r="A74" s="22"/>
      <c r="B74" s="22"/>
      <c r="C74" s="22"/>
      <c r="D74" s="22"/>
      <c r="E74" s="22"/>
      <c r="F74" s="22"/>
      <c r="G74" s="22"/>
      <c r="H74" s="22"/>
      <c r="I74" s="62" t="s">
        <v>300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22" t="s">
        <v>299</v>
      </c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</row>
    <row r="75" spans="1:123" ht="15.75">
      <c r="A75" s="22" t="s">
        <v>97</v>
      </c>
      <c r="B75" s="22"/>
      <c r="C75" s="22"/>
      <c r="D75" s="22"/>
      <c r="E75" s="22"/>
      <c r="F75" s="22"/>
      <c r="G75" s="22"/>
      <c r="H75" s="22"/>
      <c r="I75" s="62" t="s">
        <v>301</v>
      </c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22" t="s">
        <v>283</v>
      </c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</row>
    <row r="76" spans="1:123" ht="15.75">
      <c r="A76" s="22" t="s">
        <v>99</v>
      </c>
      <c r="B76" s="22"/>
      <c r="C76" s="22"/>
      <c r="D76" s="22"/>
      <c r="E76" s="22"/>
      <c r="F76" s="22"/>
      <c r="G76" s="22"/>
      <c r="H76" s="22"/>
      <c r="I76" s="62" t="s">
        <v>302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22" t="s">
        <v>303</v>
      </c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</row>
    <row r="77" spans="1:123" ht="15.75">
      <c r="A77" s="22"/>
      <c r="B77" s="22"/>
      <c r="C77" s="22"/>
      <c r="D77" s="22"/>
      <c r="E77" s="22"/>
      <c r="F77" s="22"/>
      <c r="G77" s="22"/>
      <c r="H77" s="22"/>
      <c r="I77" s="62" t="s">
        <v>243</v>
      </c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</row>
    <row r="78" spans="1:123" ht="15.75">
      <c r="A78" s="126" t="s">
        <v>304</v>
      </c>
      <c r="B78" s="126"/>
      <c r="C78" s="126"/>
      <c r="D78" s="126"/>
      <c r="E78" s="126"/>
      <c r="F78" s="126"/>
      <c r="G78" s="126"/>
      <c r="H78" s="126"/>
      <c r="I78" s="62" t="s">
        <v>305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22" t="s">
        <v>303</v>
      </c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</row>
    <row r="79" spans="1:123" ht="15.75">
      <c r="A79" s="126"/>
      <c r="B79" s="126"/>
      <c r="C79" s="126"/>
      <c r="D79" s="126"/>
      <c r="E79" s="126"/>
      <c r="F79" s="126"/>
      <c r="G79" s="126"/>
      <c r="H79" s="126"/>
      <c r="I79" s="62" t="s">
        <v>306</v>
      </c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</row>
    <row r="80" spans="1:123" ht="15.75">
      <c r="A80" s="22" t="s">
        <v>307</v>
      </c>
      <c r="B80" s="22"/>
      <c r="C80" s="22"/>
      <c r="D80" s="22"/>
      <c r="E80" s="22"/>
      <c r="F80" s="22"/>
      <c r="G80" s="22"/>
      <c r="H80" s="22"/>
      <c r="I80" s="62" t="s">
        <v>308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22" t="s">
        <v>303</v>
      </c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</row>
    <row r="81" spans="1:123" ht="15.75" customHeight="1">
      <c r="A81" s="22"/>
      <c r="B81" s="22"/>
      <c r="C81" s="22"/>
      <c r="D81" s="22"/>
      <c r="E81" s="22"/>
      <c r="F81" s="22"/>
      <c r="G81" s="22"/>
      <c r="H81" s="22"/>
      <c r="I81" s="127" t="s">
        <v>324</v>
      </c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22" t="s">
        <v>303</v>
      </c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</row>
    <row r="82" spans="1:123" ht="15.75" customHeight="1">
      <c r="A82" s="22"/>
      <c r="B82" s="22"/>
      <c r="C82" s="22"/>
      <c r="D82" s="22"/>
      <c r="E82" s="22"/>
      <c r="F82" s="22"/>
      <c r="G82" s="22"/>
      <c r="H82" s="22"/>
      <c r="I82" s="127" t="s">
        <v>326</v>
      </c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22" t="s">
        <v>303</v>
      </c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</row>
    <row r="83" spans="1:123" ht="15.75" customHeight="1">
      <c r="A83" s="22"/>
      <c r="B83" s="22"/>
      <c r="C83" s="22"/>
      <c r="D83" s="22"/>
      <c r="E83" s="22"/>
      <c r="F83" s="22"/>
      <c r="G83" s="22"/>
      <c r="H83" s="22"/>
      <c r="I83" s="127" t="s">
        <v>325</v>
      </c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22" t="s">
        <v>303</v>
      </c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</row>
    <row r="84" spans="1:123" ht="15.75" customHeight="1">
      <c r="A84" s="22"/>
      <c r="B84" s="22"/>
      <c r="C84" s="22"/>
      <c r="D84" s="22"/>
      <c r="E84" s="22"/>
      <c r="F84" s="22"/>
      <c r="G84" s="22"/>
      <c r="H84" s="22"/>
      <c r="I84" s="127" t="s">
        <v>327</v>
      </c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22" t="s">
        <v>303</v>
      </c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</row>
    <row r="85" spans="1:123" ht="15.75">
      <c r="A85" s="22" t="s">
        <v>309</v>
      </c>
      <c r="B85" s="22"/>
      <c r="C85" s="22"/>
      <c r="D85" s="22"/>
      <c r="E85" s="22"/>
      <c r="F85" s="22"/>
      <c r="G85" s="22"/>
      <c r="H85" s="22"/>
      <c r="I85" s="62" t="s">
        <v>310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22" t="s">
        <v>303</v>
      </c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</row>
    <row r="86" spans="1:123" ht="15.75">
      <c r="A86" s="22"/>
      <c r="B86" s="22"/>
      <c r="C86" s="22"/>
      <c r="D86" s="22"/>
      <c r="E86" s="22"/>
      <c r="F86" s="22"/>
      <c r="G86" s="22"/>
      <c r="H86" s="22"/>
      <c r="I86" s="62" t="s">
        <v>311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</row>
    <row r="87" spans="1:123" ht="15.75">
      <c r="A87" s="22" t="s">
        <v>102</v>
      </c>
      <c r="B87" s="22"/>
      <c r="C87" s="22"/>
      <c r="D87" s="22"/>
      <c r="E87" s="22"/>
      <c r="F87" s="22"/>
      <c r="G87" s="22"/>
      <c r="H87" s="22"/>
      <c r="I87" s="62" t="s">
        <v>312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</row>
    <row r="88" spans="1:123" ht="15.75">
      <c r="A88" s="22"/>
      <c r="B88" s="22"/>
      <c r="C88" s="22"/>
      <c r="D88" s="22"/>
      <c r="E88" s="22"/>
      <c r="F88" s="22"/>
      <c r="G88" s="22"/>
      <c r="H88" s="22"/>
      <c r="I88" s="62" t="s">
        <v>313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</row>
    <row r="89" spans="1:123" ht="15.75">
      <c r="A89" s="22" t="s">
        <v>105</v>
      </c>
      <c r="B89" s="22"/>
      <c r="C89" s="22"/>
      <c r="D89" s="22"/>
      <c r="E89" s="22"/>
      <c r="F89" s="22"/>
      <c r="G89" s="22"/>
      <c r="H89" s="22"/>
      <c r="I89" s="62" t="s">
        <v>314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22" t="s">
        <v>316</v>
      </c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</row>
    <row r="90" spans="1:123" ht="15.75">
      <c r="A90" s="22"/>
      <c r="B90" s="22"/>
      <c r="C90" s="22"/>
      <c r="D90" s="22"/>
      <c r="E90" s="22"/>
      <c r="F90" s="22"/>
      <c r="G90" s="22"/>
      <c r="H90" s="22"/>
      <c r="I90" s="62" t="s">
        <v>315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22" t="s">
        <v>317</v>
      </c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</row>
    <row r="91" spans="1:123" ht="15.75">
      <c r="A91" s="22" t="s">
        <v>318</v>
      </c>
      <c r="B91" s="22"/>
      <c r="C91" s="22"/>
      <c r="D91" s="22"/>
      <c r="E91" s="22"/>
      <c r="F91" s="22"/>
      <c r="G91" s="22"/>
      <c r="H91" s="22"/>
      <c r="I91" s="62" t="s">
        <v>319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22" t="s">
        <v>303</v>
      </c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</row>
    <row r="92" spans="1:123" ht="15.75">
      <c r="A92" s="22" t="s">
        <v>320</v>
      </c>
      <c r="B92" s="22"/>
      <c r="C92" s="22"/>
      <c r="D92" s="22"/>
      <c r="E92" s="22"/>
      <c r="F92" s="22"/>
      <c r="G92" s="22"/>
      <c r="H92" s="22"/>
      <c r="I92" s="62" t="s">
        <v>321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22" t="s">
        <v>322</v>
      </c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</row>
    <row r="93" spans="1:123" ht="15.75">
      <c r="A93" s="22"/>
      <c r="B93" s="22"/>
      <c r="C93" s="22"/>
      <c r="D93" s="22"/>
      <c r="E93" s="22"/>
      <c r="F93" s="22"/>
      <c r="G93" s="22"/>
      <c r="H93" s="22"/>
      <c r="I93" s="62" t="s">
        <v>94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</row>
    <row r="94" spans="1:123" ht="15.75">
      <c r="A94" s="22"/>
      <c r="B94" s="22"/>
      <c r="C94" s="22"/>
      <c r="D94" s="22"/>
      <c r="E94" s="22"/>
      <c r="F94" s="22"/>
      <c r="G94" s="22"/>
      <c r="H94" s="22"/>
      <c r="I94" s="62" t="s">
        <v>323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22" t="s">
        <v>322</v>
      </c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</row>
    <row r="95" spans="1:123" ht="15.75">
      <c r="A95" s="22"/>
      <c r="B95" s="22"/>
      <c r="C95" s="22"/>
      <c r="D95" s="22"/>
      <c r="E95" s="22"/>
      <c r="F95" s="22"/>
      <c r="G95" s="22"/>
      <c r="H95" s="22"/>
      <c r="I95" s="62" t="s">
        <v>311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22" t="s">
        <v>322</v>
      </c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</row>
    <row r="111" spans="1:18" ht="15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="108" customFormat="1" ht="11.25">
      <c r="A112" s="108" t="s">
        <v>245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1" max="255" man="1"/>
    <brk id="55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Econom</cp:lastModifiedBy>
  <cp:lastPrinted>2015-04-20T07:12:55Z</cp:lastPrinted>
  <dcterms:created xsi:type="dcterms:W3CDTF">2004-09-19T06:34:55Z</dcterms:created>
  <dcterms:modified xsi:type="dcterms:W3CDTF">2015-04-20T07:19:06Z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