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3250" windowHeight="6420"/>
  </bookViews>
  <sheets>
    <sheet name="УСПД 2024" sheetId="1" r:id="rId1"/>
    <sheet name="УСПД 2025" sheetId="6" r:id="rId2"/>
    <sheet name="УСПД 2026" sheetId="3" r:id="rId3"/>
    <sheet name="УСПД 2027" sheetId="4" r:id="rId4"/>
  </sheets>
  <definedNames>
    <definedName name="_xlnm._FilterDatabase" localSheetId="0" hidden="1">'УСПД 2024'!#REF!</definedName>
    <definedName name="_xlnm._FilterDatabase" localSheetId="1" hidden="1">'УСПД 2025'!$A$3:$H$18</definedName>
    <definedName name="_xlnm._FilterDatabase" localSheetId="2" hidden="1">'УСПД 2026'!#REF!</definedName>
    <definedName name="_xlnm._FilterDatabase" localSheetId="3" hidden="1">'УСПД 2027'!#REF!</definedName>
    <definedName name="_xlnm.Print_Titles" localSheetId="0">'УСПД 2024'!$3:$3</definedName>
    <definedName name="_xlnm.Print_Titles" localSheetId="1">'УСПД 2025'!$3:$3</definedName>
    <definedName name="_xlnm.Print_Titles" localSheetId="2">'УСПД 2026'!$3:$3</definedName>
    <definedName name="_xlnm.Print_Titles" localSheetId="3">'УСПД 2027'!$3:$3</definedName>
  </definedNames>
  <calcPr calcId="125725"/>
</workbook>
</file>

<file path=xl/calcChain.xml><?xml version="1.0" encoding="utf-8"?>
<calcChain xmlns="http://schemas.openxmlformats.org/spreadsheetml/2006/main">
  <c r="D5" i="6"/>
  <c r="D6"/>
  <c r="D7"/>
  <c r="D8"/>
  <c r="D9"/>
  <c r="D10"/>
  <c r="D11"/>
  <c r="D12"/>
  <c r="D13"/>
  <c r="D14"/>
  <c r="D15"/>
  <c r="D16"/>
  <c r="D4"/>
  <c r="C5"/>
  <c r="C6"/>
  <c r="C7"/>
  <c r="C8"/>
  <c r="C9"/>
  <c r="C10"/>
  <c r="C11"/>
  <c r="C12"/>
  <c r="C13"/>
  <c r="C14"/>
  <c r="C15"/>
  <c r="C16"/>
  <c r="C4"/>
  <c r="C9" i="3" l="1"/>
  <c r="C17" i="6"/>
  <c r="D18" s="1"/>
  <c r="D10" i="3"/>
  <c r="D17" i="6"/>
  <c r="C10" i="3"/>
  <c r="D11"/>
  <c r="C11"/>
  <c r="D12"/>
  <c r="C12"/>
  <c r="D4"/>
  <c r="D22" i="4" s="1"/>
  <c r="D13" i="3"/>
  <c r="D5"/>
  <c r="C4"/>
  <c r="C22" i="4" s="1"/>
  <c r="C13" i="3"/>
  <c r="C5"/>
  <c r="D14"/>
  <c r="D6"/>
  <c r="C14"/>
  <c r="C6"/>
  <c r="D15"/>
  <c r="D7"/>
  <c r="C15"/>
  <c r="C7"/>
  <c r="D8"/>
  <c r="C8"/>
  <c r="D9"/>
  <c r="D18" i="1"/>
  <c r="C18"/>
  <c r="D16" i="3" l="1"/>
  <c r="C16"/>
  <c r="D19" i="1"/>
  <c r="D11" i="4"/>
  <c r="C5"/>
  <c r="D17" i="3" l="1"/>
  <c r="C7" i="4"/>
  <c r="C8"/>
  <c r="C14"/>
  <c r="C16"/>
  <c r="C4"/>
  <c r="C15"/>
  <c r="D14"/>
  <c r="C6"/>
  <c r="D15"/>
  <c r="D5"/>
  <c r="D16"/>
  <c r="D6"/>
  <c r="C17"/>
  <c r="C9"/>
  <c r="D17"/>
  <c r="D7"/>
  <c r="C18"/>
  <c r="C10"/>
  <c r="D20"/>
  <c r="D8"/>
  <c r="C19"/>
  <c r="C11"/>
  <c r="D21"/>
  <c r="D9"/>
  <c r="C20"/>
  <c r="C12"/>
  <c r="D4"/>
  <c r="D12"/>
  <c r="C21"/>
  <c r="C13"/>
  <c r="D13"/>
  <c r="D18"/>
  <c r="D10"/>
  <c r="D19"/>
  <c r="D23" l="1"/>
  <c r="C23"/>
  <c r="D24" l="1"/>
</calcChain>
</file>

<file path=xl/sharedStrings.xml><?xml version="1.0" encoding="utf-8"?>
<sst xmlns="http://schemas.openxmlformats.org/spreadsheetml/2006/main" count="93" uniqueCount="73">
  <si>
    <t>Стоимость монтажа, руб. без НДС</t>
  </si>
  <si>
    <t>Адрес</t>
  </si>
  <si>
    <t>№ п/п</t>
  </si>
  <si>
    <t xml:space="preserve">г Кисловодск пер Зашкольный д.3   </t>
  </si>
  <si>
    <t xml:space="preserve">г Кисловодск пер Зеркальный д.12   </t>
  </si>
  <si>
    <t xml:space="preserve">г Кисловодск пер Зеркальный д.19   </t>
  </si>
  <si>
    <t xml:space="preserve">г Кисловодск пер Зеркальный д.21   </t>
  </si>
  <si>
    <t xml:space="preserve">г Кисловодск пер Зеркальный д.6   </t>
  </si>
  <si>
    <t xml:space="preserve">г Кисловодск пер Конечный д.15   </t>
  </si>
  <si>
    <t xml:space="preserve">г Кисловодск пер Крестьянский д.13   </t>
  </si>
  <si>
    <t xml:space="preserve">г Кисловодск пер Куйбышева д.6   </t>
  </si>
  <si>
    <t xml:space="preserve">г Кисловодск пер Мартовский д.6   </t>
  </si>
  <si>
    <t xml:space="preserve">г Кисловодск пер Пикетный д.11   </t>
  </si>
  <si>
    <t xml:space="preserve">г Кисловодск пер Речной д.2   </t>
  </si>
  <si>
    <t xml:space="preserve">г Кисловодск пер Родниковский д.2 А  </t>
  </si>
  <si>
    <t xml:space="preserve">г Кисловодск пер Саперный д.10   </t>
  </si>
  <si>
    <t>Итого:</t>
  </si>
  <si>
    <t xml:space="preserve">г Кисловодск пер Крепостной д.4   </t>
  </si>
  <si>
    <t xml:space="preserve">г Кисловодск пер Узкий д.6   </t>
  </si>
  <si>
    <t xml:space="preserve">г Кисловодск проезд Цандера д.11   </t>
  </si>
  <si>
    <t xml:space="preserve">г Кисловодск ул 40 лет Октября д.7   </t>
  </si>
  <si>
    <t xml:space="preserve">г Кисловодск ул 40 лет Октября д.7 А  </t>
  </si>
  <si>
    <t xml:space="preserve">г Кисловодск ул 40 лет Октября д.8   </t>
  </si>
  <si>
    <t xml:space="preserve">г Кисловодск ул 8 Марта д.13   </t>
  </si>
  <si>
    <t xml:space="preserve">г Кисловодск ул Аджарская д.25   </t>
  </si>
  <si>
    <t xml:space="preserve">г Кисловодск ул Апанасенко д.5   </t>
  </si>
  <si>
    <t xml:space="preserve">г Кисловодск ул Березовская д.41   </t>
  </si>
  <si>
    <t xml:space="preserve">г Кисловодск ул Гагарина д.40   </t>
  </si>
  <si>
    <t xml:space="preserve">г Кисловодск ул Гагарина д.60   </t>
  </si>
  <si>
    <t xml:space="preserve">п Левоберезовский д.44   </t>
  </si>
  <si>
    <t xml:space="preserve">г Кисловодск пр-кт Победы д.145   </t>
  </si>
  <si>
    <t xml:space="preserve">г Кисловодск ул Авиации д.40   </t>
  </si>
  <si>
    <t xml:space="preserve">г Кисловодск ул Гагарина д.3   </t>
  </si>
  <si>
    <t xml:space="preserve">г Кисловодск ул Ге Ксении д.12   </t>
  </si>
  <si>
    <t xml:space="preserve">г Кисловодск ул Донская д.15   </t>
  </si>
  <si>
    <t xml:space="preserve">г Кисловодск ул Дружбы д.22   </t>
  </si>
  <si>
    <t xml:space="preserve">г Кисловодск ул Ермолова д.19   </t>
  </si>
  <si>
    <t xml:space="preserve">г Кисловодск ул Ермолова д.24   </t>
  </si>
  <si>
    <t xml:space="preserve">г Кисловодск ул Ломоносова д.3   </t>
  </si>
  <si>
    <t xml:space="preserve">г Кисловодск ул Островского д.20   </t>
  </si>
  <si>
    <t xml:space="preserve">г Кисловодск ул Пионерская д.29   </t>
  </si>
  <si>
    <t xml:space="preserve">г Кисловодск ул Пятигорская д.21 корпус 2  </t>
  </si>
  <si>
    <t xml:space="preserve">г Кисловодск ул Терская д.29 Б  </t>
  </si>
  <si>
    <t xml:space="preserve">г Кисловодск ул Титова д.10   </t>
  </si>
  <si>
    <t xml:space="preserve">г Кисловодск ул Титова д.8   </t>
  </si>
  <si>
    <t xml:space="preserve">г Кисловодск ул Челюскинцев д.16 А  </t>
  </si>
  <si>
    <t xml:space="preserve">г Кисловодск ул Чкалова д.1   </t>
  </si>
  <si>
    <t xml:space="preserve">г Кисловодск ул Шаумяна д.31 /33  </t>
  </si>
  <si>
    <t>Стоимость УСПД, руб. без НДС</t>
  </si>
  <si>
    <t>Всего:</t>
  </si>
  <si>
    <t>Генеральный директор АО «Горэлектросеть»</t>
  </si>
  <si>
    <t>Д.К. Осипенко</t>
  </si>
  <si>
    <t>г Кисловодск пер Пикетный д.28-30</t>
  </si>
  <si>
    <t>г Кисловодск пер Зенитный д.3</t>
  </si>
  <si>
    <t>г Кисловодск пер Зенитный д.4</t>
  </si>
  <si>
    <t>г Кисловодск пер Краснофлотский д.1</t>
  </si>
  <si>
    <t>г Кисловодск пер Крепостной д.6</t>
  </si>
  <si>
    <t>г Кисловодск пер Пикетный д.8</t>
  </si>
  <si>
    <t>г Кисловодск пер Саперный д.3</t>
  </si>
  <si>
    <t>г Кисловодск пер Саперный д.4</t>
  </si>
  <si>
    <t>г Кисловодск пер Саперный д.8</t>
  </si>
  <si>
    <t>г Кисловодск пер Саперный д.9</t>
  </si>
  <si>
    <t>г Кисловодск пер Солнечный д.11</t>
  </si>
  <si>
    <t>г Кисловодск пер Солнечный д.16</t>
  </si>
  <si>
    <t>г Кисловодск пер Солнечный д.18</t>
  </si>
  <si>
    <t>г Кисловодск пер Солнечный д.7</t>
  </si>
  <si>
    <t>Стоимость УСПД с учетом индекс-дефлятора за 2026 год (104%), руб. без НДС</t>
  </si>
  <si>
    <t>Стоимость УСПД с учетом индекс-дефлятора за 2025 год (104,2%), руб. без НДС</t>
  </si>
  <si>
    <t>Стоимость монтажа с учетом индекс-дефлятора, руб. без НДС</t>
  </si>
  <si>
    <t>План установки и расчет расходов на установку УСПД на 2024 год</t>
  </si>
  <si>
    <t>План установки и расчет расходов на установку УСПД на 2025 год</t>
  </si>
  <si>
    <t>План установки и расчет расходов на установку УСПД на 2026 год</t>
  </si>
  <si>
    <t>План установки и расчет расходов на установку УСПД на 2027 год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</si>
</sst>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2" fillId="0" borderId="0"/>
    <xf numFmtId="0" fontId="10" fillId="0" borderId="0"/>
    <xf numFmtId="0" fontId="11" fillId="0" borderId="0"/>
    <xf numFmtId="0" fontId="10" fillId="0" borderId="0"/>
    <xf numFmtId="0" fontId="6" fillId="0" borderId="0"/>
    <xf numFmtId="0" fontId="1" fillId="0" borderId="0"/>
    <xf numFmtId="0" fontId="12" fillId="0" borderId="0"/>
    <xf numFmtId="0" fontId="13" fillId="0" borderId="0"/>
    <xf numFmtId="0" fontId="1" fillId="0" borderId="0"/>
    <xf numFmtId="0" fontId="11" fillId="0" borderId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3" fillId="0" borderId="1" xfId="0" applyFont="1" applyBorder="1"/>
    <xf numFmtId="4" fontId="5" fillId="0" borderId="1" xfId="1" applyNumberFormat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center" vertical="center"/>
    </xf>
    <xf numFmtId="0" fontId="0" fillId="0" borderId="1" xfId="0" applyBorder="1"/>
    <xf numFmtId="4" fontId="15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0" fontId="0" fillId="0" borderId="0" xfId="0" applyBorder="1"/>
    <xf numFmtId="0" fontId="14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horizontal="right" vertical="center"/>
    </xf>
    <xf numFmtId="4" fontId="14" fillId="0" borderId="0" xfId="1" applyNumberFormat="1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horizontal="right" vertical="center" wrapText="1"/>
    </xf>
    <xf numFmtId="0" fontId="14" fillId="0" borderId="1" xfId="1" applyFont="1" applyFill="1" applyBorder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vertical="center"/>
    </xf>
    <xf numFmtId="0" fontId="17" fillId="0" borderId="0" xfId="0" applyFont="1"/>
    <xf numFmtId="4" fontId="4" fillId="0" borderId="1" xfId="1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14" fillId="0" borderId="2" xfId="1" applyFont="1" applyFill="1" applyBorder="1" applyAlignment="1">
      <alignment horizontal="right" vertical="center"/>
    </xf>
    <xf numFmtId="0" fontId="14" fillId="0" borderId="3" xfId="1" applyFont="1" applyFill="1" applyBorder="1" applyAlignment="1">
      <alignment horizontal="right" vertical="center"/>
    </xf>
    <xf numFmtId="0" fontId="14" fillId="0" borderId="4" xfId="1" applyFont="1" applyFill="1" applyBorder="1" applyAlignment="1">
      <alignment horizontal="right" vertical="center"/>
    </xf>
  </cellXfs>
  <cellStyles count="17">
    <cellStyle name="Обычный" xfId="0" builtinId="0"/>
    <cellStyle name="Обычный 2" xfId="3"/>
    <cellStyle name="Обычный 2 2" xfId="2"/>
    <cellStyle name="Обычный 3" xfId="1"/>
    <cellStyle name="Обычный 3 2" xfId="4"/>
    <cellStyle name="Обычный 3 2 3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6 2 3 9" xfId="11"/>
    <cellStyle name="Обычный 7" xfId="12"/>
    <cellStyle name="Обычный 7 2" xfId="13"/>
    <cellStyle name="Обычный 8" xfId="14"/>
    <cellStyle name="Обычный 9" xfId="15"/>
    <cellStyle name="Процентный 2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zoomScaleNormal="100" workbookViewId="0">
      <selection activeCell="C17" sqref="C17:D17"/>
    </sheetView>
  </sheetViews>
  <sheetFormatPr defaultColWidth="9.140625" defaultRowHeight="12.75"/>
  <cols>
    <col min="1" max="1" width="7.7109375" style="1" customWidth="1"/>
    <col min="2" max="2" width="36.28515625" style="1" customWidth="1"/>
    <col min="3" max="3" width="15.85546875" style="20" customWidth="1"/>
    <col min="4" max="4" width="18.5703125" style="1" customWidth="1"/>
    <col min="5" max="16384" width="9.140625" style="1"/>
  </cols>
  <sheetData>
    <row r="1" spans="1:4" ht="39" customHeight="1">
      <c r="D1" s="6"/>
    </row>
    <row r="2" spans="1:4" ht="31.5" customHeight="1">
      <c r="B2" s="25" t="s">
        <v>69</v>
      </c>
    </row>
    <row r="3" spans="1:4" s="4" customFormat="1" ht="45" customHeight="1">
      <c r="A3" s="5" t="s">
        <v>2</v>
      </c>
      <c r="B3" s="5" t="s">
        <v>1</v>
      </c>
      <c r="C3" s="5" t="s">
        <v>0</v>
      </c>
      <c r="D3" s="5" t="s">
        <v>48</v>
      </c>
    </row>
    <row r="4" spans="1:4">
      <c r="A4" s="3">
        <v>1</v>
      </c>
      <c r="B4" s="7" t="s">
        <v>3</v>
      </c>
      <c r="C4" s="8">
        <v>13311.43</v>
      </c>
      <c r="D4" s="8">
        <v>138681</v>
      </c>
    </row>
    <row r="5" spans="1:4">
      <c r="A5" s="3">
        <v>2</v>
      </c>
      <c r="B5" s="7" t="s">
        <v>4</v>
      </c>
      <c r="C5" s="8">
        <v>13311.43</v>
      </c>
      <c r="D5" s="8">
        <v>138681</v>
      </c>
    </row>
    <row r="6" spans="1:4">
      <c r="A6" s="3">
        <v>3</v>
      </c>
      <c r="B6" s="7" t="s">
        <v>5</v>
      </c>
      <c r="C6" s="8">
        <v>13311.43</v>
      </c>
      <c r="D6" s="8">
        <v>138681</v>
      </c>
    </row>
    <row r="7" spans="1:4">
      <c r="A7" s="3">
        <v>4</v>
      </c>
      <c r="B7" s="7" t="s">
        <v>6</v>
      </c>
      <c r="C7" s="8">
        <v>13311.43</v>
      </c>
      <c r="D7" s="8">
        <v>138681</v>
      </c>
    </row>
    <row r="8" spans="1:4">
      <c r="A8" s="3">
        <v>5</v>
      </c>
      <c r="B8" s="7" t="s">
        <v>7</v>
      </c>
      <c r="C8" s="8">
        <v>13311.43</v>
      </c>
      <c r="D8" s="8">
        <v>138681</v>
      </c>
    </row>
    <row r="9" spans="1:4">
      <c r="A9" s="3">
        <v>6</v>
      </c>
      <c r="B9" s="7" t="s">
        <v>8</v>
      </c>
      <c r="C9" s="8">
        <v>13311.43</v>
      </c>
      <c r="D9" s="8">
        <v>138681</v>
      </c>
    </row>
    <row r="10" spans="1:4">
      <c r="A10" s="3">
        <v>7</v>
      </c>
      <c r="B10" s="7" t="s">
        <v>9</v>
      </c>
      <c r="C10" s="8">
        <v>13311.43</v>
      </c>
      <c r="D10" s="8">
        <v>138681</v>
      </c>
    </row>
    <row r="11" spans="1:4">
      <c r="A11" s="3">
        <v>8</v>
      </c>
      <c r="B11" s="7" t="s">
        <v>10</v>
      </c>
      <c r="C11" s="8">
        <v>13311.43</v>
      </c>
      <c r="D11" s="8">
        <v>138681</v>
      </c>
    </row>
    <row r="12" spans="1:4">
      <c r="A12" s="3">
        <v>9</v>
      </c>
      <c r="B12" s="7" t="s">
        <v>11</v>
      </c>
      <c r="C12" s="8">
        <v>13311.43</v>
      </c>
      <c r="D12" s="8">
        <v>138681</v>
      </c>
    </row>
    <row r="13" spans="1:4">
      <c r="A13" s="3">
        <v>10</v>
      </c>
      <c r="B13" s="7" t="s">
        <v>12</v>
      </c>
      <c r="C13" s="8">
        <v>13311.43</v>
      </c>
      <c r="D13" s="8">
        <v>138681</v>
      </c>
    </row>
    <row r="14" spans="1:4">
      <c r="A14" s="3">
        <v>11</v>
      </c>
      <c r="B14" s="7" t="s">
        <v>52</v>
      </c>
      <c r="C14" s="8">
        <v>13311.43</v>
      </c>
      <c r="D14" s="8">
        <v>138681</v>
      </c>
    </row>
    <row r="15" spans="1:4">
      <c r="A15" s="3">
        <v>12</v>
      </c>
      <c r="B15" s="7" t="s">
        <v>13</v>
      </c>
      <c r="C15" s="8">
        <v>13311.43</v>
      </c>
      <c r="D15" s="8">
        <v>138681</v>
      </c>
    </row>
    <row r="16" spans="1:4">
      <c r="A16" s="3">
        <v>13</v>
      </c>
      <c r="B16" s="7" t="s">
        <v>15</v>
      </c>
      <c r="C16" s="8">
        <v>13311.43</v>
      </c>
      <c r="D16" s="8">
        <v>138681</v>
      </c>
    </row>
    <row r="17" spans="1:8">
      <c r="A17" s="3">
        <v>14</v>
      </c>
      <c r="B17" s="7" t="s">
        <v>14</v>
      </c>
      <c r="C17" s="8">
        <v>13311.43</v>
      </c>
      <c r="D17" s="8">
        <v>138681</v>
      </c>
    </row>
    <row r="18" spans="1:8" customFormat="1" ht="15">
      <c r="A18" s="11"/>
      <c r="B18" s="18" t="s">
        <v>49</v>
      </c>
      <c r="C18" s="21">
        <f>SUM(C4:C17)</f>
        <v>186360.01999999993</v>
      </c>
      <c r="D18" s="12">
        <f>SUM(D4:D17)</f>
        <v>1941534</v>
      </c>
      <c r="E18" s="14"/>
      <c r="F18" s="1"/>
      <c r="G18" s="1"/>
      <c r="H18" s="1"/>
    </row>
    <row r="19" spans="1:8">
      <c r="A19" s="26" t="s">
        <v>16</v>
      </c>
      <c r="B19" s="27"/>
      <c r="C19" s="28"/>
      <c r="D19" s="10">
        <f>C18+D18</f>
        <v>2127894.02</v>
      </c>
      <c r="E19" s="15"/>
    </row>
    <row r="20" spans="1:8">
      <c r="A20" s="16"/>
      <c r="B20" s="16"/>
      <c r="C20" s="22"/>
      <c r="D20" s="17"/>
      <c r="E20" s="15"/>
    </row>
    <row r="21" spans="1:8">
      <c r="A21" s="16"/>
      <c r="B21" s="16"/>
      <c r="C21" s="22"/>
      <c r="D21" s="17"/>
      <c r="E21" s="15"/>
    </row>
    <row r="22" spans="1:8" customFormat="1" ht="15">
      <c r="C22" s="23"/>
    </row>
    <row r="23" spans="1:8" customFormat="1" ht="15">
      <c r="C23" s="23"/>
    </row>
    <row r="24" spans="1:8" ht="18.75">
      <c r="A24" s="13" t="s">
        <v>50</v>
      </c>
      <c r="E24" s="13" t="s">
        <v>51</v>
      </c>
    </row>
    <row r="25" spans="1:8" customFormat="1" ht="15">
      <c r="C25" s="23"/>
    </row>
    <row r="26" spans="1:8" customFormat="1" ht="15">
      <c r="C26" s="23"/>
    </row>
  </sheetData>
  <mergeCells count="1">
    <mergeCell ref="A19:C19"/>
  </mergeCells>
  <pageMargins left="1.1811023622047245" right="0.39370078740157483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3"/>
  <sheetViews>
    <sheetView topLeftCell="A3" zoomScale="115" zoomScaleNormal="115" workbookViewId="0">
      <selection activeCell="C21" sqref="C21"/>
    </sheetView>
  </sheetViews>
  <sheetFormatPr defaultColWidth="9.140625" defaultRowHeight="12.75"/>
  <cols>
    <col min="1" max="1" width="7.7109375" style="1" customWidth="1"/>
    <col min="2" max="2" width="41.28515625" style="1" customWidth="1"/>
    <col min="3" max="3" width="16.42578125" style="20" customWidth="1"/>
    <col min="4" max="4" width="19.85546875" style="1" customWidth="1"/>
    <col min="5" max="16384" width="9.140625" style="1"/>
  </cols>
  <sheetData>
    <row r="1" spans="1:4" ht="39" customHeight="1">
      <c r="D1" s="6"/>
    </row>
    <row r="2" spans="1:4" ht="31.5" customHeight="1">
      <c r="B2" s="25" t="s">
        <v>70</v>
      </c>
    </row>
    <row r="3" spans="1:4" s="4" customFormat="1" ht="52.5" customHeight="1">
      <c r="A3" s="5" t="s">
        <v>2</v>
      </c>
      <c r="B3" s="5" t="s">
        <v>1</v>
      </c>
      <c r="C3" s="5" t="s">
        <v>68</v>
      </c>
      <c r="D3" s="5" t="s">
        <v>67</v>
      </c>
    </row>
    <row r="4" spans="1:4">
      <c r="A4" s="3">
        <v>1</v>
      </c>
      <c r="B4" s="7" t="s">
        <v>53</v>
      </c>
      <c r="C4" s="8">
        <f>'УСПД 2024'!$C$4*104.2%</f>
        <v>13870.510060000001</v>
      </c>
      <c r="D4" s="8">
        <f>'УСПД 2024'!$D$4*104.2%</f>
        <v>144505.60200000001</v>
      </c>
    </row>
    <row r="5" spans="1:4">
      <c r="A5" s="3">
        <v>2</v>
      </c>
      <c r="B5" s="7" t="s">
        <v>54</v>
      </c>
      <c r="C5" s="8">
        <f>'УСПД 2024'!$C$4*104.2%</f>
        <v>13870.510060000001</v>
      </c>
      <c r="D5" s="8">
        <f>'УСПД 2024'!$D$4*104.2%</f>
        <v>144505.60200000001</v>
      </c>
    </row>
    <row r="6" spans="1:4">
      <c r="A6" s="3">
        <v>3</v>
      </c>
      <c r="B6" s="7" t="s">
        <v>55</v>
      </c>
      <c r="C6" s="8">
        <f>'УСПД 2024'!$C$4*104.2%</f>
        <v>13870.510060000001</v>
      </c>
      <c r="D6" s="8">
        <f>'УСПД 2024'!$D$4*104.2%</f>
        <v>144505.60200000001</v>
      </c>
    </row>
    <row r="7" spans="1:4">
      <c r="A7" s="3">
        <v>4</v>
      </c>
      <c r="B7" s="7" t="s">
        <v>56</v>
      </c>
      <c r="C7" s="8">
        <f>'УСПД 2024'!$C$4*104.2%</f>
        <v>13870.510060000001</v>
      </c>
      <c r="D7" s="8">
        <f>'УСПД 2024'!$D$4*104.2%</f>
        <v>144505.60200000001</v>
      </c>
    </row>
    <row r="8" spans="1:4">
      <c r="A8" s="3">
        <v>5</v>
      </c>
      <c r="B8" s="7" t="s">
        <v>57</v>
      </c>
      <c r="C8" s="8">
        <f>'УСПД 2024'!$C$4*104.2%</f>
        <v>13870.510060000001</v>
      </c>
      <c r="D8" s="8">
        <f>'УСПД 2024'!$D$4*104.2%</f>
        <v>144505.60200000001</v>
      </c>
    </row>
    <row r="9" spans="1:4">
      <c r="A9" s="3">
        <v>6</v>
      </c>
      <c r="B9" s="7" t="s">
        <v>58</v>
      </c>
      <c r="C9" s="8">
        <f>'УСПД 2024'!$C$4*104.2%</f>
        <v>13870.510060000001</v>
      </c>
      <c r="D9" s="8">
        <f>'УСПД 2024'!$D$4*104.2%</f>
        <v>144505.60200000001</v>
      </c>
    </row>
    <row r="10" spans="1:4">
      <c r="A10" s="3">
        <v>7</v>
      </c>
      <c r="B10" s="7" t="s">
        <v>59</v>
      </c>
      <c r="C10" s="8">
        <f>'УСПД 2024'!$C$4*104.2%</f>
        <v>13870.510060000001</v>
      </c>
      <c r="D10" s="8">
        <f>'УСПД 2024'!$D$4*104.2%</f>
        <v>144505.60200000001</v>
      </c>
    </row>
    <row r="11" spans="1:4">
      <c r="A11" s="3">
        <v>8</v>
      </c>
      <c r="B11" s="7" t="s">
        <v>60</v>
      </c>
      <c r="C11" s="8">
        <f>'УСПД 2024'!$C$4*104.2%</f>
        <v>13870.510060000001</v>
      </c>
      <c r="D11" s="8">
        <f>'УСПД 2024'!$D$4*104.2%</f>
        <v>144505.60200000001</v>
      </c>
    </row>
    <row r="12" spans="1:4">
      <c r="A12" s="3">
        <v>9</v>
      </c>
      <c r="B12" s="7" t="s">
        <v>61</v>
      </c>
      <c r="C12" s="8">
        <f>'УСПД 2024'!$C$4*104.2%</f>
        <v>13870.510060000001</v>
      </c>
      <c r="D12" s="8">
        <f>'УСПД 2024'!$D$4*104.2%</f>
        <v>144505.60200000001</v>
      </c>
    </row>
    <row r="13" spans="1:4">
      <c r="A13" s="3">
        <v>10</v>
      </c>
      <c r="B13" s="7" t="s">
        <v>62</v>
      </c>
      <c r="C13" s="8">
        <f>'УСПД 2024'!$C$4*104.2%</f>
        <v>13870.510060000001</v>
      </c>
      <c r="D13" s="8">
        <f>'УСПД 2024'!$D$4*104.2%</f>
        <v>144505.60200000001</v>
      </c>
    </row>
    <row r="14" spans="1:4">
      <c r="A14" s="3">
        <v>11</v>
      </c>
      <c r="B14" s="7" t="s">
        <v>63</v>
      </c>
      <c r="C14" s="8">
        <f>'УСПД 2024'!$C$4*104.2%</f>
        <v>13870.510060000001</v>
      </c>
      <c r="D14" s="8">
        <f>'УСПД 2024'!$D$4*104.2%</f>
        <v>144505.60200000001</v>
      </c>
    </row>
    <row r="15" spans="1:4">
      <c r="A15" s="3">
        <v>12</v>
      </c>
      <c r="B15" s="7" t="s">
        <v>64</v>
      </c>
      <c r="C15" s="8">
        <f>'УСПД 2024'!$C$4*104.2%</f>
        <v>13870.510060000001</v>
      </c>
      <c r="D15" s="8">
        <f>'УСПД 2024'!$D$4*104.2%</f>
        <v>144505.60200000001</v>
      </c>
    </row>
    <row r="16" spans="1:4">
      <c r="A16" s="3">
        <v>13</v>
      </c>
      <c r="B16" s="7" t="s">
        <v>65</v>
      </c>
      <c r="C16" s="8">
        <f>'УСПД 2024'!$C$4*104.2%</f>
        <v>13870.510060000001</v>
      </c>
      <c r="D16" s="8">
        <f>'УСПД 2024'!$D$4*104.2%</f>
        <v>144505.60200000001</v>
      </c>
    </row>
    <row r="17" spans="1:8" customFormat="1" ht="15">
      <c r="A17" s="11"/>
      <c r="B17" s="18" t="s">
        <v>49</v>
      </c>
      <c r="C17" s="21">
        <f>SUM(C4:C16)</f>
        <v>180316.63078000001</v>
      </c>
      <c r="D17" s="12">
        <f>SUM(D4:D16)</f>
        <v>1878572.8259999997</v>
      </c>
      <c r="E17" s="14"/>
      <c r="F17" s="1"/>
      <c r="G17" s="1"/>
      <c r="H17" s="1"/>
    </row>
    <row r="18" spans="1:8">
      <c r="A18" s="26" t="s">
        <v>16</v>
      </c>
      <c r="B18" s="27"/>
      <c r="C18" s="28"/>
      <c r="D18" s="10">
        <f>C17+D17</f>
        <v>2058889.4567799997</v>
      </c>
      <c r="E18" s="15"/>
    </row>
    <row r="19" spans="1:8">
      <c r="A19" s="16"/>
      <c r="B19" s="16"/>
      <c r="C19" s="22"/>
      <c r="D19" s="16"/>
      <c r="E19" s="17"/>
      <c r="F19" s="15"/>
    </row>
    <row r="20" spans="1:8">
      <c r="A20" s="16"/>
      <c r="B20" s="16"/>
      <c r="C20" s="22"/>
      <c r="D20" s="16"/>
      <c r="E20" s="17"/>
      <c r="F20" s="15"/>
    </row>
    <row r="21" spans="1:8" customFormat="1" ht="15">
      <c r="C21" s="23"/>
    </row>
    <row r="22" spans="1:8" customFormat="1" ht="15">
      <c r="C22" s="23"/>
    </row>
    <row r="23" spans="1:8" ht="18.75">
      <c r="A23" s="13" t="s">
        <v>50</v>
      </c>
      <c r="F23" s="13" t="s">
        <v>51</v>
      </c>
    </row>
  </sheetData>
  <mergeCells count="1">
    <mergeCell ref="A18:C18"/>
  </mergeCells>
  <pageMargins left="1.1811023622047245" right="0.39370078740157483" top="0.39370078740157483" bottom="0.3937007874015748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3"/>
  <sheetViews>
    <sheetView topLeftCell="A8" zoomScaleNormal="100" workbookViewId="0">
      <selection activeCell="D17" sqref="D17"/>
    </sheetView>
  </sheetViews>
  <sheetFormatPr defaultColWidth="9.140625" defaultRowHeight="12.75"/>
  <cols>
    <col min="1" max="1" width="7.7109375" style="1" customWidth="1"/>
    <col min="2" max="2" width="36.28515625" style="1" customWidth="1"/>
    <col min="3" max="3" width="17.28515625" style="20" customWidth="1"/>
    <col min="4" max="4" width="20.140625" style="1" customWidth="1"/>
    <col min="5" max="16384" width="9.140625" style="1"/>
  </cols>
  <sheetData>
    <row r="1" spans="1:4" ht="39" customHeight="1">
      <c r="D1" s="6"/>
    </row>
    <row r="2" spans="1:4" ht="31.5" customHeight="1">
      <c r="B2" s="25" t="s">
        <v>71</v>
      </c>
    </row>
    <row r="3" spans="1:4" s="4" customFormat="1" ht="57.75" customHeight="1">
      <c r="A3" s="5" t="s">
        <v>2</v>
      </c>
      <c r="B3" s="5" t="s">
        <v>1</v>
      </c>
      <c r="C3" s="5" t="s">
        <v>68</v>
      </c>
      <c r="D3" s="5" t="s">
        <v>66</v>
      </c>
    </row>
    <row r="4" spans="1:4">
      <c r="A4" s="3">
        <v>1</v>
      </c>
      <c r="B4" s="7" t="s">
        <v>17</v>
      </c>
      <c r="C4" s="8">
        <f>'УСПД 2025'!$C$4*104%</f>
        <v>14425.330462400001</v>
      </c>
      <c r="D4" s="8">
        <f>'УСПД 2025'!$D$4*104%</f>
        <v>150285.82608000003</v>
      </c>
    </row>
    <row r="5" spans="1:4">
      <c r="A5" s="2">
        <v>2</v>
      </c>
      <c r="B5" s="7" t="s">
        <v>18</v>
      </c>
      <c r="C5" s="8">
        <f>'УСПД 2025'!$C$4*104%</f>
        <v>14425.330462400001</v>
      </c>
      <c r="D5" s="8">
        <f>'УСПД 2025'!$D$4*104%</f>
        <v>150285.82608000003</v>
      </c>
    </row>
    <row r="6" spans="1:4">
      <c r="A6" s="3">
        <v>3</v>
      </c>
      <c r="B6" s="7" t="s">
        <v>19</v>
      </c>
      <c r="C6" s="8">
        <f>'УСПД 2025'!$C$4*104%</f>
        <v>14425.330462400001</v>
      </c>
      <c r="D6" s="8">
        <f>'УСПД 2025'!$D$4*104%</f>
        <v>150285.82608000003</v>
      </c>
    </row>
    <row r="7" spans="1:4">
      <c r="A7" s="2">
        <v>4</v>
      </c>
      <c r="B7" s="7" t="s">
        <v>20</v>
      </c>
      <c r="C7" s="8">
        <f>'УСПД 2025'!$C$4*104%</f>
        <v>14425.330462400001</v>
      </c>
      <c r="D7" s="8">
        <f>'УСПД 2025'!$D$4*104%</f>
        <v>150285.82608000003</v>
      </c>
    </row>
    <row r="8" spans="1:4">
      <c r="A8" s="3">
        <v>5</v>
      </c>
      <c r="B8" s="7" t="s">
        <v>21</v>
      </c>
      <c r="C8" s="8">
        <f>'УСПД 2025'!$C$4*104%</f>
        <v>14425.330462400001</v>
      </c>
      <c r="D8" s="8">
        <f>'УСПД 2025'!$D$4*104%</f>
        <v>150285.82608000003</v>
      </c>
    </row>
    <row r="9" spans="1:4">
      <c r="A9" s="2">
        <v>6</v>
      </c>
      <c r="B9" s="7" t="s">
        <v>22</v>
      </c>
      <c r="C9" s="8">
        <f>'УСПД 2025'!$C$4*104%</f>
        <v>14425.330462400001</v>
      </c>
      <c r="D9" s="8">
        <f>'УСПД 2025'!$D$4*104%</f>
        <v>150285.82608000003</v>
      </c>
    </row>
    <row r="10" spans="1:4">
      <c r="A10" s="3">
        <v>7</v>
      </c>
      <c r="B10" s="7" t="s">
        <v>23</v>
      </c>
      <c r="C10" s="8">
        <f>'УСПД 2025'!$C$4*104%</f>
        <v>14425.330462400001</v>
      </c>
      <c r="D10" s="8">
        <f>'УСПД 2025'!$D$4*104%</f>
        <v>150285.82608000003</v>
      </c>
    </row>
    <row r="11" spans="1:4">
      <c r="A11" s="2">
        <v>8</v>
      </c>
      <c r="B11" s="7" t="s">
        <v>24</v>
      </c>
      <c r="C11" s="8">
        <f>'УСПД 2025'!$C$4*104%</f>
        <v>14425.330462400001</v>
      </c>
      <c r="D11" s="8">
        <f>'УСПД 2025'!$D$4*104%</f>
        <v>150285.82608000003</v>
      </c>
    </row>
    <row r="12" spans="1:4">
      <c r="A12" s="3">
        <v>9</v>
      </c>
      <c r="B12" s="7" t="s">
        <v>25</v>
      </c>
      <c r="C12" s="8">
        <f>'УСПД 2025'!$C$4*104%</f>
        <v>14425.330462400001</v>
      </c>
      <c r="D12" s="8">
        <f>'УСПД 2025'!$D$4*104%</f>
        <v>150285.82608000003</v>
      </c>
    </row>
    <row r="13" spans="1:4">
      <c r="A13" s="2">
        <v>10</v>
      </c>
      <c r="B13" s="7" t="s">
        <v>26</v>
      </c>
      <c r="C13" s="8">
        <f>'УСПД 2025'!$C$4*104%</f>
        <v>14425.330462400001</v>
      </c>
      <c r="D13" s="8">
        <f>'УСПД 2025'!$D$4*104%</f>
        <v>150285.82608000003</v>
      </c>
    </row>
    <row r="14" spans="1:4">
      <c r="A14" s="3">
        <v>11</v>
      </c>
      <c r="B14" s="7" t="s">
        <v>27</v>
      </c>
      <c r="C14" s="8">
        <f>'УСПД 2025'!$C$4*104%</f>
        <v>14425.330462400001</v>
      </c>
      <c r="D14" s="8">
        <f>'УСПД 2025'!$D$4*104%</f>
        <v>150285.82608000003</v>
      </c>
    </row>
    <row r="15" spans="1:4">
      <c r="A15" s="2">
        <v>12</v>
      </c>
      <c r="B15" s="7" t="s">
        <v>28</v>
      </c>
      <c r="C15" s="8">
        <f>'УСПД 2025'!$C$4*104%</f>
        <v>14425.330462400001</v>
      </c>
      <c r="D15" s="8">
        <f>'УСПД 2025'!$D$4*104%</f>
        <v>150285.82608000003</v>
      </c>
    </row>
    <row r="16" spans="1:4">
      <c r="A16" s="9"/>
      <c r="B16" s="19" t="s">
        <v>16</v>
      </c>
      <c r="C16" s="24">
        <f>SUM(C4:C15)</f>
        <v>173103.96554880001</v>
      </c>
      <c r="D16" s="10">
        <f>SUM(D4:D15)</f>
        <v>1803429.9129600003</v>
      </c>
    </row>
    <row r="17" spans="1:5">
      <c r="A17" s="26" t="s">
        <v>16</v>
      </c>
      <c r="B17" s="27"/>
      <c r="C17" s="28"/>
      <c r="D17" s="10">
        <f>C16+D16</f>
        <v>1976533.8785088004</v>
      </c>
      <c r="E17" s="15"/>
    </row>
    <row r="18" spans="1:5">
      <c r="A18" s="16"/>
      <c r="B18" s="16"/>
      <c r="C18" s="22"/>
      <c r="D18" s="17"/>
      <c r="E18" s="15"/>
    </row>
    <row r="19" spans="1:5">
      <c r="A19" s="16"/>
      <c r="B19" s="16"/>
      <c r="C19" s="22"/>
      <c r="D19" s="17"/>
      <c r="E19" s="15"/>
    </row>
    <row r="20" spans="1:5" customFormat="1" ht="15">
      <c r="C20" s="23"/>
    </row>
    <row r="21" spans="1:5" customFormat="1" ht="15">
      <c r="C21" s="23"/>
    </row>
    <row r="22" spans="1:5" ht="18.75">
      <c r="A22" s="13" t="s">
        <v>50</v>
      </c>
      <c r="E22" s="13" t="s">
        <v>51</v>
      </c>
    </row>
    <row r="23" spans="1:5" customFormat="1" ht="15">
      <c r="C23" s="23"/>
    </row>
  </sheetData>
  <mergeCells count="1">
    <mergeCell ref="A17:C17"/>
  </mergeCells>
  <pageMargins left="1.1811023622047245" right="0.39370078740157483" top="0.39370078740157483" bottom="0.3937007874015748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9"/>
  <sheetViews>
    <sheetView zoomScaleNormal="100" workbookViewId="0">
      <selection activeCell="B26" sqref="B26"/>
    </sheetView>
  </sheetViews>
  <sheetFormatPr defaultColWidth="9.140625" defaultRowHeight="12.75"/>
  <cols>
    <col min="1" max="1" width="7.7109375" style="1" customWidth="1"/>
    <col min="2" max="2" width="36.28515625" style="1" customWidth="1"/>
    <col min="3" max="3" width="17.140625" style="20" customWidth="1"/>
    <col min="4" max="4" width="21.42578125" style="1" customWidth="1"/>
    <col min="5" max="16384" width="9.140625" style="1"/>
  </cols>
  <sheetData>
    <row r="1" spans="1:4" ht="39" customHeight="1">
      <c r="D1" s="6"/>
    </row>
    <row r="2" spans="1:4" ht="31.5" customHeight="1">
      <c r="B2" s="25" t="s">
        <v>72</v>
      </c>
    </row>
    <row r="3" spans="1:4" s="4" customFormat="1" ht="54" customHeight="1">
      <c r="A3" s="5" t="s">
        <v>2</v>
      </c>
      <c r="B3" s="5" t="s">
        <v>1</v>
      </c>
      <c r="C3" s="5" t="s">
        <v>68</v>
      </c>
      <c r="D3" s="5" t="s">
        <v>66</v>
      </c>
    </row>
    <row r="4" spans="1:4">
      <c r="A4" s="3">
        <v>1</v>
      </c>
      <c r="B4" s="7" t="s">
        <v>30</v>
      </c>
      <c r="C4" s="8">
        <f>'УСПД 2026'!$C$4*104%</f>
        <v>15002.343680896001</v>
      </c>
      <c r="D4" s="8">
        <f>'УСПД 2026'!$D$4*104%</f>
        <v>156297.25912320003</v>
      </c>
    </row>
    <row r="5" spans="1:4">
      <c r="A5" s="2">
        <v>2</v>
      </c>
      <c r="B5" s="7" t="s">
        <v>31</v>
      </c>
      <c r="C5" s="8">
        <f>'УСПД 2026'!$C$4*104%</f>
        <v>15002.343680896001</v>
      </c>
      <c r="D5" s="8">
        <f>'УСПД 2026'!$D$4*104%</f>
        <v>156297.25912320003</v>
      </c>
    </row>
    <row r="6" spans="1:4">
      <c r="A6" s="3">
        <v>3</v>
      </c>
      <c r="B6" s="7" t="s">
        <v>32</v>
      </c>
      <c r="C6" s="8">
        <f>'УСПД 2026'!$C$4*104%</f>
        <v>15002.343680896001</v>
      </c>
      <c r="D6" s="8">
        <f>'УСПД 2026'!$D$4*104%</f>
        <v>156297.25912320003</v>
      </c>
    </row>
    <row r="7" spans="1:4">
      <c r="A7" s="2">
        <v>4</v>
      </c>
      <c r="B7" s="7" t="s">
        <v>33</v>
      </c>
      <c r="C7" s="8">
        <f>'УСПД 2026'!$C$4*104%</f>
        <v>15002.343680896001</v>
      </c>
      <c r="D7" s="8">
        <f>'УСПД 2026'!$D$4*104%</f>
        <v>156297.25912320003</v>
      </c>
    </row>
    <row r="8" spans="1:4">
      <c r="A8" s="3">
        <v>5</v>
      </c>
      <c r="B8" s="7" t="s">
        <v>34</v>
      </c>
      <c r="C8" s="8">
        <f>'УСПД 2026'!$C$4*104%</f>
        <v>15002.343680896001</v>
      </c>
      <c r="D8" s="8">
        <f>'УСПД 2026'!$D$4*104%</f>
        <v>156297.25912320003</v>
      </c>
    </row>
    <row r="9" spans="1:4">
      <c r="A9" s="2">
        <v>6</v>
      </c>
      <c r="B9" s="7" t="s">
        <v>35</v>
      </c>
      <c r="C9" s="8">
        <f>'УСПД 2026'!$C$4*104%</f>
        <v>15002.343680896001</v>
      </c>
      <c r="D9" s="8">
        <f>'УСПД 2026'!$D$4*104%</f>
        <v>156297.25912320003</v>
      </c>
    </row>
    <row r="10" spans="1:4">
      <c r="A10" s="3">
        <v>7</v>
      </c>
      <c r="B10" s="7" t="s">
        <v>36</v>
      </c>
      <c r="C10" s="8">
        <f>'УСПД 2026'!$C$4*104%</f>
        <v>15002.343680896001</v>
      </c>
      <c r="D10" s="8">
        <f>'УСПД 2026'!$D$4*104%</f>
        <v>156297.25912320003</v>
      </c>
    </row>
    <row r="11" spans="1:4">
      <c r="A11" s="2">
        <v>8</v>
      </c>
      <c r="B11" s="7" t="s">
        <v>37</v>
      </c>
      <c r="C11" s="8">
        <f>'УСПД 2026'!$C$4*104%</f>
        <v>15002.343680896001</v>
      </c>
      <c r="D11" s="8">
        <f>'УСПД 2026'!$D$4*104%</f>
        <v>156297.25912320003</v>
      </c>
    </row>
    <row r="12" spans="1:4">
      <c r="A12" s="3">
        <v>9</v>
      </c>
      <c r="B12" s="7" t="s">
        <v>38</v>
      </c>
      <c r="C12" s="8">
        <f>'УСПД 2026'!$C$4*104%</f>
        <v>15002.343680896001</v>
      </c>
      <c r="D12" s="8">
        <f>'УСПД 2026'!$D$4*104%</f>
        <v>156297.25912320003</v>
      </c>
    </row>
    <row r="13" spans="1:4">
      <c r="A13" s="2">
        <v>10</v>
      </c>
      <c r="B13" s="7" t="s">
        <v>39</v>
      </c>
      <c r="C13" s="8">
        <f>'УСПД 2026'!$C$4*104%</f>
        <v>15002.343680896001</v>
      </c>
      <c r="D13" s="8">
        <f>'УСПД 2026'!$D$4*104%</f>
        <v>156297.25912320003</v>
      </c>
    </row>
    <row r="14" spans="1:4">
      <c r="A14" s="3">
        <v>11</v>
      </c>
      <c r="B14" s="7" t="s">
        <v>40</v>
      </c>
      <c r="C14" s="8">
        <f>'УСПД 2026'!$C$4*104%</f>
        <v>15002.343680896001</v>
      </c>
      <c r="D14" s="8">
        <f>'УСПД 2026'!$D$4*104%</f>
        <v>156297.25912320003</v>
      </c>
    </row>
    <row r="15" spans="1:4">
      <c r="A15" s="2">
        <v>12</v>
      </c>
      <c r="B15" s="7" t="s">
        <v>41</v>
      </c>
      <c r="C15" s="8">
        <f>'УСПД 2026'!$C$4*104%</f>
        <v>15002.343680896001</v>
      </c>
      <c r="D15" s="8">
        <f>'УСПД 2026'!$D$4*104%</f>
        <v>156297.25912320003</v>
      </c>
    </row>
    <row r="16" spans="1:4">
      <c r="A16" s="3">
        <v>13</v>
      </c>
      <c r="B16" s="7" t="s">
        <v>42</v>
      </c>
      <c r="C16" s="8">
        <f>'УСПД 2026'!$C$4*104%</f>
        <v>15002.343680896001</v>
      </c>
      <c r="D16" s="8">
        <f>'УСПД 2026'!$D$4*104%</f>
        <v>156297.25912320003</v>
      </c>
    </row>
    <row r="17" spans="1:5">
      <c r="A17" s="2">
        <v>14</v>
      </c>
      <c r="B17" s="7" t="s">
        <v>43</v>
      </c>
      <c r="C17" s="8">
        <f>'УСПД 2026'!$C$4*104%</f>
        <v>15002.343680896001</v>
      </c>
      <c r="D17" s="8">
        <f>'УСПД 2026'!$D$4*104%</f>
        <v>156297.25912320003</v>
      </c>
    </row>
    <row r="18" spans="1:5">
      <c r="A18" s="3">
        <v>15</v>
      </c>
      <c r="B18" s="7" t="s">
        <v>44</v>
      </c>
      <c r="C18" s="8">
        <f>'УСПД 2026'!$C$4*104%</f>
        <v>15002.343680896001</v>
      </c>
      <c r="D18" s="8">
        <f>'УСПД 2026'!$D$4*104%</f>
        <v>156297.25912320003</v>
      </c>
    </row>
    <row r="19" spans="1:5">
      <c r="A19" s="2">
        <v>16</v>
      </c>
      <c r="B19" s="7" t="s">
        <v>45</v>
      </c>
      <c r="C19" s="8">
        <f>'УСПД 2026'!$C$4*104%</f>
        <v>15002.343680896001</v>
      </c>
      <c r="D19" s="8">
        <f>'УСПД 2026'!$D$4*104%</f>
        <v>156297.25912320003</v>
      </c>
    </row>
    <row r="20" spans="1:5">
      <c r="A20" s="3">
        <v>17</v>
      </c>
      <c r="B20" s="7" t="s">
        <v>46</v>
      </c>
      <c r="C20" s="8">
        <f>'УСПД 2026'!$C$4*104%</f>
        <v>15002.343680896001</v>
      </c>
      <c r="D20" s="8">
        <f>'УСПД 2026'!$D$4*104%</f>
        <v>156297.25912320003</v>
      </c>
    </row>
    <row r="21" spans="1:5">
      <c r="A21" s="2">
        <v>18</v>
      </c>
      <c r="B21" s="7" t="s">
        <v>47</v>
      </c>
      <c r="C21" s="8">
        <f>'УСПД 2026'!$C$4*104%</f>
        <v>15002.343680896001</v>
      </c>
      <c r="D21" s="8">
        <f>'УСПД 2026'!$D$4*104%</f>
        <v>156297.25912320003</v>
      </c>
    </row>
    <row r="22" spans="1:5">
      <c r="A22" s="3">
        <v>19</v>
      </c>
      <c r="B22" s="7" t="s">
        <v>29</v>
      </c>
      <c r="C22" s="8">
        <f>'УСПД 2026'!$C$4*104%</f>
        <v>15002.343680896001</v>
      </c>
      <c r="D22" s="8">
        <f>'УСПД 2026'!$D$4*104%</f>
        <v>156297.25912320003</v>
      </c>
    </row>
    <row r="23" spans="1:5">
      <c r="A23" s="9"/>
      <c r="B23" s="9"/>
      <c r="C23" s="24">
        <f>SUM(C4:C22)</f>
        <v>285044.52993702405</v>
      </c>
      <c r="D23" s="10">
        <f>SUM(D4:D22)</f>
        <v>2969647.9233408011</v>
      </c>
    </row>
    <row r="24" spans="1:5">
      <c r="A24" s="26" t="s">
        <v>16</v>
      </c>
      <c r="B24" s="27"/>
      <c r="C24" s="28"/>
      <c r="D24" s="10">
        <f>C23+D23</f>
        <v>3254692.4532778254</v>
      </c>
      <c r="E24" s="15"/>
    </row>
    <row r="25" spans="1:5">
      <c r="A25" s="16"/>
      <c r="B25" s="16"/>
      <c r="C25" s="22"/>
      <c r="D25" s="17"/>
      <c r="E25" s="15"/>
    </row>
    <row r="26" spans="1:5">
      <c r="A26" s="16"/>
      <c r="B26" s="16"/>
      <c r="C26" s="22"/>
      <c r="D26" s="17"/>
      <c r="E26" s="15"/>
    </row>
    <row r="27" spans="1:5" customFormat="1" ht="15">
      <c r="C27" s="23"/>
    </row>
    <row r="28" spans="1:5" customFormat="1" ht="15">
      <c r="C28" s="23"/>
    </row>
    <row r="29" spans="1:5" ht="18.75">
      <c r="A29" s="13" t="s">
        <v>50</v>
      </c>
      <c r="E29" s="13" t="s">
        <v>51</v>
      </c>
    </row>
  </sheetData>
  <mergeCells count="1">
    <mergeCell ref="A24:C24"/>
  </mergeCells>
  <pageMargins left="1.1811023622047245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УСПД 2024</vt:lpstr>
      <vt:lpstr>УСПД 2025</vt:lpstr>
      <vt:lpstr>УСПД 2026</vt:lpstr>
      <vt:lpstr>УСПД 2027</vt:lpstr>
      <vt:lpstr>'УСПД 2024'!Заголовки_для_печати</vt:lpstr>
      <vt:lpstr>'УСПД 2025'!Заголовки_для_печати</vt:lpstr>
      <vt:lpstr>'УСПД 2026'!Заголовки_для_печати</vt:lpstr>
      <vt:lpstr>'УСПД 2027'!Заголовки_для_печати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2024-04-18T06:30:10Z</cp:lastPrinted>
  <dcterms:created xsi:type="dcterms:W3CDTF">2024-04-09T12:45:09Z</dcterms:created>
  <dcterms:modified xsi:type="dcterms:W3CDTF">2024-09-19T08:37:51Z</dcterms:modified>
</cp:coreProperties>
</file>