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 activeTab="1"/>
  </bookViews>
  <sheets>
    <sheet name="Лист1" sheetId="3" r:id="rId1"/>
    <sheet name="Листы2-9" sheetId="6" r:id="rId2"/>
    <sheet name="Листы10-12" sheetId="8" r:id="rId3"/>
  </sheets>
  <definedNames>
    <definedName name="_xlnm.Print_Titles" localSheetId="2">'Листы10-12'!$4:$8</definedName>
    <definedName name="_xlnm.Print_Titles" localSheetId="1">'Листы2-9'!$3:$5</definedName>
    <definedName name="_xlnm.Print_Area" localSheetId="2">'Листы10-12'!$A$1:$DS$90</definedName>
    <definedName name="_xlnm.Print_Area" localSheetId="1">'Листы2-9'!$A$1:$DS$156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71" i="6"/>
  <c r="CB87"/>
  <c r="CB86"/>
  <c r="CB111" l="1"/>
  <c r="DI64" i="8" l="1"/>
  <c r="DI63"/>
  <c r="DI62"/>
  <c r="DI55"/>
  <c r="DI51"/>
  <c r="CX79" i="6" l="1"/>
  <c r="CX78"/>
  <c r="CB79"/>
  <c r="CB78"/>
  <c r="BF79"/>
  <c r="BF78"/>
  <c r="CX128" l="1"/>
  <c r="CB128"/>
  <c r="BF128"/>
  <c r="CX127"/>
  <c r="CB127"/>
  <c r="BF127"/>
  <c r="CX120"/>
  <c r="CB120"/>
  <c r="BF120"/>
  <c r="BF16" l="1"/>
  <c r="BF15"/>
  <c r="CB12"/>
  <c r="CX12"/>
  <c r="CB13"/>
  <c r="CX13"/>
  <c r="BF13"/>
  <c r="BF12"/>
  <c r="CX94"/>
  <c r="CX91"/>
  <c r="CX88"/>
  <c r="CX85"/>
  <c r="CX74"/>
  <c r="CX69"/>
  <c r="CX66"/>
  <c r="CX61"/>
  <c r="CX58"/>
  <c r="CX49"/>
  <c r="CX46"/>
  <c r="CX35"/>
  <c r="CX27"/>
  <c r="CX24"/>
  <c r="CB94"/>
  <c r="CB91"/>
  <c r="CB88"/>
  <c r="CB85"/>
  <c r="CB74"/>
  <c r="CB66"/>
  <c r="CB61"/>
  <c r="CB58"/>
  <c r="CB49"/>
  <c r="CB46"/>
  <c r="CB35"/>
  <c r="CB27"/>
  <c r="CB24"/>
  <c r="BF122"/>
  <c r="BF117" s="1"/>
  <c r="BF105"/>
  <c r="BF100" s="1"/>
  <c r="BF94"/>
  <c r="BF91"/>
  <c r="BF88"/>
  <c r="BF85"/>
  <c r="BF74"/>
  <c r="BF69"/>
  <c r="BF66"/>
  <c r="BF61"/>
  <c r="BF58"/>
  <c r="BF49"/>
  <c r="BF46"/>
  <c r="BF38"/>
  <c r="BF35"/>
  <c r="BF27"/>
  <c r="BF24"/>
  <c r="BF77"/>
  <c r="BF18" l="1"/>
  <c r="BF11"/>
  <c r="BF30"/>
  <c r="BF41"/>
  <c r="CB41"/>
  <c r="CB52"/>
  <c r="CB80"/>
  <c r="CX80"/>
  <c r="BF80"/>
  <c r="BF52"/>
  <c r="CX41"/>
  <c r="CX52"/>
  <c r="CX64"/>
  <c r="CX11"/>
  <c r="BF72"/>
  <c r="BF64"/>
  <c r="CB18"/>
  <c r="CX18"/>
  <c r="CB11"/>
  <c r="CB122"/>
  <c r="CB117" s="1"/>
  <c r="CB105"/>
  <c r="CB100" s="1"/>
  <c r="CX105"/>
  <c r="CX100" s="1"/>
  <c r="BF14"/>
  <c r="CX122"/>
  <c r="CX117" s="1"/>
  <c r="BF9" l="1"/>
  <c r="BF6" s="1"/>
  <c r="CB16"/>
  <c r="CB69"/>
  <c r="CB64" s="1"/>
  <c r="CB38"/>
  <c r="CB30" s="1"/>
  <c r="CB15" l="1"/>
  <c r="CB14" s="1"/>
  <c r="CB77"/>
  <c r="CB72" s="1"/>
  <c r="CB9" l="1"/>
  <c r="CB6" s="1"/>
  <c r="CX38"/>
  <c r="CX30" s="1"/>
  <c r="CX15"/>
  <c r="CX77" l="1"/>
  <c r="CX72" s="1"/>
  <c r="CX16"/>
  <c r="CX14" l="1"/>
  <c r="CX9" s="1"/>
  <c r="CX6" s="1"/>
</calcChain>
</file>

<file path=xl/sharedStrings.xml><?xml version="1.0" encoding="utf-8"?>
<sst xmlns="http://schemas.openxmlformats.org/spreadsheetml/2006/main" count="488" uniqueCount="270">
  <si>
    <t>ПРЕДЛОЖЕНИЕ</t>
  </si>
  <si>
    <t>о размере цен (тарифов), долгосрочных параметров регулирования</t>
  </si>
  <si>
    <t>(расчетный период регулирования)</t>
  </si>
  <si>
    <t>(полное и сокращенное наименование юридического лица)</t>
  </si>
  <si>
    <t>Приложение № 1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</si>
  <si>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</si>
  <si>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</si>
  <si>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</si>
  <si>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</si>
  <si>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</si>
  <si>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</si>
  <si>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Адрес электронной почты</t>
  </si>
  <si>
    <t>Контактный телефон</t>
  </si>
  <si>
    <t>Факс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</si>
  <si>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</si>
  <si>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</si>
  <si>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</si>
  <si>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</si>
  <si>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</si>
  <si>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</si>
  <si>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</si>
  <si>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</si>
  <si>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Предложения</t>
  </si>
  <si>
    <t>на расчетный период</t>
  </si>
  <si>
    <t>Показатели,</t>
  </si>
  <si>
    <t>утвержденные</t>
  </si>
  <si>
    <t>1.</t>
  </si>
  <si>
    <t>1.1.</t>
  </si>
  <si>
    <t>тыс. рублей</t>
  </si>
  <si>
    <t>1.2.</t>
  </si>
  <si>
    <t>1.3.</t>
  </si>
  <si>
    <t>Чистая прибыль (убыток)</t>
  </si>
  <si>
    <t>2.</t>
  </si>
  <si>
    <t>2.1.</t>
  </si>
  <si>
    <t>Рентабельность продаж (величина</t>
  </si>
  <si>
    <t>прибыли от продаж в каждом рубле</t>
  </si>
  <si>
    <t>процент</t>
  </si>
  <si>
    <t>3.</t>
  </si>
  <si>
    <t>3.1.</t>
  </si>
  <si>
    <t>3.2.</t>
  </si>
  <si>
    <t>3.3.</t>
  </si>
  <si>
    <t>тыс. кВт·ч</t>
  </si>
  <si>
    <t>4.</t>
  </si>
  <si>
    <t>Необходимая валовая выручка</t>
  </si>
  <si>
    <t>4.1.</t>
  </si>
  <si>
    <t>в том числе:</t>
  </si>
  <si>
    <t>4.2.</t>
  </si>
  <si>
    <t>4.3.</t>
  </si>
  <si>
    <t>4.4.</t>
  </si>
  <si>
    <t>4.4.1.</t>
  </si>
  <si>
    <t>Реквизиты инвестиционной</t>
  </si>
  <si>
    <t>программы (кем утверждена, дата</t>
  </si>
  <si>
    <t>5.</t>
  </si>
  <si>
    <t>Показатели численности персонала и</t>
  </si>
  <si>
    <t>видам деятельности</t>
  </si>
  <si>
    <t>Среднесписочная численность</t>
  </si>
  <si>
    <t>персонала</t>
  </si>
  <si>
    <t>человек</t>
  </si>
  <si>
    <t>Среднемесячная заработная плата</t>
  </si>
  <si>
    <t>на одного работника</t>
  </si>
  <si>
    <t>на человека</t>
  </si>
  <si>
    <t>Реквизиты отраслевого тарифного</t>
  </si>
  <si>
    <t>соглашения (дата утверждения, срок</t>
  </si>
  <si>
    <t>действия)</t>
  </si>
  <si>
    <t>Раздел 2. Основные показатели деятельности гарантирующих поставщиков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</si>
  <si>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</si>
  <si>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</si>
  <si>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</si>
  <si>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</si>
  <si>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</si>
  <si>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</si>
  <si>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</si>
  <si>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</si>
  <si>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</si>
  <si>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</si>
  <si>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</si>
  <si>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</si>
  <si>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</si>
  <si>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</si>
  <si>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</si>
  <si>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</si>
  <si>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</si>
  <si>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</si>
  <si>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</si>
  <si>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</si>
  <si>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</si>
  <si>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</si>
  <si>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</si>
  <si>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</si>
  <si>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</si>
  <si>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</si>
  <si>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</si>
  <si>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</si>
  <si>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</si>
  <si>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</si>
  <si>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</si>
  <si>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</si>
  <si>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</si>
  <si>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</si>
  <si>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</si>
  <si>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</si>
  <si>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</si>
  <si>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</si>
  <si>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</si>
  <si>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</si>
  <si>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</si>
  <si>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</si>
  <si>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</si>
  <si>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</si>
  <si>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</si>
  <si>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</si>
  <si>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</si>
  <si>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</si>
  <si>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</si>
  <si>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</si>
  <si>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</si>
  <si>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</si>
  <si>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</si>
  <si>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</si>
  <si>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</si>
  <si>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</si>
  <si>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</si>
  <si>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</si>
  <si>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</si>
  <si>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</si>
  <si>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</si>
  <si>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</si>
  <si>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</si>
  <si>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</si>
  <si>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</si>
  <si>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</si>
  <si>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</si>
  <si>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</si>
  <si>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</si>
  <si>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</si>
  <si>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</si>
  <si>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</si>
  <si>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</si>
  <si>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</si>
  <si>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</si>
  <si>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</si>
  <si>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</si>
  <si>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</si>
  <si>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</si>
  <si>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</si>
  <si>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</si>
  <si>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</si>
  <si>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</si>
  <si>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</si>
  <si>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</si>
  <si>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</si>
  <si>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</si>
  <si>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</si>
  <si>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</si>
  <si>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</si>
  <si>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</si>
  <si>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</si>
  <si>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</si>
  <si>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</si>
  <si>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</si>
  <si>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</si>
  <si>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</si>
  <si>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</si>
  <si>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</si>
  <si>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</si>
  <si>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</si>
  <si>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</si>
  <si>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</si>
  <si>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</si>
  <si>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</si>
  <si>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</si>
  <si>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</si>
  <si>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</si>
  <si>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</si>
  <si>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</si>
  <si>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</si>
  <si>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</si>
  <si>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</si>
  <si>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</si>
  <si>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</si>
  <si>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</si>
  <si>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</si>
  <si>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</si>
  <si>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</si>
  <si>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</si>
  <si>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</si>
  <si>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</si>
  <si>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</si>
  <si>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</si>
  <si>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</si>
  <si>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</si>
  <si>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</si>
  <si>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</si>
  <si>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</si>
  <si>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</si>
  <si>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</si>
  <si>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</si>
  <si>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</si>
  <si>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</si>
  <si>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</si>
  <si>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</si>
  <si>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</si>
  <si>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</si>
  <si>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</si>
  <si>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</si>
  <si>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</si>
  <si>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</si>
  <si>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</si>
  <si>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</si>
  <si>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</si>
  <si>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</si>
  <si>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</si>
  <si>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</si>
  <si>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</si>
  <si>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</si>
  <si>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</si>
  <si>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</si>
  <si>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</si>
  <si>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</si>
  <si>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</si>
  <si>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</si>
  <si>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</si>
  <si>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</si>
  <si>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</si>
  <si>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</si>
  <si>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</si>
  <si>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</si>
  <si>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</si>
  <si>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</si>
  <si>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</si>
  <si>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</si>
  <si>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</si>
  <si>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</si>
  <si>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</si>
  <si>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</si>
  <si>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</si>
  <si>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</si>
  <si>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</si>
  <si>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</si>
  <si>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</si>
  <si>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t>"Горэлектросеть" г. Кисловодск</t>
  </si>
  <si>
    <t>Ставропольский край, г. Кисловодск, ул. Одесская, 3</t>
  </si>
  <si>
    <t>357700, Ставропольский край, г. Кисловодск, ул. Одесская, 3</t>
  </si>
  <si>
    <t>2628002660</t>
  </si>
  <si>
    <t>262801001</t>
  </si>
  <si>
    <t>Акционерное общество</t>
  </si>
  <si>
    <t>Акционерное общество "Горэлектросеть"</t>
  </si>
  <si>
    <t>АО "Горэлектросеть"</t>
  </si>
  <si>
    <t xml:space="preserve"> до 670 кВт</t>
  </si>
  <si>
    <t>тарифной группы прочих потребителей</t>
  </si>
  <si>
    <t>Осипенко Дмитрий Константинович</t>
  </si>
  <si>
    <r>
      <t xml:space="preserve">базовому периоду. </t>
    </r>
    <r>
      <rPr>
        <b/>
        <sz val="12"/>
        <rFont val="Times New Roman"/>
        <family val="1"/>
        <charset val="204"/>
      </rPr>
      <t>2023</t>
    </r>
  </si>
  <si>
    <r>
      <t xml:space="preserve">на базовый период </t>
    </r>
    <r>
      <rPr>
        <b/>
        <sz val="12"/>
        <rFont val="Times New Roman"/>
        <family val="1"/>
        <charset val="204"/>
      </rPr>
      <t>2024</t>
    </r>
  </si>
  <si>
    <r>
      <t xml:space="preserve">регулирования </t>
    </r>
    <r>
      <rPr>
        <b/>
        <sz val="12"/>
        <rFont val="Times New Roman"/>
        <family val="1"/>
        <charset val="204"/>
      </rPr>
      <t>2025</t>
    </r>
  </si>
  <si>
    <r>
      <t xml:space="preserve">базовому периоду </t>
    </r>
    <r>
      <rPr>
        <b/>
        <sz val="12"/>
        <rFont val="Times New Roman"/>
        <family val="1"/>
        <charset val="204"/>
      </rPr>
      <t>2023</t>
    </r>
  </si>
  <si>
    <t>Приказ Министерства энергетики, промышленности и связи Ставропольского края от 21.06.2022 г. № 168-о/д</t>
  </si>
  <si>
    <t>Отраслевое тарифное соглашение в электроэнергетике РФ на 2022-2024 г.г. 20 апреля 2022</t>
  </si>
  <si>
    <t>х</t>
  </si>
  <si>
    <t>к стандартам раскрытия информации субъектами</t>
  </si>
  <si>
    <t>оптового и розничных рынков электрической энергии,</t>
  </si>
  <si>
    <t>утв. постановлением Правительства Российской Федерации</t>
  </si>
  <si>
    <t>от 21 января 2004 г. № 24</t>
  </si>
  <si>
    <t>(в ред. от 12 апреля 2024 г.)</t>
  </si>
  <si>
    <t>(вид цены (тарифа)) на</t>
  </si>
  <si>
    <t xml:space="preserve"> год</t>
  </si>
  <si>
    <t>I. Информация об организации</t>
  </si>
  <si>
    <t>Ф. И. О. руководителя</t>
  </si>
  <si>
    <t>kielset@yandex.ru</t>
  </si>
  <si>
    <t>(87937) 2-29-65</t>
  </si>
  <si>
    <t xml:space="preserve">Заявление на утверждение инвестиционной прпограммы 2024-2027 гг. № 1395 от 18.04.2024г. </t>
  </si>
</sst>
</file>

<file path=xl/styles.xml><?xml version="1.0" encoding="utf-8"?>
<styleSheet xmlns="http://schemas.openxmlformats.org/spreadsheetml/2006/main">
  <numFmts count="5">
    <numFmt numFmtId="164" formatCode="_-* #,##0.00\ _р_._-;\-* #,##0.00\ _р_._-;_-* &quot;-&quot;??\ _р_._-;_-@_-"/>
    <numFmt numFmtId="165" formatCode="_-* #,##0.000\ _р_._-;\-* #,##0.000\ _р_._-;_-* &quot;-&quot;??\ _р_._-;_-@_-"/>
    <numFmt numFmtId="166" formatCode="_-* #,##0\ _р_._-;\-* #,##0\ _р_._-;_-* &quot;-&quot;??\ _р_._-;_-@_-"/>
    <numFmt numFmtId="167" formatCode="#,##0.000"/>
    <numFmt numFmtId="168" formatCode="_-* #,##0.0\ _р_._-;\-* #,##0.0\ _р_._-;_-* &quot;-&quot;??\ _р_._-;_-@_-"/>
  </numFmts>
  <fonts count="1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5" xfId="1" applyNumberFormat="1" applyBorder="1" applyAlignment="1" applyProtection="1">
      <alignment horizontal="center"/>
    </xf>
    <xf numFmtId="49" fontId="3" fillId="0" borderId="15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165" fontId="3" fillId="0" borderId="2" xfId="2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13" fillId="0" borderId="4" xfId="2" applyNumberFormat="1" applyFont="1" applyFill="1" applyBorder="1" applyAlignment="1">
      <alignment horizontal="center" vertical="center"/>
    </xf>
    <xf numFmtId="165" fontId="13" fillId="0" borderId="5" xfId="2" applyNumberFormat="1" applyFont="1" applyFill="1" applyBorder="1" applyAlignment="1">
      <alignment horizontal="center" vertical="center"/>
    </xf>
    <xf numFmtId="165" fontId="13" fillId="0" borderId="6" xfId="2" applyNumberFormat="1" applyFont="1" applyFill="1" applyBorder="1" applyAlignment="1">
      <alignment horizontal="center" vertical="center"/>
    </xf>
    <xf numFmtId="165" fontId="13" fillId="0" borderId="10" xfId="2" applyNumberFormat="1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165" fontId="13" fillId="0" borderId="11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165" fontId="14" fillId="0" borderId="2" xfId="2" applyNumberFormat="1" applyFont="1" applyFill="1" applyBorder="1" applyAlignment="1">
      <alignment horizontal="center" vertical="center"/>
    </xf>
    <xf numFmtId="165" fontId="3" fillId="0" borderId="3" xfId="2" applyNumberFormat="1" applyFont="1" applyFill="1" applyBorder="1" applyAlignment="1">
      <alignment horizontal="center" vertical="center"/>
    </xf>
    <xf numFmtId="165" fontId="3" fillId="0" borderId="15" xfId="2" applyNumberFormat="1" applyFont="1" applyFill="1" applyBorder="1" applyAlignment="1">
      <alignment horizontal="center" vertical="center"/>
    </xf>
    <xf numFmtId="165" fontId="3" fillId="0" borderId="7" xfId="2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165" fontId="9" fillId="0" borderId="2" xfId="2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/>
    </xf>
    <xf numFmtId="166" fontId="3" fillId="0" borderId="2" xfId="2" applyNumberFormat="1" applyFont="1" applyFill="1" applyBorder="1" applyAlignment="1">
      <alignment horizontal="center" vertical="center"/>
    </xf>
    <xf numFmtId="166" fontId="14" fillId="0" borderId="2" xfId="2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top"/>
    </xf>
    <xf numFmtId="167" fontId="3" fillId="0" borderId="3" xfId="2" applyNumberFormat="1" applyFont="1" applyFill="1" applyBorder="1" applyAlignment="1">
      <alignment horizontal="right" vertical="center"/>
    </xf>
    <xf numFmtId="167" fontId="3" fillId="0" borderId="15" xfId="2" applyNumberFormat="1" applyFont="1" applyFill="1" applyBorder="1" applyAlignment="1">
      <alignment horizontal="right" vertical="center"/>
    </xf>
    <xf numFmtId="167" fontId="3" fillId="0" borderId="7" xfId="2" applyNumberFormat="1" applyFont="1" applyFill="1" applyBorder="1" applyAlignment="1">
      <alignment horizontal="right" vertical="center"/>
    </xf>
    <xf numFmtId="167" fontId="3" fillId="0" borderId="2" xfId="2" applyNumberFormat="1" applyFont="1" applyFill="1" applyBorder="1" applyAlignment="1">
      <alignment horizontal="right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7" fontId="3" fillId="0" borderId="2" xfId="0" applyNumberFormat="1" applyFont="1" applyFill="1" applyBorder="1" applyAlignment="1">
      <alignment horizontal="right" vertical="top"/>
    </xf>
    <xf numFmtId="168" fontId="3" fillId="0" borderId="2" xfId="0" applyNumberFormat="1" applyFont="1" applyFill="1" applyBorder="1" applyAlignment="1">
      <alignment horizontal="center" vertical="center"/>
    </xf>
    <xf numFmtId="168" fontId="3" fillId="0" borderId="2" xfId="2" applyNumberFormat="1" applyFont="1" applyFill="1" applyBorder="1" applyAlignment="1">
      <alignment horizontal="center" vertical="center"/>
    </xf>
    <xf numFmtId="168" fontId="3" fillId="0" borderId="4" xfId="2" applyNumberFormat="1" applyFont="1" applyFill="1" applyBorder="1" applyAlignment="1">
      <alignment horizontal="center" vertical="center"/>
    </xf>
    <xf numFmtId="168" fontId="3" fillId="0" borderId="5" xfId="2" applyNumberFormat="1" applyFont="1" applyFill="1" applyBorder="1" applyAlignment="1">
      <alignment horizontal="center" vertical="center"/>
    </xf>
    <xf numFmtId="168" fontId="3" fillId="0" borderId="6" xfId="2" applyNumberFormat="1" applyFont="1" applyFill="1" applyBorder="1" applyAlignment="1">
      <alignment horizontal="center" vertical="center"/>
    </xf>
    <xf numFmtId="168" fontId="3" fillId="0" borderId="8" xfId="2" applyNumberFormat="1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/>
    </xf>
    <xf numFmtId="168" fontId="3" fillId="0" borderId="9" xfId="2" applyNumberFormat="1" applyFont="1" applyFill="1" applyBorder="1" applyAlignment="1">
      <alignment horizontal="center" vertical="center"/>
    </xf>
    <xf numFmtId="168" fontId="3" fillId="0" borderId="10" xfId="2" applyNumberFormat="1" applyFont="1" applyFill="1" applyBorder="1" applyAlignment="1">
      <alignment horizontal="center" vertical="center"/>
    </xf>
    <xf numFmtId="168" fontId="3" fillId="0" borderId="1" xfId="2" applyNumberFormat="1" applyFont="1" applyFill="1" applyBorder="1" applyAlignment="1">
      <alignment horizontal="center" vertical="center"/>
    </xf>
    <xf numFmtId="168" fontId="3" fillId="0" borderId="11" xfId="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5" xfId="0" applyNumberFormat="1" applyFont="1" applyFill="1" applyBorder="1" applyAlignment="1">
      <alignment horizontal="center" vertical="center"/>
    </xf>
    <xf numFmtId="168" fontId="3" fillId="0" borderId="7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elset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BL34"/>
  <sheetViews>
    <sheetView workbookViewId="0">
      <selection activeCell="N39" sqref="N39"/>
    </sheetView>
  </sheetViews>
  <sheetFormatPr defaultColWidth="1.42578125" defaultRowHeight="15.75"/>
  <cols>
    <col min="1" max="26" width="1.42578125" style="3"/>
    <col min="27" max="27" width="1.7109375" style="3" customWidth="1"/>
    <col min="28" max="28" width="2" style="3" customWidth="1"/>
    <col min="29" max="48" width="1.42578125" style="3"/>
    <col min="49" max="49" width="1.42578125" style="3" customWidth="1"/>
    <col min="50" max="16384" width="1.42578125" style="3"/>
  </cols>
  <sheetData>
    <row r="1" spans="1:64" s="16" customFormat="1" ht="11.25">
      <c r="BK1" s="1"/>
      <c r="BL1" s="1" t="s">
        <v>4</v>
      </c>
    </row>
    <row r="2" spans="1:64" s="16" customFormat="1" ht="11.25">
      <c r="BK2" s="1"/>
      <c r="BL2" s="1" t="s">
        <v>258</v>
      </c>
    </row>
    <row r="3" spans="1:64" s="16" customFormat="1" ht="11.25">
      <c r="BK3" s="1"/>
      <c r="BL3" s="1" t="s">
        <v>259</v>
      </c>
    </row>
    <row r="4" spans="1:64" s="16" customFormat="1" ht="11.25">
      <c r="BK4" s="1"/>
      <c r="BL4" s="1" t="s">
        <v>260</v>
      </c>
    </row>
    <row r="5" spans="1:64" s="16" customFormat="1" ht="11.25">
      <c r="BL5" s="1" t="s">
        <v>261</v>
      </c>
    </row>
    <row r="6" spans="1:64" s="16" customFormat="1" ht="11.25">
      <c r="BL6" s="17" t="s">
        <v>262</v>
      </c>
    </row>
    <row r="10" spans="1:64" s="18" customFormat="1" ht="18.75">
      <c r="A10" s="22" t="s">
        <v>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</row>
    <row r="11" spans="1:64" s="18" customFormat="1" ht="18.75">
      <c r="A11" s="22" t="s">
        <v>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</row>
    <row r="12" spans="1:64" s="18" customFormat="1" ht="18.75">
      <c r="I12" s="2" t="s">
        <v>263</v>
      </c>
      <c r="AC12" s="23">
        <v>2025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" t="s">
        <v>264</v>
      </c>
    </row>
    <row r="13" spans="1:64" s="19" customFormat="1" ht="10.5">
      <c r="AC13" s="24" t="s">
        <v>2</v>
      </c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</row>
    <row r="17" spans="1:64">
      <c r="A17" s="25" t="s">
        <v>245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s="19" customFormat="1" ht="10.5">
      <c r="A18" s="21" t="s">
        <v>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>
      <c r="A19" s="25" t="s">
        <v>240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3" spans="1:64" s="20" customFormat="1" ht="16.5">
      <c r="A23" s="26" t="s">
        <v>265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5" spans="1:64">
      <c r="A25" s="3" t="s">
        <v>5</v>
      </c>
      <c r="P25" s="25" t="s">
        <v>246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>
      <c r="A26" s="3" t="s">
        <v>6</v>
      </c>
      <c r="T26" s="27" t="s">
        <v>247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pans="1:64">
      <c r="A27" s="3" t="s">
        <v>7</v>
      </c>
      <c r="O27" s="25" t="s">
        <v>241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>
      <c r="A28" s="3" t="s">
        <v>8</v>
      </c>
      <c r="O28" s="27" t="s">
        <v>242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pans="1:64">
      <c r="A29" s="3" t="s">
        <v>9</v>
      </c>
      <c r="E29" s="28" t="s">
        <v>243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</row>
    <row r="30" spans="1:64">
      <c r="A30" s="3" t="s">
        <v>10</v>
      </c>
      <c r="E30" s="28" t="s">
        <v>244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spans="1:64">
      <c r="A31" s="3" t="s">
        <v>266</v>
      </c>
      <c r="Q31" s="27" t="s">
        <v>250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</row>
    <row r="32" spans="1:64">
      <c r="A32" s="3" t="s">
        <v>11</v>
      </c>
      <c r="S32" s="29" t="s">
        <v>267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</row>
    <row r="33" spans="1:64">
      <c r="A33" s="3" t="s">
        <v>12</v>
      </c>
      <c r="P33" s="28" t="s">
        <v>268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64">
      <c r="A34" s="3" t="s">
        <v>13</v>
      </c>
      <c r="E34" s="28" t="s">
        <v>268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</row>
  </sheetData>
  <mergeCells count="18">
    <mergeCell ref="P33:BL33"/>
    <mergeCell ref="E34:BL34"/>
    <mergeCell ref="O28:BL28"/>
    <mergeCell ref="E29:BL29"/>
    <mergeCell ref="E30:BL30"/>
    <mergeCell ref="Q31:BL31"/>
    <mergeCell ref="S32:BL32"/>
    <mergeCell ref="A19:BL19"/>
    <mergeCell ref="A23:BL23"/>
    <mergeCell ref="P25:BL25"/>
    <mergeCell ref="T26:BL26"/>
    <mergeCell ref="O27:BL27"/>
    <mergeCell ref="A18:BL18"/>
    <mergeCell ref="A10:BL10"/>
    <mergeCell ref="A11:BL11"/>
    <mergeCell ref="AC12:AY12"/>
    <mergeCell ref="AC13:AY13"/>
    <mergeCell ref="A17:BL17"/>
  </mergeCells>
  <phoneticPr fontId="0" type="noConversion"/>
  <hyperlinks>
    <hyperlink ref="S32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S156"/>
  <sheetViews>
    <sheetView tabSelected="1" view="pageBreakPreview" topLeftCell="A115" zoomScale="115" zoomScaleNormal="120" zoomScaleSheetLayoutView="115" workbookViewId="0">
      <selection activeCell="CB14" sqref="CB14:CW14"/>
    </sheetView>
  </sheetViews>
  <sheetFormatPr defaultColWidth="1.140625" defaultRowHeight="15.75"/>
  <cols>
    <col min="1" max="7" width="1.140625" style="14"/>
    <col min="8" max="8" width="3.28515625" style="14" customWidth="1"/>
    <col min="9" max="40" width="1.140625" style="14"/>
    <col min="41" max="41" width="2.42578125" style="14" customWidth="1"/>
    <col min="42" max="126" width="1.140625" style="14"/>
    <col min="127" max="127" width="1.140625" style="14" customWidth="1"/>
    <col min="128" max="16384" width="1.140625" style="14"/>
  </cols>
  <sheetData>
    <row r="1" spans="1:123" s="12" customFormat="1" ht="18.75">
      <c r="A1" s="45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</row>
    <row r="3" spans="1:123">
      <c r="A3" s="46" t="s">
        <v>15</v>
      </c>
      <c r="B3" s="47"/>
      <c r="C3" s="47"/>
      <c r="D3" s="47"/>
      <c r="E3" s="47"/>
      <c r="F3" s="47"/>
      <c r="G3" s="47"/>
      <c r="H3" s="48"/>
      <c r="I3" s="46" t="s">
        <v>17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8"/>
      <c r="AP3" s="46" t="s">
        <v>18</v>
      </c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8"/>
      <c r="BF3" s="46" t="s">
        <v>20</v>
      </c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8"/>
      <c r="CB3" s="46" t="s">
        <v>24</v>
      </c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8"/>
      <c r="CX3" s="46" t="s">
        <v>22</v>
      </c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8"/>
    </row>
    <row r="4" spans="1:123">
      <c r="A4" s="42" t="s">
        <v>16</v>
      </c>
      <c r="B4" s="43"/>
      <c r="C4" s="43"/>
      <c r="D4" s="43"/>
      <c r="E4" s="43"/>
      <c r="F4" s="43"/>
      <c r="G4" s="43"/>
      <c r="H4" s="44"/>
      <c r="I4" s="42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4"/>
      <c r="AP4" s="42" t="s">
        <v>19</v>
      </c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4"/>
      <c r="BF4" s="42" t="s">
        <v>21</v>
      </c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4"/>
      <c r="CB4" s="42" t="s">
        <v>25</v>
      </c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4"/>
      <c r="CX4" s="42" t="s">
        <v>23</v>
      </c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4"/>
    </row>
    <row r="5" spans="1:123" ht="19.5" customHeight="1">
      <c r="A5" s="42"/>
      <c r="B5" s="43"/>
      <c r="C5" s="43"/>
      <c r="D5" s="43"/>
      <c r="E5" s="43"/>
      <c r="F5" s="43"/>
      <c r="G5" s="43"/>
      <c r="H5" s="44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4"/>
      <c r="AP5" s="56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8"/>
      <c r="BF5" s="56" t="s">
        <v>251</v>
      </c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8"/>
      <c r="CB5" s="56" t="s">
        <v>252</v>
      </c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8"/>
      <c r="CX5" s="56" t="s">
        <v>253</v>
      </c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8"/>
    </row>
    <row r="6" spans="1:123" s="15" customFormat="1">
      <c r="A6" s="64" t="s">
        <v>26</v>
      </c>
      <c r="B6" s="65"/>
      <c r="C6" s="65"/>
      <c r="D6" s="65"/>
      <c r="E6" s="65"/>
      <c r="F6" s="65"/>
      <c r="G6" s="65"/>
      <c r="H6" s="66"/>
      <c r="I6" s="52" t="s">
        <v>65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3"/>
      <c r="AP6" s="69" t="s">
        <v>41</v>
      </c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1"/>
      <c r="BF6" s="49">
        <f>BF9+BF80+BF94</f>
        <v>264508.38399999996</v>
      </c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75">
        <f>CB9+CB80+CB94</f>
        <v>245735.3</v>
      </c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7"/>
      <c r="CX6" s="49">
        <f>CX9+CX80+CX94</f>
        <v>267580.61</v>
      </c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</row>
    <row r="7" spans="1:123" s="15" customFormat="1">
      <c r="A7" s="60"/>
      <c r="B7" s="67"/>
      <c r="C7" s="67"/>
      <c r="D7" s="67"/>
      <c r="E7" s="67"/>
      <c r="F7" s="67"/>
      <c r="G7" s="67"/>
      <c r="H7" s="68"/>
      <c r="I7" s="50" t="s">
        <v>66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1"/>
      <c r="AP7" s="72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4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78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80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</row>
    <row r="8" spans="1:123" s="15" customFormat="1">
      <c r="A8" s="60"/>
      <c r="B8" s="67"/>
      <c r="C8" s="67"/>
      <c r="D8" s="67"/>
      <c r="E8" s="67"/>
      <c r="F8" s="67"/>
      <c r="G8" s="67"/>
      <c r="H8" s="68"/>
      <c r="I8" s="50" t="s">
        <v>45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1"/>
      <c r="AP8" s="63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</row>
    <row r="9" spans="1:123" s="15" customFormat="1">
      <c r="A9" s="59" t="s">
        <v>27</v>
      </c>
      <c r="B9" s="59"/>
      <c r="C9" s="59"/>
      <c r="D9" s="59"/>
      <c r="E9" s="59"/>
      <c r="F9" s="59"/>
      <c r="G9" s="59"/>
      <c r="H9" s="60"/>
      <c r="I9" s="84" t="s">
        <v>67</v>
      </c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6"/>
      <c r="AP9" s="63" t="s">
        <v>41</v>
      </c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49">
        <f>BF11+BF14</f>
        <v>88960.736000000004</v>
      </c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>
        <f>CB11+CB14</f>
        <v>88361.8</v>
      </c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>
        <f>CX11+CX14</f>
        <v>90371.610000000015</v>
      </c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</row>
    <row r="10" spans="1:123" s="15" customFormat="1">
      <c r="A10" s="61"/>
      <c r="B10" s="61"/>
      <c r="C10" s="61"/>
      <c r="D10" s="61"/>
      <c r="E10" s="61"/>
      <c r="F10" s="61"/>
      <c r="G10" s="61"/>
      <c r="H10" s="62"/>
      <c r="I10" s="54" t="s">
        <v>68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1"/>
      <c r="AP10" s="63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</row>
    <row r="11" spans="1:123" s="15" customFormat="1">
      <c r="A11" s="61" t="s">
        <v>69</v>
      </c>
      <c r="B11" s="61"/>
      <c r="C11" s="61"/>
      <c r="D11" s="61"/>
      <c r="E11" s="61"/>
      <c r="F11" s="61"/>
      <c r="G11" s="61"/>
      <c r="H11" s="61"/>
      <c r="I11" s="87" t="s">
        <v>70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61" t="s">
        <v>41</v>
      </c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55">
        <f>BF12+BF13</f>
        <v>0</v>
      </c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>
        <f>CB12+CB13</f>
        <v>0</v>
      </c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>
        <f>CX12+CX13</f>
        <v>0</v>
      </c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</row>
    <row r="12" spans="1:123" s="15" customFormat="1">
      <c r="A12" s="61"/>
      <c r="B12" s="61"/>
      <c r="C12" s="61"/>
      <c r="D12" s="61"/>
      <c r="E12" s="61"/>
      <c r="F12" s="61"/>
      <c r="G12" s="61"/>
      <c r="H12" s="61"/>
      <c r="I12" s="81" t="s">
        <v>71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61" t="s">
        <v>41</v>
      </c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55">
        <f>BF25+BF36+BF47+BF59+BF67+BF75</f>
        <v>0</v>
      </c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>
        <f>CB25+CB36+CB47+CB59+CB67+CB75</f>
        <v>0</v>
      </c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>
        <f>CX25+CX36+CX47+CX59+CX67+CX75</f>
        <v>0</v>
      </c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</row>
    <row r="13" spans="1:123" s="15" customFormat="1">
      <c r="A13" s="61"/>
      <c r="B13" s="61"/>
      <c r="C13" s="61"/>
      <c r="D13" s="61"/>
      <c r="E13" s="61"/>
      <c r="F13" s="61"/>
      <c r="G13" s="61"/>
      <c r="H13" s="61"/>
      <c r="I13" s="81" t="s">
        <v>72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61" t="s">
        <v>41</v>
      </c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55">
        <f>BF26+BF37+BF48+BF60+BF68+BF76</f>
        <v>0</v>
      </c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>
        <f>CB26+CB37+CB48+CB60+CB68+CB76</f>
        <v>0</v>
      </c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>
        <f>CX26+CX37+CX48+CX60+CX68+CX76</f>
        <v>0</v>
      </c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</row>
    <row r="14" spans="1:123" s="15" customFormat="1">
      <c r="A14" s="61" t="s">
        <v>73</v>
      </c>
      <c r="B14" s="61"/>
      <c r="C14" s="61"/>
      <c r="D14" s="61"/>
      <c r="E14" s="61"/>
      <c r="F14" s="61"/>
      <c r="G14" s="61"/>
      <c r="H14" s="61"/>
      <c r="I14" s="81" t="s">
        <v>74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61" t="s">
        <v>41</v>
      </c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88">
        <f>BF15+BF16</f>
        <v>88960.736000000004</v>
      </c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>
        <f>CB15+CB16</f>
        <v>88361.8</v>
      </c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>
        <f>CX15+CX16</f>
        <v>90371.610000000015</v>
      </c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</row>
    <row r="15" spans="1:123" s="15" customFormat="1">
      <c r="A15" s="61"/>
      <c r="B15" s="61"/>
      <c r="C15" s="61"/>
      <c r="D15" s="61"/>
      <c r="E15" s="61"/>
      <c r="F15" s="61"/>
      <c r="G15" s="61"/>
      <c r="H15" s="61"/>
      <c r="I15" s="81" t="s">
        <v>71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61" t="s">
        <v>41</v>
      </c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88">
        <f>BF28+BF39+BF50+BF62+BF70+BF78</f>
        <v>45149.94</v>
      </c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>
        <f>CB28+CB39+CB50+CB62+CB70+CB78</f>
        <v>44435.199999999997</v>
      </c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>
        <f>CX28+CX39+CX50+CX62+CX70+CX78</f>
        <v>45866.000000000007</v>
      </c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</row>
    <row r="16" spans="1:123" s="15" customFormat="1">
      <c r="A16" s="61"/>
      <c r="B16" s="61"/>
      <c r="C16" s="61"/>
      <c r="D16" s="61"/>
      <c r="E16" s="61"/>
      <c r="F16" s="61"/>
      <c r="G16" s="61"/>
      <c r="H16" s="61"/>
      <c r="I16" s="81" t="s">
        <v>72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61" t="s">
        <v>41</v>
      </c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88">
        <f>BF29+BF40+BF51+BF63+BF71+BF79</f>
        <v>43810.796000000002</v>
      </c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>
        <f>CB29+CB40+CB51+CB63+CB71+CB79</f>
        <v>43926.600000000006</v>
      </c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>
        <f>CX29+CX40+CX51+CX63+CX71+CX79</f>
        <v>44505.61</v>
      </c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</row>
    <row r="17" spans="1:123" s="15" customFormat="1">
      <c r="A17" s="61"/>
      <c r="B17" s="61"/>
      <c r="C17" s="61"/>
      <c r="D17" s="61"/>
      <c r="E17" s="61"/>
      <c r="F17" s="61"/>
      <c r="G17" s="61"/>
      <c r="H17" s="61"/>
      <c r="I17" s="82" t="s">
        <v>45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</row>
    <row r="18" spans="1:123" s="15" customFormat="1">
      <c r="A18" s="61" t="s">
        <v>75</v>
      </c>
      <c r="B18" s="61"/>
      <c r="C18" s="61"/>
      <c r="D18" s="61"/>
      <c r="E18" s="61"/>
      <c r="F18" s="61"/>
      <c r="G18" s="61"/>
      <c r="H18" s="62"/>
      <c r="I18" s="83" t="s">
        <v>76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3"/>
      <c r="AP18" s="63" t="s">
        <v>41</v>
      </c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49">
        <f>BF24+BF27</f>
        <v>60592.639999999999</v>
      </c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>
        <f>CB24+CB27</f>
        <v>60007.69</v>
      </c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>
        <f>CX24+CX27</f>
        <v>61099.69</v>
      </c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</row>
    <row r="19" spans="1:123" s="15" customFormat="1">
      <c r="A19" s="61"/>
      <c r="B19" s="61"/>
      <c r="C19" s="61"/>
      <c r="D19" s="61"/>
      <c r="E19" s="61"/>
      <c r="F19" s="61"/>
      <c r="G19" s="61"/>
      <c r="H19" s="62"/>
      <c r="I19" s="84" t="s">
        <v>77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6"/>
      <c r="AP19" s="63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</row>
    <row r="20" spans="1:123" s="15" customFormat="1">
      <c r="A20" s="61"/>
      <c r="B20" s="61"/>
      <c r="C20" s="61"/>
      <c r="D20" s="61"/>
      <c r="E20" s="61"/>
      <c r="F20" s="61"/>
      <c r="G20" s="61"/>
      <c r="H20" s="62"/>
      <c r="I20" s="84" t="s">
        <v>78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6"/>
      <c r="AP20" s="63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</row>
    <row r="21" spans="1:123" s="15" customFormat="1">
      <c r="A21" s="61"/>
      <c r="B21" s="61"/>
      <c r="C21" s="61"/>
      <c r="D21" s="61"/>
      <c r="E21" s="61"/>
      <c r="F21" s="61"/>
      <c r="G21" s="61"/>
      <c r="H21" s="62"/>
      <c r="I21" s="84" t="s">
        <v>79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6"/>
      <c r="AP21" s="63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</row>
    <row r="22" spans="1:123" s="15" customFormat="1">
      <c r="A22" s="61"/>
      <c r="B22" s="61"/>
      <c r="C22" s="61"/>
      <c r="D22" s="61"/>
      <c r="E22" s="61"/>
      <c r="F22" s="61"/>
      <c r="G22" s="61"/>
      <c r="H22" s="62"/>
      <c r="I22" s="84" t="s">
        <v>80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6"/>
      <c r="AP22" s="63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</row>
    <row r="23" spans="1:123" s="15" customFormat="1">
      <c r="A23" s="61"/>
      <c r="B23" s="61"/>
      <c r="C23" s="61"/>
      <c r="D23" s="61"/>
      <c r="E23" s="61"/>
      <c r="F23" s="61"/>
      <c r="G23" s="61"/>
      <c r="H23" s="62"/>
      <c r="I23" s="54" t="s">
        <v>81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1"/>
      <c r="AP23" s="63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</row>
    <row r="24" spans="1:123" s="15" customFormat="1">
      <c r="A24" s="61" t="s">
        <v>14</v>
      </c>
      <c r="B24" s="61"/>
      <c r="C24" s="61"/>
      <c r="D24" s="61"/>
      <c r="E24" s="61"/>
      <c r="F24" s="61"/>
      <c r="G24" s="61"/>
      <c r="H24" s="61"/>
      <c r="I24" s="87" t="s">
        <v>70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61" t="s">
        <v>41</v>
      </c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55">
        <f>BF25+BF26</f>
        <v>0</v>
      </c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>
        <f>CB25+CB26</f>
        <v>0</v>
      </c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>
        <f>CX25+CX26</f>
        <v>0</v>
      </c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</row>
    <row r="25" spans="1:123" s="15" customFormat="1">
      <c r="A25" s="61"/>
      <c r="B25" s="61"/>
      <c r="C25" s="61"/>
      <c r="D25" s="61"/>
      <c r="E25" s="61"/>
      <c r="F25" s="61"/>
      <c r="G25" s="61"/>
      <c r="H25" s="61"/>
      <c r="I25" s="81" t="s">
        <v>71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61" t="s">
        <v>41</v>
      </c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</row>
    <row r="26" spans="1:123" s="15" customFormat="1">
      <c r="A26" s="61"/>
      <c r="B26" s="61"/>
      <c r="C26" s="61"/>
      <c r="D26" s="61"/>
      <c r="E26" s="61"/>
      <c r="F26" s="61"/>
      <c r="G26" s="61"/>
      <c r="H26" s="61"/>
      <c r="I26" s="81" t="s">
        <v>72</v>
      </c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61" t="s">
        <v>41</v>
      </c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</row>
    <row r="27" spans="1:123" s="15" customFormat="1">
      <c r="A27" s="61" t="s">
        <v>82</v>
      </c>
      <c r="B27" s="61"/>
      <c r="C27" s="61"/>
      <c r="D27" s="61"/>
      <c r="E27" s="61"/>
      <c r="F27" s="61"/>
      <c r="G27" s="61"/>
      <c r="H27" s="61"/>
      <c r="I27" s="81" t="s">
        <v>74</v>
      </c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61" t="s">
        <v>41</v>
      </c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88">
        <f>BF28+BF29</f>
        <v>60592.639999999999</v>
      </c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>
        <f>CB28+CB29</f>
        <v>60007.69</v>
      </c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>
        <f>CX28+CX29</f>
        <v>61099.69</v>
      </c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</row>
    <row r="28" spans="1:123" s="15" customFormat="1">
      <c r="A28" s="61"/>
      <c r="B28" s="61"/>
      <c r="C28" s="61"/>
      <c r="D28" s="61"/>
      <c r="E28" s="61"/>
      <c r="F28" s="61"/>
      <c r="G28" s="61"/>
      <c r="H28" s="61"/>
      <c r="I28" s="81" t="s">
        <v>71</v>
      </c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61" t="s">
        <v>41</v>
      </c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89">
        <v>30305.56</v>
      </c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1"/>
      <c r="CB28" s="55">
        <v>29850.97</v>
      </c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>
        <v>30786.18</v>
      </c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</row>
    <row r="29" spans="1:123" s="15" customFormat="1">
      <c r="A29" s="61"/>
      <c r="B29" s="61"/>
      <c r="C29" s="61"/>
      <c r="D29" s="61"/>
      <c r="E29" s="61"/>
      <c r="F29" s="61"/>
      <c r="G29" s="61"/>
      <c r="H29" s="61"/>
      <c r="I29" s="81" t="s">
        <v>72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61" t="s">
        <v>41</v>
      </c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89">
        <v>30287.08</v>
      </c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1"/>
      <c r="CB29" s="55">
        <v>30156.720000000001</v>
      </c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>
        <v>30313.51</v>
      </c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</row>
    <row r="30" spans="1:123" s="10" customFormat="1">
      <c r="A30" s="61" t="s">
        <v>83</v>
      </c>
      <c r="B30" s="61"/>
      <c r="C30" s="61"/>
      <c r="D30" s="61"/>
      <c r="E30" s="61"/>
      <c r="F30" s="61"/>
      <c r="G30" s="61"/>
      <c r="H30" s="62"/>
      <c r="I30" s="83" t="s">
        <v>76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3"/>
      <c r="AP30" s="69" t="s">
        <v>41</v>
      </c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1"/>
      <c r="BF30" s="49">
        <f>BF35+BF38</f>
        <v>12771.2</v>
      </c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>
        <f>CB35+CB38</f>
        <v>12833.15</v>
      </c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>
        <f>CX35+CX38</f>
        <v>12874.810000000001</v>
      </c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</row>
    <row r="31" spans="1:123" s="10" customFormat="1">
      <c r="A31" s="61"/>
      <c r="B31" s="61"/>
      <c r="C31" s="61"/>
      <c r="D31" s="61"/>
      <c r="E31" s="61"/>
      <c r="F31" s="61"/>
      <c r="G31" s="61"/>
      <c r="H31" s="62"/>
      <c r="I31" s="84" t="s">
        <v>77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6"/>
      <c r="AP31" s="92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4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</row>
    <row r="32" spans="1:123" s="10" customFormat="1">
      <c r="A32" s="61"/>
      <c r="B32" s="61"/>
      <c r="C32" s="61"/>
      <c r="D32" s="61"/>
      <c r="E32" s="61"/>
      <c r="F32" s="61"/>
      <c r="G32" s="61"/>
      <c r="H32" s="62"/>
      <c r="I32" s="84" t="s">
        <v>84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6"/>
      <c r="AP32" s="92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4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</row>
    <row r="33" spans="1:123" s="10" customFormat="1">
      <c r="A33" s="61"/>
      <c r="B33" s="61"/>
      <c r="C33" s="61"/>
      <c r="D33" s="61"/>
      <c r="E33" s="61"/>
      <c r="F33" s="61"/>
      <c r="G33" s="61"/>
      <c r="H33" s="62"/>
      <c r="I33" s="84" t="s">
        <v>85</v>
      </c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6"/>
      <c r="AP33" s="92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4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</row>
    <row r="34" spans="1:123" s="10" customFormat="1">
      <c r="A34" s="61"/>
      <c r="B34" s="61"/>
      <c r="C34" s="61"/>
      <c r="D34" s="61"/>
      <c r="E34" s="61"/>
      <c r="F34" s="61"/>
      <c r="G34" s="61"/>
      <c r="H34" s="62"/>
      <c r="I34" s="54" t="s">
        <v>239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72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4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</row>
    <row r="35" spans="1:123" s="15" customFormat="1">
      <c r="A35" s="61" t="s">
        <v>86</v>
      </c>
      <c r="B35" s="61"/>
      <c r="C35" s="61"/>
      <c r="D35" s="61"/>
      <c r="E35" s="61"/>
      <c r="F35" s="61"/>
      <c r="G35" s="61"/>
      <c r="H35" s="61"/>
      <c r="I35" s="87" t="s">
        <v>70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61" t="s">
        <v>41</v>
      </c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55">
        <f>BF36+BF37</f>
        <v>0</v>
      </c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>
        <f>CB36+CB37</f>
        <v>0</v>
      </c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>
        <f>CX36+CX37</f>
        <v>0</v>
      </c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</row>
    <row r="36" spans="1:123" s="15" customFormat="1">
      <c r="A36" s="61"/>
      <c r="B36" s="61"/>
      <c r="C36" s="61"/>
      <c r="D36" s="61"/>
      <c r="E36" s="61"/>
      <c r="F36" s="61"/>
      <c r="G36" s="61"/>
      <c r="H36" s="61"/>
      <c r="I36" s="81" t="s">
        <v>71</v>
      </c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61" t="s">
        <v>41</v>
      </c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</row>
    <row r="37" spans="1:123" s="15" customFormat="1">
      <c r="A37" s="61"/>
      <c r="B37" s="61"/>
      <c r="C37" s="61"/>
      <c r="D37" s="61"/>
      <c r="E37" s="61"/>
      <c r="F37" s="61"/>
      <c r="G37" s="61"/>
      <c r="H37" s="61"/>
      <c r="I37" s="81" t="s">
        <v>72</v>
      </c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61" t="s">
        <v>41</v>
      </c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</row>
    <row r="38" spans="1:123" s="15" customFormat="1">
      <c r="A38" s="61" t="s">
        <v>87</v>
      </c>
      <c r="B38" s="61"/>
      <c r="C38" s="61"/>
      <c r="D38" s="61"/>
      <c r="E38" s="61"/>
      <c r="F38" s="61"/>
      <c r="G38" s="61"/>
      <c r="H38" s="61"/>
      <c r="I38" s="81" t="s">
        <v>74</v>
      </c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61" t="s">
        <v>41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88">
        <f>BF39+BF40</f>
        <v>12771.2</v>
      </c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>
        <f>CB39+CB40</f>
        <v>12833.15</v>
      </c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>
        <f>CX39+CX40</f>
        <v>12874.810000000001</v>
      </c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</row>
    <row r="39" spans="1:123" s="15" customFormat="1">
      <c r="A39" s="61"/>
      <c r="B39" s="61"/>
      <c r="C39" s="61"/>
      <c r="D39" s="61"/>
      <c r="E39" s="61"/>
      <c r="F39" s="61"/>
      <c r="G39" s="61"/>
      <c r="H39" s="61"/>
      <c r="I39" s="81" t="s">
        <v>71</v>
      </c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61" t="s">
        <v>41</v>
      </c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55">
        <v>6384.33</v>
      </c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>
        <v>6453.03</v>
      </c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>
        <v>6485.59</v>
      </c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</row>
    <row r="40" spans="1:123" s="15" customFormat="1">
      <c r="A40" s="61"/>
      <c r="B40" s="61"/>
      <c r="C40" s="61"/>
      <c r="D40" s="61"/>
      <c r="E40" s="61"/>
      <c r="F40" s="61"/>
      <c r="G40" s="61"/>
      <c r="H40" s="61"/>
      <c r="I40" s="82" t="s">
        <v>72</v>
      </c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61" t="s">
        <v>41</v>
      </c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55">
        <v>6386.87</v>
      </c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>
        <v>6380.12</v>
      </c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>
        <v>6389.22</v>
      </c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</row>
    <row r="41" spans="1:123" s="15" customFormat="1">
      <c r="A41" s="61" t="s">
        <v>88</v>
      </c>
      <c r="B41" s="61"/>
      <c r="C41" s="61"/>
      <c r="D41" s="61"/>
      <c r="E41" s="61"/>
      <c r="F41" s="61"/>
      <c r="G41" s="61"/>
      <c r="H41" s="62"/>
      <c r="I41" s="83" t="s">
        <v>76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3"/>
      <c r="AP41" s="63" t="s">
        <v>41</v>
      </c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55">
        <f>BF46+BF49</f>
        <v>0</v>
      </c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>
        <f>CB46+CB49</f>
        <v>0</v>
      </c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>
        <f>CX46+CX49</f>
        <v>0</v>
      </c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</row>
    <row r="42" spans="1:123" s="15" customFormat="1">
      <c r="A42" s="61"/>
      <c r="B42" s="61"/>
      <c r="C42" s="61"/>
      <c r="D42" s="61"/>
      <c r="E42" s="61"/>
      <c r="F42" s="61"/>
      <c r="G42" s="61"/>
      <c r="H42" s="62"/>
      <c r="I42" s="84" t="s">
        <v>77</v>
      </c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6"/>
      <c r="AP42" s="63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</row>
    <row r="43" spans="1:123" s="15" customFormat="1">
      <c r="A43" s="61"/>
      <c r="B43" s="61"/>
      <c r="C43" s="61"/>
      <c r="D43" s="61"/>
      <c r="E43" s="61"/>
      <c r="F43" s="61"/>
      <c r="G43" s="61"/>
      <c r="H43" s="62"/>
      <c r="I43" s="84" t="s">
        <v>84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6"/>
      <c r="AP43" s="63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</row>
    <row r="44" spans="1:123" s="15" customFormat="1">
      <c r="A44" s="61"/>
      <c r="B44" s="61"/>
      <c r="C44" s="61"/>
      <c r="D44" s="61"/>
      <c r="E44" s="61"/>
      <c r="F44" s="61"/>
      <c r="G44" s="61"/>
      <c r="H44" s="62"/>
      <c r="I44" s="84" t="s">
        <v>89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6"/>
      <c r="AP44" s="63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</row>
    <row r="45" spans="1:123" s="15" customFormat="1">
      <c r="A45" s="61"/>
      <c r="B45" s="61"/>
      <c r="C45" s="61"/>
      <c r="D45" s="61"/>
      <c r="E45" s="61"/>
      <c r="F45" s="61"/>
      <c r="G45" s="61"/>
      <c r="H45" s="62"/>
      <c r="I45" s="54" t="s">
        <v>90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1"/>
      <c r="AP45" s="63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</row>
    <row r="46" spans="1:123" s="15" customFormat="1">
      <c r="A46" s="61" t="s">
        <v>91</v>
      </c>
      <c r="B46" s="61"/>
      <c r="C46" s="61"/>
      <c r="D46" s="61"/>
      <c r="E46" s="61"/>
      <c r="F46" s="61"/>
      <c r="G46" s="61"/>
      <c r="H46" s="61"/>
      <c r="I46" s="87" t="s">
        <v>70</v>
      </c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61" t="s">
        <v>41</v>
      </c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55">
        <f>BF47+BF48</f>
        <v>0</v>
      </c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>
        <f>CB47+CB48</f>
        <v>0</v>
      </c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>
        <f>CX47+CX48</f>
        <v>0</v>
      </c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</row>
    <row r="47" spans="1:123" s="15" customFormat="1">
      <c r="A47" s="61"/>
      <c r="B47" s="61"/>
      <c r="C47" s="61"/>
      <c r="D47" s="61"/>
      <c r="E47" s="61"/>
      <c r="F47" s="61"/>
      <c r="G47" s="61"/>
      <c r="H47" s="61"/>
      <c r="I47" s="81" t="s">
        <v>71</v>
      </c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61" t="s">
        <v>41</v>
      </c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55">
        <v>0</v>
      </c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>
        <v>0</v>
      </c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>
        <v>0</v>
      </c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</row>
    <row r="48" spans="1:123" s="15" customFormat="1">
      <c r="A48" s="61"/>
      <c r="B48" s="61"/>
      <c r="C48" s="61"/>
      <c r="D48" s="61"/>
      <c r="E48" s="61"/>
      <c r="F48" s="61"/>
      <c r="G48" s="61"/>
      <c r="H48" s="61"/>
      <c r="I48" s="81" t="s">
        <v>72</v>
      </c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61" t="s">
        <v>41</v>
      </c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55">
        <v>0</v>
      </c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>
        <v>0</v>
      </c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>
        <v>0</v>
      </c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</row>
    <row r="49" spans="1:123" s="15" customFormat="1">
      <c r="A49" s="61" t="s">
        <v>92</v>
      </c>
      <c r="B49" s="61"/>
      <c r="C49" s="61"/>
      <c r="D49" s="61"/>
      <c r="E49" s="61"/>
      <c r="F49" s="61"/>
      <c r="G49" s="61"/>
      <c r="H49" s="61"/>
      <c r="I49" s="81" t="s">
        <v>74</v>
      </c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61" t="s">
        <v>41</v>
      </c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55">
        <f>BF50+BF51</f>
        <v>0</v>
      </c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>
        <f>CB50+CB51</f>
        <v>0</v>
      </c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>
        <f>CX50+CX51</f>
        <v>0</v>
      </c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</row>
    <row r="50" spans="1:123" s="15" customFormat="1">
      <c r="A50" s="61"/>
      <c r="B50" s="61"/>
      <c r="C50" s="61"/>
      <c r="D50" s="61"/>
      <c r="E50" s="61"/>
      <c r="F50" s="61"/>
      <c r="G50" s="61"/>
      <c r="H50" s="61"/>
      <c r="I50" s="81" t="s">
        <v>71</v>
      </c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61" t="s">
        <v>41</v>
      </c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55">
        <v>0</v>
      </c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>
        <v>0</v>
      </c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>
        <v>0</v>
      </c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</row>
    <row r="51" spans="1:123" s="15" customFormat="1">
      <c r="A51" s="61"/>
      <c r="B51" s="61"/>
      <c r="C51" s="61"/>
      <c r="D51" s="61"/>
      <c r="E51" s="61"/>
      <c r="F51" s="61"/>
      <c r="G51" s="61"/>
      <c r="H51" s="61"/>
      <c r="I51" s="82" t="s">
        <v>72</v>
      </c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61" t="s">
        <v>41</v>
      </c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55">
        <v>0</v>
      </c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>
        <v>0</v>
      </c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>
        <v>0</v>
      </c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</row>
    <row r="52" spans="1:123" s="15" customFormat="1">
      <c r="A52" s="61" t="s">
        <v>93</v>
      </c>
      <c r="B52" s="61"/>
      <c r="C52" s="61"/>
      <c r="D52" s="61"/>
      <c r="E52" s="61"/>
      <c r="F52" s="61"/>
      <c r="G52" s="61"/>
      <c r="H52" s="62"/>
      <c r="I52" s="83" t="s">
        <v>76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3"/>
      <c r="AP52" s="63" t="s">
        <v>41</v>
      </c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55">
        <f>BF58+BF61</f>
        <v>0</v>
      </c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>
        <f>CB58+CB61</f>
        <v>0</v>
      </c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>
        <f>CX58+CX61</f>
        <v>0</v>
      </c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</row>
    <row r="53" spans="1:123" s="15" customFormat="1">
      <c r="A53" s="61"/>
      <c r="B53" s="61"/>
      <c r="C53" s="61"/>
      <c r="D53" s="61"/>
      <c r="E53" s="61"/>
      <c r="F53" s="61"/>
      <c r="G53" s="61"/>
      <c r="H53" s="62"/>
      <c r="I53" s="84" t="s">
        <v>77</v>
      </c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6"/>
      <c r="AP53" s="63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</row>
    <row r="54" spans="1:123" s="15" customFormat="1">
      <c r="A54" s="61"/>
      <c r="B54" s="61"/>
      <c r="C54" s="61"/>
      <c r="D54" s="61"/>
      <c r="E54" s="61"/>
      <c r="F54" s="61"/>
      <c r="G54" s="61"/>
      <c r="H54" s="62"/>
      <c r="I54" s="84" t="s">
        <v>84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6"/>
      <c r="AP54" s="63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</row>
    <row r="55" spans="1:123" s="15" customFormat="1">
      <c r="A55" s="61"/>
      <c r="B55" s="61"/>
      <c r="C55" s="61"/>
      <c r="D55" s="61"/>
      <c r="E55" s="61"/>
      <c r="F55" s="61"/>
      <c r="G55" s="61"/>
      <c r="H55" s="62"/>
      <c r="I55" s="84" t="s">
        <v>79</v>
      </c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6"/>
      <c r="AP55" s="63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</row>
    <row r="56" spans="1:123" s="15" customFormat="1">
      <c r="A56" s="61"/>
      <c r="B56" s="61"/>
      <c r="C56" s="61"/>
      <c r="D56" s="61"/>
      <c r="E56" s="61"/>
      <c r="F56" s="61"/>
      <c r="G56" s="61"/>
      <c r="H56" s="62"/>
      <c r="I56" s="84" t="s">
        <v>94</v>
      </c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6"/>
      <c r="AP56" s="63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</row>
    <row r="57" spans="1:123" s="15" customFormat="1">
      <c r="A57" s="61"/>
      <c r="B57" s="61"/>
      <c r="C57" s="61"/>
      <c r="D57" s="61"/>
      <c r="E57" s="61"/>
      <c r="F57" s="61"/>
      <c r="G57" s="61"/>
      <c r="H57" s="62"/>
      <c r="I57" s="54" t="s">
        <v>81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1"/>
      <c r="AP57" s="63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</row>
    <row r="58" spans="1:123" s="15" customFormat="1">
      <c r="A58" s="61" t="s">
        <v>95</v>
      </c>
      <c r="B58" s="61"/>
      <c r="C58" s="61"/>
      <c r="D58" s="61"/>
      <c r="E58" s="61"/>
      <c r="F58" s="61"/>
      <c r="G58" s="61"/>
      <c r="H58" s="61"/>
      <c r="I58" s="87" t="s">
        <v>70</v>
      </c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61" t="s">
        <v>41</v>
      </c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55">
        <f>BF59+BF60</f>
        <v>0</v>
      </c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>
        <f>CB59+CB60</f>
        <v>0</v>
      </c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>
        <f>CX59+CX60</f>
        <v>0</v>
      </c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</row>
    <row r="59" spans="1:123" s="15" customFormat="1">
      <c r="A59" s="61"/>
      <c r="B59" s="61"/>
      <c r="C59" s="61"/>
      <c r="D59" s="61"/>
      <c r="E59" s="61"/>
      <c r="F59" s="61"/>
      <c r="G59" s="61"/>
      <c r="H59" s="61"/>
      <c r="I59" s="81" t="s">
        <v>71</v>
      </c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61" t="s">
        <v>41</v>
      </c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55">
        <v>0</v>
      </c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>
        <v>0</v>
      </c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>
        <v>0</v>
      </c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</row>
    <row r="60" spans="1:123" s="15" customFormat="1">
      <c r="A60" s="61"/>
      <c r="B60" s="61"/>
      <c r="C60" s="61"/>
      <c r="D60" s="61"/>
      <c r="E60" s="61"/>
      <c r="F60" s="61"/>
      <c r="G60" s="61"/>
      <c r="H60" s="61"/>
      <c r="I60" s="81" t="s">
        <v>72</v>
      </c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61" t="s">
        <v>41</v>
      </c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55">
        <v>0</v>
      </c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>
        <v>0</v>
      </c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>
        <v>0</v>
      </c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</row>
    <row r="61" spans="1:123" s="15" customFormat="1">
      <c r="A61" s="61" t="s">
        <v>96</v>
      </c>
      <c r="B61" s="61"/>
      <c r="C61" s="61"/>
      <c r="D61" s="61"/>
      <c r="E61" s="61"/>
      <c r="F61" s="61"/>
      <c r="G61" s="61"/>
      <c r="H61" s="61"/>
      <c r="I61" s="81" t="s">
        <v>74</v>
      </c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61" t="s">
        <v>41</v>
      </c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55">
        <f>BF62+BF63</f>
        <v>0</v>
      </c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>
        <f>CB62+CB63</f>
        <v>0</v>
      </c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>
        <f>CX62+CX63</f>
        <v>0</v>
      </c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</row>
    <row r="62" spans="1:123" s="15" customFormat="1">
      <c r="A62" s="61"/>
      <c r="B62" s="61"/>
      <c r="C62" s="61"/>
      <c r="D62" s="61"/>
      <c r="E62" s="61"/>
      <c r="F62" s="61"/>
      <c r="G62" s="61"/>
      <c r="H62" s="61"/>
      <c r="I62" s="81" t="s">
        <v>71</v>
      </c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61" t="s">
        <v>41</v>
      </c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55">
        <v>0</v>
      </c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>
        <v>0</v>
      </c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>
        <v>0</v>
      </c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</row>
    <row r="63" spans="1:123" s="15" customFormat="1">
      <c r="A63" s="61"/>
      <c r="B63" s="61"/>
      <c r="C63" s="61"/>
      <c r="D63" s="61"/>
      <c r="E63" s="61"/>
      <c r="F63" s="61"/>
      <c r="G63" s="61"/>
      <c r="H63" s="61"/>
      <c r="I63" s="82" t="s">
        <v>72</v>
      </c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61" t="s">
        <v>41</v>
      </c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55">
        <v>0</v>
      </c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>
        <v>0</v>
      </c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>
        <v>0</v>
      </c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</row>
    <row r="64" spans="1:123" s="15" customFormat="1">
      <c r="A64" s="61" t="s">
        <v>97</v>
      </c>
      <c r="B64" s="61"/>
      <c r="C64" s="61"/>
      <c r="D64" s="61"/>
      <c r="E64" s="61"/>
      <c r="F64" s="61"/>
      <c r="G64" s="61"/>
      <c r="H64" s="62"/>
      <c r="I64" s="83" t="s">
        <v>98</v>
      </c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3"/>
      <c r="AP64" s="63" t="s">
        <v>41</v>
      </c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49">
        <f>BF66+BF69</f>
        <v>4703.6760000000004</v>
      </c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>
        <f>CB66+CB69</f>
        <v>4141.0200000000004</v>
      </c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>
        <f>CX66+CX69</f>
        <v>4857.0499999999993</v>
      </c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</row>
    <row r="65" spans="1:123" s="15" customFormat="1">
      <c r="A65" s="61"/>
      <c r="B65" s="61"/>
      <c r="C65" s="61"/>
      <c r="D65" s="61"/>
      <c r="E65" s="61"/>
      <c r="F65" s="61"/>
      <c r="G65" s="61"/>
      <c r="H65" s="62"/>
      <c r="I65" s="54" t="s">
        <v>99</v>
      </c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1"/>
      <c r="AP65" s="63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</row>
    <row r="66" spans="1:123" s="15" customFormat="1">
      <c r="A66" s="61" t="s">
        <v>100</v>
      </c>
      <c r="B66" s="61"/>
      <c r="C66" s="61"/>
      <c r="D66" s="61"/>
      <c r="E66" s="61"/>
      <c r="F66" s="61"/>
      <c r="G66" s="61"/>
      <c r="H66" s="61"/>
      <c r="I66" s="87" t="s">
        <v>70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61" t="s">
        <v>41</v>
      </c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55">
        <f>BF67+BF68</f>
        <v>0</v>
      </c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>
        <f>CB67+CB68</f>
        <v>0</v>
      </c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>
        <f>CX67+CX68</f>
        <v>0</v>
      </c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</row>
    <row r="67" spans="1:123" s="15" customFormat="1">
      <c r="A67" s="61"/>
      <c r="B67" s="61"/>
      <c r="C67" s="61"/>
      <c r="D67" s="61"/>
      <c r="E67" s="61"/>
      <c r="F67" s="61"/>
      <c r="G67" s="61"/>
      <c r="H67" s="61"/>
      <c r="I67" s="81" t="s">
        <v>71</v>
      </c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61" t="s">
        <v>41</v>
      </c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55">
        <v>0</v>
      </c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>
        <v>0</v>
      </c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>
        <v>0</v>
      </c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</row>
    <row r="68" spans="1:123" s="15" customFormat="1">
      <c r="A68" s="61"/>
      <c r="B68" s="61"/>
      <c r="C68" s="61"/>
      <c r="D68" s="61"/>
      <c r="E68" s="61"/>
      <c r="F68" s="61"/>
      <c r="G68" s="61"/>
      <c r="H68" s="61"/>
      <c r="I68" s="81" t="s">
        <v>72</v>
      </c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61" t="s">
        <v>41</v>
      </c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55">
        <v>0</v>
      </c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>
        <v>0</v>
      </c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>
        <v>0</v>
      </c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</row>
    <row r="69" spans="1:123" s="15" customFormat="1">
      <c r="A69" s="61" t="s">
        <v>101</v>
      </c>
      <c r="B69" s="61"/>
      <c r="C69" s="61"/>
      <c r="D69" s="61"/>
      <c r="E69" s="61"/>
      <c r="F69" s="61"/>
      <c r="G69" s="61"/>
      <c r="H69" s="61"/>
      <c r="I69" s="81" t="s">
        <v>74</v>
      </c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61" t="s">
        <v>41</v>
      </c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88">
        <f>BF70+BF71</f>
        <v>4703.6760000000004</v>
      </c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>
        <f>CB70+CB71</f>
        <v>4141.0200000000004</v>
      </c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>
        <f>CX70+CX71</f>
        <v>4857.0499999999993</v>
      </c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</row>
    <row r="70" spans="1:123" s="15" customFormat="1">
      <c r="A70" s="61"/>
      <c r="B70" s="61"/>
      <c r="C70" s="61"/>
      <c r="D70" s="61"/>
      <c r="E70" s="61"/>
      <c r="F70" s="61"/>
      <c r="G70" s="61"/>
      <c r="H70" s="61"/>
      <c r="I70" s="81" t="s">
        <v>71</v>
      </c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61" t="s">
        <v>41</v>
      </c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55">
        <v>2464.7800000000002</v>
      </c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>
        <v>2199.29</v>
      </c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>
        <v>2503.87</v>
      </c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</row>
    <row r="71" spans="1:123" s="15" customFormat="1">
      <c r="A71" s="61"/>
      <c r="B71" s="61"/>
      <c r="C71" s="61"/>
      <c r="D71" s="61"/>
      <c r="E71" s="61"/>
      <c r="F71" s="61"/>
      <c r="G71" s="61"/>
      <c r="H71" s="61"/>
      <c r="I71" s="82" t="s">
        <v>72</v>
      </c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61" t="s">
        <v>41</v>
      </c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55">
        <f>2238.9-0.004</f>
        <v>2238.8960000000002</v>
      </c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>
        <v>1941.73</v>
      </c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>
        <v>2353.1799999999998</v>
      </c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</row>
    <row r="72" spans="1:123" s="10" customFormat="1">
      <c r="A72" s="98" t="s">
        <v>102</v>
      </c>
      <c r="B72" s="98"/>
      <c r="C72" s="98"/>
      <c r="D72" s="98"/>
      <c r="E72" s="98"/>
      <c r="F72" s="98"/>
      <c r="G72" s="98"/>
      <c r="H72" s="99"/>
      <c r="I72" s="101" t="s">
        <v>103</v>
      </c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3"/>
      <c r="AP72" s="100" t="s">
        <v>41</v>
      </c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49">
        <f>BF74+BF77</f>
        <v>10893.220000000001</v>
      </c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>
        <f>CB74+CB77</f>
        <v>11379.94</v>
      </c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>
        <f>CX74+CX77</f>
        <v>11540.060000000001</v>
      </c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</row>
    <row r="73" spans="1:123" s="10" customFormat="1">
      <c r="A73" s="98"/>
      <c r="B73" s="98"/>
      <c r="C73" s="98"/>
      <c r="D73" s="98"/>
      <c r="E73" s="98"/>
      <c r="F73" s="98"/>
      <c r="G73" s="98"/>
      <c r="H73" s="99"/>
      <c r="I73" s="95" t="s">
        <v>104</v>
      </c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7"/>
      <c r="AP73" s="100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</row>
    <row r="74" spans="1:123" s="15" customFormat="1">
      <c r="A74" s="61" t="s">
        <v>105</v>
      </c>
      <c r="B74" s="61"/>
      <c r="C74" s="61"/>
      <c r="D74" s="61"/>
      <c r="E74" s="61"/>
      <c r="F74" s="61"/>
      <c r="G74" s="61"/>
      <c r="H74" s="61"/>
      <c r="I74" s="87" t="s">
        <v>70</v>
      </c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61" t="s">
        <v>41</v>
      </c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55">
        <f>BF75+BF76</f>
        <v>0</v>
      </c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>
        <f>CB75+CB76</f>
        <v>0</v>
      </c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>
        <f>CX75+CX76</f>
        <v>0</v>
      </c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</row>
    <row r="75" spans="1:123" s="15" customFormat="1">
      <c r="A75" s="61"/>
      <c r="B75" s="61"/>
      <c r="C75" s="61"/>
      <c r="D75" s="61"/>
      <c r="E75" s="61"/>
      <c r="F75" s="61"/>
      <c r="G75" s="61"/>
      <c r="H75" s="61"/>
      <c r="I75" s="81" t="s">
        <v>71</v>
      </c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61" t="s">
        <v>41</v>
      </c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55">
        <v>0</v>
      </c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>
        <v>0</v>
      </c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>
        <v>0</v>
      </c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</row>
    <row r="76" spans="1:123" s="15" customFormat="1">
      <c r="A76" s="61"/>
      <c r="B76" s="61"/>
      <c r="C76" s="61"/>
      <c r="D76" s="61"/>
      <c r="E76" s="61"/>
      <c r="F76" s="61"/>
      <c r="G76" s="61"/>
      <c r="H76" s="61"/>
      <c r="I76" s="81" t="s">
        <v>72</v>
      </c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61" t="s">
        <v>41</v>
      </c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55">
        <v>0</v>
      </c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>
        <v>0</v>
      </c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>
        <v>0</v>
      </c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</row>
    <row r="77" spans="1:123" s="15" customFormat="1">
      <c r="A77" s="61" t="s">
        <v>106</v>
      </c>
      <c r="B77" s="61"/>
      <c r="C77" s="61"/>
      <c r="D77" s="61"/>
      <c r="E77" s="61"/>
      <c r="F77" s="61"/>
      <c r="G77" s="61"/>
      <c r="H77" s="61"/>
      <c r="I77" s="81" t="s">
        <v>74</v>
      </c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61" t="s">
        <v>41</v>
      </c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88">
        <f>BF78+BF79</f>
        <v>10893.220000000001</v>
      </c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>
        <f>CB78+CB79</f>
        <v>11379.94</v>
      </c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>
        <f>CX78+CX79</f>
        <v>11540.060000000001</v>
      </c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</row>
    <row r="78" spans="1:123" s="15" customFormat="1">
      <c r="A78" s="61"/>
      <c r="B78" s="61"/>
      <c r="C78" s="61"/>
      <c r="D78" s="61"/>
      <c r="E78" s="61"/>
      <c r="F78" s="61"/>
      <c r="G78" s="61"/>
      <c r="H78" s="61"/>
      <c r="I78" s="81" t="s">
        <v>71</v>
      </c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61" t="s">
        <v>41</v>
      </c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55">
        <f>4203.52+1394.15+153.02+244.58</f>
        <v>5995.27</v>
      </c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>
        <f>4219.66+1382.09+122.48+207.68</f>
        <v>5931.91</v>
      </c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>
        <f>4270.19+1416.26+155.45+248.46</f>
        <v>6090.36</v>
      </c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</row>
    <row r="79" spans="1:123" s="15" customFormat="1">
      <c r="A79" s="61"/>
      <c r="B79" s="61"/>
      <c r="C79" s="61"/>
      <c r="D79" s="61"/>
      <c r="E79" s="61"/>
      <c r="F79" s="61"/>
      <c r="G79" s="61"/>
      <c r="H79" s="61"/>
      <c r="I79" s="82" t="s">
        <v>72</v>
      </c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61" t="s">
        <v>41</v>
      </c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55">
        <f>3488.11+1124.67+121.87+163.3</f>
        <v>4897.9500000000007</v>
      </c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>
        <f>3977.09+1150.34+126.75+193.85</f>
        <v>5448.0300000000007</v>
      </c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>
        <f>3848+1260.12+137.52+204.06</f>
        <v>5449.7000000000007</v>
      </c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</row>
    <row r="80" spans="1:123" s="15" customFormat="1">
      <c r="A80" s="61" t="s">
        <v>29</v>
      </c>
      <c r="B80" s="61"/>
      <c r="C80" s="61"/>
      <c r="D80" s="61"/>
      <c r="E80" s="61"/>
      <c r="F80" s="61"/>
      <c r="G80" s="61"/>
      <c r="H80" s="62"/>
      <c r="I80" s="83" t="s">
        <v>236</v>
      </c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3"/>
      <c r="AP80" s="63" t="s">
        <v>41</v>
      </c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49">
        <f>BF85+BF88+BF91</f>
        <v>175547.64799999999</v>
      </c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>
        <f t="shared" ref="CB80" si="0">CB85+CB88+CB91</f>
        <v>157373.5</v>
      </c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>
        <f t="shared" ref="CX80" si="1">CX85+CX88+CX91</f>
        <v>177209</v>
      </c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</row>
    <row r="81" spans="1:123" s="15" customFormat="1">
      <c r="A81" s="61"/>
      <c r="B81" s="61"/>
      <c r="C81" s="61"/>
      <c r="D81" s="61"/>
      <c r="E81" s="61"/>
      <c r="F81" s="61"/>
      <c r="G81" s="61"/>
      <c r="H81" s="62"/>
      <c r="I81" s="84" t="s">
        <v>107</v>
      </c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6"/>
      <c r="AP81" s="63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</row>
    <row r="82" spans="1:123" s="15" customFormat="1">
      <c r="A82" s="61"/>
      <c r="B82" s="61"/>
      <c r="C82" s="61"/>
      <c r="D82" s="61"/>
      <c r="E82" s="61"/>
      <c r="F82" s="61"/>
      <c r="G82" s="61"/>
      <c r="H82" s="62"/>
      <c r="I82" s="84" t="s">
        <v>67</v>
      </c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6"/>
      <c r="AP82" s="63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</row>
    <row r="83" spans="1:123" s="15" customFormat="1">
      <c r="A83" s="61"/>
      <c r="B83" s="61"/>
      <c r="C83" s="61"/>
      <c r="D83" s="61"/>
      <c r="E83" s="61"/>
      <c r="F83" s="61"/>
      <c r="G83" s="61"/>
      <c r="H83" s="62"/>
      <c r="I83" s="84" t="s">
        <v>108</v>
      </c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6"/>
      <c r="AP83" s="63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</row>
    <row r="84" spans="1:123" s="15" customFormat="1">
      <c r="A84" s="61"/>
      <c r="B84" s="61"/>
      <c r="C84" s="61"/>
      <c r="D84" s="61"/>
      <c r="E84" s="61"/>
      <c r="F84" s="61"/>
      <c r="G84" s="61"/>
      <c r="H84" s="62"/>
      <c r="I84" s="54" t="s">
        <v>109</v>
      </c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1"/>
      <c r="AP84" s="63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</row>
    <row r="85" spans="1:123" s="10" customFormat="1">
      <c r="A85" s="98"/>
      <c r="B85" s="98"/>
      <c r="C85" s="98"/>
      <c r="D85" s="98"/>
      <c r="E85" s="98"/>
      <c r="F85" s="98"/>
      <c r="G85" s="98"/>
      <c r="H85" s="98"/>
      <c r="I85" s="104" t="s">
        <v>248</v>
      </c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98" t="s">
        <v>41</v>
      </c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49">
        <f>BF86+BF87</f>
        <v>133194.26199999999</v>
      </c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>
        <f>CB86+CB87</f>
        <v>119468.65</v>
      </c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>
        <f>CX86+CX87</f>
        <v>134480.16999999998</v>
      </c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</row>
    <row r="86" spans="1:123" s="15" customFormat="1">
      <c r="A86" s="61"/>
      <c r="B86" s="61"/>
      <c r="C86" s="61"/>
      <c r="D86" s="61"/>
      <c r="E86" s="61"/>
      <c r="F86" s="61"/>
      <c r="G86" s="61"/>
      <c r="H86" s="61"/>
      <c r="I86" s="81" t="s">
        <v>71</v>
      </c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61" t="s">
        <v>41</v>
      </c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55">
        <v>66917.78</v>
      </c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>
        <f>59377.75+42.1</f>
        <v>59419.85</v>
      </c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>
        <v>66421.66</v>
      </c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</row>
    <row r="87" spans="1:123" s="15" customFormat="1">
      <c r="A87" s="61"/>
      <c r="B87" s="61"/>
      <c r="C87" s="61"/>
      <c r="D87" s="61"/>
      <c r="E87" s="61"/>
      <c r="F87" s="61"/>
      <c r="G87" s="61"/>
      <c r="H87" s="61"/>
      <c r="I87" s="81" t="s">
        <v>72</v>
      </c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61" t="s">
        <v>41</v>
      </c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55">
        <v>66276.482000000004</v>
      </c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>
        <f>60006.7+42.1</f>
        <v>60048.799999999996</v>
      </c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>
        <v>68058.509999999995</v>
      </c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</row>
    <row r="88" spans="1:123" s="10" customFormat="1">
      <c r="A88" s="98"/>
      <c r="B88" s="98"/>
      <c r="C88" s="98"/>
      <c r="D88" s="98"/>
      <c r="E88" s="98"/>
      <c r="F88" s="98"/>
      <c r="G88" s="98"/>
      <c r="H88" s="98"/>
      <c r="I88" s="104" t="s">
        <v>110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98" t="s">
        <v>41</v>
      </c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49">
        <f>BF89+BF90</f>
        <v>42353.385999999999</v>
      </c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>
        <f>CB89+CB90</f>
        <v>37904.85</v>
      </c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>
        <f>CX89+CX90</f>
        <v>42728.83</v>
      </c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</row>
    <row r="89" spans="1:123" s="15" customFormat="1">
      <c r="A89" s="61"/>
      <c r="B89" s="61"/>
      <c r="C89" s="61"/>
      <c r="D89" s="61"/>
      <c r="E89" s="61"/>
      <c r="F89" s="61"/>
      <c r="G89" s="61"/>
      <c r="H89" s="61"/>
      <c r="I89" s="81" t="s">
        <v>71</v>
      </c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61" t="s">
        <v>41</v>
      </c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55">
        <v>19846.228999999999</v>
      </c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>
        <v>18853.55</v>
      </c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>
        <v>21099.54</v>
      </c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</row>
    <row r="90" spans="1:123" s="15" customFormat="1">
      <c r="A90" s="61"/>
      <c r="B90" s="61"/>
      <c r="C90" s="61"/>
      <c r="D90" s="61"/>
      <c r="E90" s="61"/>
      <c r="F90" s="61"/>
      <c r="G90" s="61"/>
      <c r="H90" s="61"/>
      <c r="I90" s="81" t="s">
        <v>72</v>
      </c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61" t="s">
        <v>41</v>
      </c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55">
        <v>22507.156999999999</v>
      </c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>
        <v>19051.3</v>
      </c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>
        <v>21629.29</v>
      </c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</row>
    <row r="91" spans="1:123" s="10" customFormat="1">
      <c r="A91" s="98"/>
      <c r="B91" s="98"/>
      <c r="C91" s="98"/>
      <c r="D91" s="98"/>
      <c r="E91" s="98"/>
      <c r="F91" s="98"/>
      <c r="G91" s="98"/>
      <c r="H91" s="98"/>
      <c r="I91" s="104" t="s">
        <v>111</v>
      </c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98" t="s">
        <v>41</v>
      </c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105">
        <f>BF92+BF93</f>
        <v>0</v>
      </c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>
        <f>CB92+CB93</f>
        <v>0</v>
      </c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>
        <f>CX92+CX93</f>
        <v>0</v>
      </c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</row>
    <row r="92" spans="1:123" s="15" customFormat="1">
      <c r="A92" s="61"/>
      <c r="B92" s="61"/>
      <c r="C92" s="61"/>
      <c r="D92" s="61"/>
      <c r="E92" s="61"/>
      <c r="F92" s="61"/>
      <c r="G92" s="61"/>
      <c r="H92" s="61"/>
      <c r="I92" s="81" t="s">
        <v>71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61" t="s">
        <v>41</v>
      </c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55">
        <v>0</v>
      </c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>
        <v>0</v>
      </c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>
        <v>0</v>
      </c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</row>
    <row r="93" spans="1:123" s="15" customFormat="1">
      <c r="A93" s="61"/>
      <c r="B93" s="61"/>
      <c r="C93" s="61"/>
      <c r="D93" s="61"/>
      <c r="E93" s="61"/>
      <c r="F93" s="61"/>
      <c r="G93" s="61"/>
      <c r="H93" s="61"/>
      <c r="I93" s="82" t="s">
        <v>72</v>
      </c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61" t="s">
        <v>41</v>
      </c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55">
        <v>0</v>
      </c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>
        <v>0</v>
      </c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>
        <v>0</v>
      </c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</row>
    <row r="94" spans="1:123" s="15" customFormat="1">
      <c r="A94" s="61" t="s">
        <v>30</v>
      </c>
      <c r="B94" s="61"/>
      <c r="C94" s="61"/>
      <c r="D94" s="61"/>
      <c r="E94" s="61"/>
      <c r="F94" s="61"/>
      <c r="G94" s="61"/>
      <c r="H94" s="62"/>
      <c r="I94" s="83" t="s">
        <v>112</v>
      </c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3"/>
      <c r="AP94" s="63" t="s">
        <v>41</v>
      </c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55">
        <f>BF98+BF99</f>
        <v>0</v>
      </c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>
        <f>CB98+CB99</f>
        <v>0</v>
      </c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>
        <f>CX98+CX99</f>
        <v>0</v>
      </c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</row>
    <row r="95" spans="1:123" s="15" customFormat="1">
      <c r="A95" s="61"/>
      <c r="B95" s="61"/>
      <c r="C95" s="61"/>
      <c r="D95" s="61"/>
      <c r="E95" s="61"/>
      <c r="F95" s="61"/>
      <c r="G95" s="61"/>
      <c r="H95" s="62"/>
      <c r="I95" s="84" t="s">
        <v>113</v>
      </c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6"/>
      <c r="AP95" s="63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</row>
    <row r="96" spans="1:123" s="15" customFormat="1">
      <c r="A96" s="61"/>
      <c r="B96" s="61"/>
      <c r="C96" s="61"/>
      <c r="D96" s="61"/>
      <c r="E96" s="61"/>
      <c r="F96" s="61"/>
      <c r="G96" s="61"/>
      <c r="H96" s="62"/>
      <c r="I96" s="84" t="s">
        <v>114</v>
      </c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6"/>
      <c r="AP96" s="63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</row>
    <row r="97" spans="1:123" s="15" customFormat="1">
      <c r="A97" s="61"/>
      <c r="B97" s="61"/>
      <c r="C97" s="61"/>
      <c r="D97" s="61"/>
      <c r="E97" s="61"/>
      <c r="F97" s="61"/>
      <c r="G97" s="61"/>
      <c r="H97" s="62"/>
      <c r="I97" s="54" t="s">
        <v>115</v>
      </c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1"/>
      <c r="AP97" s="63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</row>
    <row r="98" spans="1:123" s="15" customFormat="1">
      <c r="A98" s="61"/>
      <c r="B98" s="61"/>
      <c r="C98" s="61"/>
      <c r="D98" s="61"/>
      <c r="E98" s="61"/>
      <c r="F98" s="61"/>
      <c r="G98" s="61"/>
      <c r="H98" s="61"/>
      <c r="I98" s="87" t="s">
        <v>116</v>
      </c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61" t="s">
        <v>41</v>
      </c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55">
        <v>0</v>
      </c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>
        <v>0</v>
      </c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>
        <v>0</v>
      </c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</row>
    <row r="99" spans="1:123" s="15" customFormat="1">
      <c r="A99" s="61"/>
      <c r="B99" s="61"/>
      <c r="C99" s="61"/>
      <c r="D99" s="61"/>
      <c r="E99" s="61"/>
      <c r="F99" s="61"/>
      <c r="G99" s="61"/>
      <c r="H99" s="61"/>
      <c r="I99" s="82" t="s">
        <v>117</v>
      </c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61" t="s">
        <v>41</v>
      </c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55">
        <v>0</v>
      </c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>
        <v>0</v>
      </c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>
        <v>0</v>
      </c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</row>
    <row r="100" spans="1:123" s="15" customFormat="1">
      <c r="A100" s="61" t="s">
        <v>32</v>
      </c>
      <c r="B100" s="61"/>
      <c r="C100" s="61"/>
      <c r="D100" s="61"/>
      <c r="E100" s="61"/>
      <c r="F100" s="61"/>
      <c r="G100" s="61"/>
      <c r="H100" s="62"/>
      <c r="I100" s="83" t="s">
        <v>118</v>
      </c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3"/>
      <c r="AP100" s="63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88">
        <f>BF103+BF105+BF113</f>
        <v>54.366</v>
      </c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>
        <f>CB103+CB105+CB113</f>
        <v>54.546999999999997</v>
      </c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>
        <f>CX103+CX105+CX113</f>
        <v>54.801000000000002</v>
      </c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</row>
    <row r="101" spans="1:123" s="15" customFormat="1">
      <c r="A101" s="61"/>
      <c r="B101" s="61"/>
      <c r="C101" s="61"/>
      <c r="D101" s="61"/>
      <c r="E101" s="61"/>
      <c r="F101" s="61"/>
      <c r="G101" s="61"/>
      <c r="H101" s="62"/>
      <c r="I101" s="54" t="s">
        <v>119</v>
      </c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1"/>
      <c r="AP101" s="63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</row>
    <row r="102" spans="1:123" s="15" customFormat="1">
      <c r="A102" s="61"/>
      <c r="B102" s="61"/>
      <c r="C102" s="61"/>
      <c r="D102" s="61"/>
      <c r="E102" s="61"/>
      <c r="F102" s="61"/>
      <c r="G102" s="61"/>
      <c r="H102" s="61"/>
      <c r="I102" s="106" t="s">
        <v>45</v>
      </c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</row>
    <row r="103" spans="1:123" s="15" customFormat="1">
      <c r="A103" s="61" t="s">
        <v>33</v>
      </c>
      <c r="B103" s="61"/>
      <c r="C103" s="61"/>
      <c r="D103" s="61"/>
      <c r="E103" s="61"/>
      <c r="F103" s="61"/>
      <c r="G103" s="61"/>
      <c r="H103" s="62"/>
      <c r="I103" s="83" t="s">
        <v>120</v>
      </c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3"/>
      <c r="AP103" s="63" t="s">
        <v>122</v>
      </c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55">
        <v>48.292999999999999</v>
      </c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>
        <v>48.463999999999999</v>
      </c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>
        <v>48.685000000000002</v>
      </c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</row>
    <row r="104" spans="1:123" s="15" customFormat="1">
      <c r="A104" s="61"/>
      <c r="B104" s="61"/>
      <c r="C104" s="61"/>
      <c r="D104" s="61"/>
      <c r="E104" s="61"/>
      <c r="F104" s="61"/>
      <c r="G104" s="61"/>
      <c r="H104" s="62"/>
      <c r="I104" s="84" t="s">
        <v>121</v>
      </c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6"/>
      <c r="AP104" s="63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</row>
    <row r="105" spans="1:123" s="15" customFormat="1">
      <c r="A105" s="61" t="s">
        <v>123</v>
      </c>
      <c r="B105" s="61"/>
      <c r="C105" s="61"/>
      <c r="D105" s="61"/>
      <c r="E105" s="61"/>
      <c r="F105" s="61"/>
      <c r="G105" s="61"/>
      <c r="H105" s="62"/>
      <c r="I105" s="83" t="s">
        <v>124</v>
      </c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3"/>
      <c r="AP105" s="63" t="s">
        <v>122</v>
      </c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88">
        <f>SUM(BF110:CA112)</f>
        <v>6.0410000000000004</v>
      </c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>
        <f>SUM(CB110:CW112)</f>
        <v>6.0510000000000002</v>
      </c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>
        <f>SUM(CX110:DS112)</f>
        <v>6.0840000000000005</v>
      </c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</row>
    <row r="106" spans="1:123" s="15" customFormat="1">
      <c r="A106" s="61"/>
      <c r="B106" s="61"/>
      <c r="C106" s="61"/>
      <c r="D106" s="61"/>
      <c r="E106" s="61"/>
      <c r="F106" s="61"/>
      <c r="G106" s="61"/>
      <c r="H106" s="62"/>
      <c r="I106" s="84" t="s">
        <v>107</v>
      </c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6"/>
      <c r="AP106" s="63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</row>
    <row r="107" spans="1:123" s="15" customFormat="1">
      <c r="A107" s="61"/>
      <c r="B107" s="61"/>
      <c r="C107" s="61"/>
      <c r="D107" s="61"/>
      <c r="E107" s="61"/>
      <c r="F107" s="61"/>
      <c r="G107" s="61"/>
      <c r="H107" s="62"/>
      <c r="I107" s="84" t="s">
        <v>67</v>
      </c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6"/>
      <c r="AP107" s="63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</row>
    <row r="108" spans="1:123" s="15" customFormat="1">
      <c r="A108" s="61"/>
      <c r="B108" s="61"/>
      <c r="C108" s="61"/>
      <c r="D108" s="61"/>
      <c r="E108" s="61"/>
      <c r="F108" s="61"/>
      <c r="G108" s="61"/>
      <c r="H108" s="62"/>
      <c r="I108" s="84" t="s">
        <v>108</v>
      </c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6"/>
      <c r="AP108" s="63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</row>
    <row r="109" spans="1:123" s="15" customFormat="1">
      <c r="A109" s="61"/>
      <c r="B109" s="61"/>
      <c r="C109" s="61"/>
      <c r="D109" s="61"/>
      <c r="E109" s="61"/>
      <c r="F109" s="61"/>
      <c r="G109" s="61"/>
      <c r="H109" s="62"/>
      <c r="I109" s="54" t="s">
        <v>109</v>
      </c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1"/>
      <c r="AP109" s="63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</row>
    <row r="110" spans="1:123" s="15" customFormat="1">
      <c r="A110" s="61"/>
      <c r="B110" s="61"/>
      <c r="C110" s="61"/>
      <c r="D110" s="61"/>
      <c r="E110" s="61"/>
      <c r="F110" s="61"/>
      <c r="G110" s="61"/>
      <c r="H110" s="61"/>
      <c r="I110" s="81" t="s">
        <v>248</v>
      </c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61" t="s">
        <v>122</v>
      </c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55">
        <v>5.9850000000000003</v>
      </c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>
        <v>5.9950000000000001</v>
      </c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>
        <v>6.0220000000000002</v>
      </c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</row>
    <row r="111" spans="1:123" s="15" customFormat="1">
      <c r="A111" s="61"/>
      <c r="B111" s="61"/>
      <c r="C111" s="61"/>
      <c r="D111" s="61"/>
      <c r="E111" s="61"/>
      <c r="F111" s="61"/>
      <c r="G111" s="61"/>
      <c r="H111" s="61"/>
      <c r="I111" s="81" t="s">
        <v>110</v>
      </c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61" t="s">
        <v>122</v>
      </c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55">
        <v>5.6000000000000001E-2</v>
      </c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>
        <f>BF111</f>
        <v>5.6000000000000001E-2</v>
      </c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>
        <v>6.2E-2</v>
      </c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</row>
    <row r="112" spans="1:123" s="15" customFormat="1">
      <c r="A112" s="61"/>
      <c r="B112" s="61"/>
      <c r="C112" s="61"/>
      <c r="D112" s="61"/>
      <c r="E112" s="61"/>
      <c r="F112" s="61"/>
      <c r="G112" s="61"/>
      <c r="H112" s="61"/>
      <c r="I112" s="81" t="s">
        <v>111</v>
      </c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61" t="s">
        <v>122</v>
      </c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107">
        <v>0</v>
      </c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>
        <v>0</v>
      </c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>
        <v>0</v>
      </c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</row>
    <row r="113" spans="1:123" s="15" customFormat="1">
      <c r="A113" s="61" t="s">
        <v>125</v>
      </c>
      <c r="B113" s="61"/>
      <c r="C113" s="61"/>
      <c r="D113" s="61"/>
      <c r="E113" s="61"/>
      <c r="F113" s="61"/>
      <c r="G113" s="61"/>
      <c r="H113" s="62"/>
      <c r="I113" s="83" t="s">
        <v>126</v>
      </c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3"/>
      <c r="AP113" s="63" t="s">
        <v>122</v>
      </c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55">
        <v>3.2000000000000001E-2</v>
      </c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>
        <v>3.2000000000000001E-2</v>
      </c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>
        <v>3.2000000000000001E-2</v>
      </c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</row>
    <row r="114" spans="1:123" s="15" customFormat="1">
      <c r="A114" s="61"/>
      <c r="B114" s="61"/>
      <c r="C114" s="61"/>
      <c r="D114" s="61"/>
      <c r="E114" s="61"/>
      <c r="F114" s="61"/>
      <c r="G114" s="61"/>
      <c r="H114" s="62"/>
      <c r="I114" s="84" t="s">
        <v>127</v>
      </c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6"/>
      <c r="AP114" s="63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</row>
    <row r="115" spans="1:123" s="15" customFormat="1">
      <c r="A115" s="61"/>
      <c r="B115" s="61"/>
      <c r="C115" s="61"/>
      <c r="D115" s="61"/>
      <c r="E115" s="61"/>
      <c r="F115" s="61"/>
      <c r="G115" s="61"/>
      <c r="H115" s="62"/>
      <c r="I115" s="84" t="s">
        <v>128</v>
      </c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6"/>
      <c r="AP115" s="63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</row>
    <row r="116" spans="1:123" s="15" customFormat="1">
      <c r="A116" s="61"/>
      <c r="B116" s="61"/>
      <c r="C116" s="61"/>
      <c r="D116" s="61"/>
      <c r="E116" s="61"/>
      <c r="F116" s="61"/>
      <c r="G116" s="61"/>
      <c r="H116" s="62"/>
      <c r="I116" s="84" t="s">
        <v>129</v>
      </c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6"/>
      <c r="AP116" s="63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</row>
    <row r="117" spans="1:123" s="15" customFormat="1">
      <c r="A117" s="61" t="s">
        <v>37</v>
      </c>
      <c r="B117" s="61"/>
      <c r="C117" s="61"/>
      <c r="D117" s="61"/>
      <c r="E117" s="61"/>
      <c r="F117" s="61"/>
      <c r="G117" s="61"/>
      <c r="H117" s="62"/>
      <c r="I117" s="83" t="s">
        <v>130</v>
      </c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3"/>
      <c r="AP117" s="63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108">
        <f>BF120+BF122</f>
        <v>54334</v>
      </c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08"/>
      <c r="BZ117" s="108"/>
      <c r="CA117" s="108"/>
      <c r="CB117" s="108">
        <f>CB120+CB122</f>
        <v>54515</v>
      </c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08"/>
      <c r="CW117" s="108"/>
      <c r="CX117" s="108">
        <f>CX120+CX122</f>
        <v>54769</v>
      </c>
      <c r="CY117" s="108"/>
      <c r="CZ117" s="108"/>
      <c r="DA117" s="108"/>
      <c r="DB117" s="108"/>
      <c r="DC117" s="108"/>
      <c r="DD117" s="108"/>
      <c r="DE117" s="108"/>
      <c r="DF117" s="108"/>
      <c r="DG117" s="108"/>
      <c r="DH117" s="108"/>
      <c r="DI117" s="108"/>
      <c r="DJ117" s="108"/>
      <c r="DK117" s="108"/>
      <c r="DL117" s="108"/>
      <c r="DM117" s="108"/>
      <c r="DN117" s="108"/>
      <c r="DO117" s="108"/>
      <c r="DP117" s="108"/>
      <c r="DQ117" s="108"/>
      <c r="DR117" s="108"/>
      <c r="DS117" s="108"/>
    </row>
    <row r="118" spans="1:123" s="15" customFormat="1">
      <c r="A118" s="61"/>
      <c r="B118" s="61"/>
      <c r="C118" s="61"/>
      <c r="D118" s="61"/>
      <c r="E118" s="61"/>
      <c r="F118" s="61"/>
      <c r="G118" s="61"/>
      <c r="H118" s="62"/>
      <c r="I118" s="54" t="s">
        <v>131</v>
      </c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1"/>
      <c r="AP118" s="63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8"/>
      <c r="CK118" s="108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08"/>
      <c r="CW118" s="108"/>
      <c r="CX118" s="108"/>
      <c r="CY118" s="108"/>
      <c r="CZ118" s="108"/>
      <c r="DA118" s="108"/>
      <c r="DB118" s="108"/>
      <c r="DC118" s="108"/>
      <c r="DD118" s="108"/>
      <c r="DE118" s="108"/>
      <c r="DF118" s="108"/>
      <c r="DG118" s="108"/>
      <c r="DH118" s="108"/>
      <c r="DI118" s="108"/>
      <c r="DJ118" s="108"/>
      <c r="DK118" s="108"/>
      <c r="DL118" s="108"/>
      <c r="DM118" s="108"/>
      <c r="DN118" s="108"/>
      <c r="DO118" s="108"/>
      <c r="DP118" s="108"/>
      <c r="DQ118" s="108"/>
      <c r="DR118" s="108"/>
      <c r="DS118" s="108"/>
    </row>
    <row r="119" spans="1:123" s="15" customFormat="1">
      <c r="A119" s="61"/>
      <c r="B119" s="61"/>
      <c r="C119" s="61"/>
      <c r="D119" s="61"/>
      <c r="E119" s="61"/>
      <c r="F119" s="61"/>
      <c r="G119" s="61"/>
      <c r="H119" s="61"/>
      <c r="I119" s="106" t="s">
        <v>45</v>
      </c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</row>
    <row r="120" spans="1:123" s="15" customFormat="1">
      <c r="A120" s="61" t="s">
        <v>38</v>
      </c>
      <c r="B120" s="61"/>
      <c r="C120" s="61"/>
      <c r="D120" s="61"/>
      <c r="E120" s="61"/>
      <c r="F120" s="61"/>
      <c r="G120" s="61"/>
      <c r="H120" s="62"/>
      <c r="I120" s="83" t="s">
        <v>132</v>
      </c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3"/>
      <c r="AP120" s="63" t="s">
        <v>133</v>
      </c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108">
        <f>BF103*1000</f>
        <v>48293</v>
      </c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08"/>
      <c r="BY120" s="108"/>
      <c r="BZ120" s="108"/>
      <c r="CA120" s="108"/>
      <c r="CB120" s="108">
        <f>CB103*1000</f>
        <v>48464</v>
      </c>
      <c r="CC120" s="108"/>
      <c r="CD120" s="108"/>
      <c r="CE120" s="108"/>
      <c r="CF120" s="108"/>
      <c r="CG120" s="108"/>
      <c r="CH120" s="108"/>
      <c r="CI120" s="108"/>
      <c r="CJ120" s="108"/>
      <c r="CK120" s="108"/>
      <c r="CL120" s="108"/>
      <c r="CM120" s="108"/>
      <c r="CN120" s="108"/>
      <c r="CO120" s="108"/>
      <c r="CP120" s="108"/>
      <c r="CQ120" s="108"/>
      <c r="CR120" s="108"/>
      <c r="CS120" s="108"/>
      <c r="CT120" s="108"/>
      <c r="CU120" s="108"/>
      <c r="CV120" s="108"/>
      <c r="CW120" s="108"/>
      <c r="CX120" s="108">
        <f>CX103*1000</f>
        <v>48685</v>
      </c>
      <c r="CY120" s="108"/>
      <c r="CZ120" s="108"/>
      <c r="DA120" s="108"/>
      <c r="DB120" s="108"/>
      <c r="DC120" s="108"/>
      <c r="DD120" s="108"/>
      <c r="DE120" s="108"/>
      <c r="DF120" s="108"/>
      <c r="DG120" s="108"/>
      <c r="DH120" s="108"/>
      <c r="DI120" s="108"/>
      <c r="DJ120" s="108"/>
      <c r="DK120" s="108"/>
      <c r="DL120" s="108"/>
      <c r="DM120" s="108"/>
      <c r="DN120" s="108"/>
      <c r="DO120" s="108"/>
      <c r="DP120" s="108"/>
      <c r="DQ120" s="108"/>
      <c r="DR120" s="108"/>
      <c r="DS120" s="108"/>
    </row>
    <row r="121" spans="1:123" s="15" customFormat="1">
      <c r="A121" s="61"/>
      <c r="B121" s="61"/>
      <c r="C121" s="61"/>
      <c r="D121" s="61"/>
      <c r="E121" s="61"/>
      <c r="F121" s="61"/>
      <c r="G121" s="61"/>
      <c r="H121" s="62"/>
      <c r="I121" s="84" t="s">
        <v>121</v>
      </c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6"/>
      <c r="AP121" s="63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  <c r="CW121" s="108"/>
      <c r="CX121" s="108"/>
      <c r="CY121" s="108"/>
      <c r="CZ121" s="108"/>
      <c r="DA121" s="108"/>
      <c r="DB121" s="108"/>
      <c r="DC121" s="108"/>
      <c r="DD121" s="108"/>
      <c r="DE121" s="108"/>
      <c r="DF121" s="108"/>
      <c r="DG121" s="108"/>
      <c r="DH121" s="108"/>
      <c r="DI121" s="108"/>
      <c r="DJ121" s="108"/>
      <c r="DK121" s="108"/>
      <c r="DL121" s="108"/>
      <c r="DM121" s="108"/>
      <c r="DN121" s="108"/>
      <c r="DO121" s="108"/>
      <c r="DP121" s="108"/>
      <c r="DQ121" s="108"/>
      <c r="DR121" s="108"/>
      <c r="DS121" s="108"/>
    </row>
    <row r="122" spans="1:123" s="15" customFormat="1">
      <c r="A122" s="61" t="s">
        <v>39</v>
      </c>
      <c r="B122" s="61"/>
      <c r="C122" s="61"/>
      <c r="D122" s="61"/>
      <c r="E122" s="61"/>
      <c r="F122" s="61"/>
      <c r="G122" s="61"/>
      <c r="H122" s="62"/>
      <c r="I122" s="83" t="s">
        <v>134</v>
      </c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3"/>
      <c r="AP122" s="63" t="s">
        <v>133</v>
      </c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108">
        <f>SUM(BF127:CA129)</f>
        <v>6041</v>
      </c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08"/>
      <c r="BY122" s="108"/>
      <c r="BZ122" s="108"/>
      <c r="CA122" s="108"/>
      <c r="CB122" s="108">
        <f>SUM(CB127:CW129)</f>
        <v>6051</v>
      </c>
      <c r="CC122" s="108"/>
      <c r="CD122" s="108"/>
      <c r="CE122" s="108"/>
      <c r="CF122" s="108"/>
      <c r="CG122" s="108"/>
      <c r="CH122" s="108"/>
      <c r="CI122" s="108"/>
      <c r="CJ122" s="108"/>
      <c r="CK122" s="108"/>
      <c r="CL122" s="108"/>
      <c r="CM122" s="108"/>
      <c r="CN122" s="108"/>
      <c r="CO122" s="108"/>
      <c r="CP122" s="108"/>
      <c r="CQ122" s="108"/>
      <c r="CR122" s="108"/>
      <c r="CS122" s="108"/>
      <c r="CT122" s="108"/>
      <c r="CU122" s="108"/>
      <c r="CV122" s="108"/>
      <c r="CW122" s="108"/>
      <c r="CX122" s="108">
        <f>SUM(CX127:DS129)</f>
        <v>6084</v>
      </c>
      <c r="CY122" s="108"/>
      <c r="CZ122" s="108"/>
      <c r="DA122" s="108"/>
      <c r="DB122" s="108"/>
      <c r="DC122" s="108"/>
      <c r="DD122" s="108"/>
      <c r="DE122" s="108"/>
      <c r="DF122" s="108"/>
      <c r="DG122" s="108"/>
      <c r="DH122" s="108"/>
      <c r="DI122" s="108"/>
      <c r="DJ122" s="108"/>
      <c r="DK122" s="108"/>
      <c r="DL122" s="108"/>
      <c r="DM122" s="108"/>
      <c r="DN122" s="108"/>
      <c r="DO122" s="108"/>
      <c r="DP122" s="108"/>
      <c r="DQ122" s="108"/>
      <c r="DR122" s="108"/>
      <c r="DS122" s="108"/>
    </row>
    <row r="123" spans="1:123" s="15" customFormat="1">
      <c r="A123" s="61"/>
      <c r="B123" s="61"/>
      <c r="C123" s="61"/>
      <c r="D123" s="61"/>
      <c r="E123" s="61"/>
      <c r="F123" s="61"/>
      <c r="G123" s="61"/>
      <c r="H123" s="62"/>
      <c r="I123" s="84" t="s">
        <v>107</v>
      </c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6"/>
      <c r="AP123" s="63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108"/>
      <c r="BZ123" s="108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08"/>
      <c r="CK123" s="108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  <c r="CV123" s="108"/>
      <c r="CW123" s="108"/>
      <c r="CX123" s="108"/>
      <c r="CY123" s="108"/>
      <c r="CZ123" s="108"/>
      <c r="DA123" s="108"/>
      <c r="DB123" s="108"/>
      <c r="DC123" s="108"/>
      <c r="DD123" s="108"/>
      <c r="DE123" s="108"/>
      <c r="DF123" s="108"/>
      <c r="DG123" s="108"/>
      <c r="DH123" s="108"/>
      <c r="DI123" s="108"/>
      <c r="DJ123" s="108"/>
      <c r="DK123" s="108"/>
      <c r="DL123" s="108"/>
      <c r="DM123" s="108"/>
      <c r="DN123" s="108"/>
      <c r="DO123" s="108"/>
      <c r="DP123" s="108"/>
      <c r="DQ123" s="108"/>
      <c r="DR123" s="108"/>
      <c r="DS123" s="108"/>
    </row>
    <row r="124" spans="1:123" s="15" customFormat="1">
      <c r="A124" s="61"/>
      <c r="B124" s="61"/>
      <c r="C124" s="61"/>
      <c r="D124" s="61"/>
      <c r="E124" s="61"/>
      <c r="F124" s="61"/>
      <c r="G124" s="61"/>
      <c r="H124" s="62"/>
      <c r="I124" s="84" t="s">
        <v>67</v>
      </c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6"/>
      <c r="AP124" s="63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08"/>
      <c r="CK124" s="108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08"/>
      <c r="CW124" s="108"/>
      <c r="CX124" s="108"/>
      <c r="CY124" s="108"/>
      <c r="CZ124" s="108"/>
      <c r="DA124" s="108"/>
      <c r="DB124" s="108"/>
      <c r="DC124" s="108"/>
      <c r="DD124" s="108"/>
      <c r="DE124" s="108"/>
      <c r="DF124" s="108"/>
      <c r="DG124" s="108"/>
      <c r="DH124" s="108"/>
      <c r="DI124" s="108"/>
      <c r="DJ124" s="108"/>
      <c r="DK124" s="108"/>
      <c r="DL124" s="108"/>
      <c r="DM124" s="108"/>
      <c r="DN124" s="108"/>
      <c r="DO124" s="108"/>
      <c r="DP124" s="108"/>
      <c r="DQ124" s="108"/>
      <c r="DR124" s="108"/>
      <c r="DS124" s="108"/>
    </row>
    <row r="125" spans="1:123" s="15" customFormat="1">
      <c r="A125" s="61"/>
      <c r="B125" s="61"/>
      <c r="C125" s="61"/>
      <c r="D125" s="61"/>
      <c r="E125" s="61"/>
      <c r="F125" s="61"/>
      <c r="G125" s="61"/>
      <c r="H125" s="62"/>
      <c r="I125" s="84" t="s">
        <v>108</v>
      </c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6"/>
      <c r="AP125" s="63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108"/>
      <c r="BZ125" s="108"/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  <c r="CR125" s="108"/>
      <c r="CS125" s="108"/>
      <c r="CT125" s="108"/>
      <c r="CU125" s="108"/>
      <c r="CV125" s="108"/>
      <c r="CW125" s="108"/>
      <c r="CX125" s="108"/>
      <c r="CY125" s="108"/>
      <c r="CZ125" s="108"/>
      <c r="DA125" s="108"/>
      <c r="DB125" s="108"/>
      <c r="DC125" s="108"/>
      <c r="DD125" s="108"/>
      <c r="DE125" s="108"/>
      <c r="DF125" s="108"/>
      <c r="DG125" s="108"/>
      <c r="DH125" s="108"/>
      <c r="DI125" s="108"/>
      <c r="DJ125" s="108"/>
      <c r="DK125" s="108"/>
      <c r="DL125" s="108"/>
      <c r="DM125" s="108"/>
      <c r="DN125" s="108"/>
      <c r="DO125" s="108"/>
      <c r="DP125" s="108"/>
      <c r="DQ125" s="108"/>
      <c r="DR125" s="108"/>
      <c r="DS125" s="108"/>
    </row>
    <row r="126" spans="1:123" s="15" customFormat="1">
      <c r="A126" s="61"/>
      <c r="B126" s="61"/>
      <c r="C126" s="61"/>
      <c r="D126" s="61"/>
      <c r="E126" s="61"/>
      <c r="F126" s="61"/>
      <c r="G126" s="61"/>
      <c r="H126" s="62"/>
      <c r="I126" s="54" t="s">
        <v>109</v>
      </c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1"/>
      <c r="AP126" s="63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8"/>
      <c r="CK126" s="108"/>
      <c r="CL126" s="108"/>
      <c r="CM126" s="108"/>
      <c r="CN126" s="108"/>
      <c r="CO126" s="108"/>
      <c r="CP126" s="108"/>
      <c r="CQ126" s="108"/>
      <c r="CR126" s="108"/>
      <c r="CS126" s="108"/>
      <c r="CT126" s="108"/>
      <c r="CU126" s="108"/>
      <c r="CV126" s="108"/>
      <c r="CW126" s="108"/>
      <c r="CX126" s="108"/>
      <c r="CY126" s="108"/>
      <c r="CZ126" s="108"/>
      <c r="DA126" s="108"/>
      <c r="DB126" s="108"/>
      <c r="DC126" s="108"/>
      <c r="DD126" s="108"/>
      <c r="DE126" s="108"/>
      <c r="DF126" s="108"/>
      <c r="DG126" s="108"/>
      <c r="DH126" s="108"/>
      <c r="DI126" s="108"/>
      <c r="DJ126" s="108"/>
      <c r="DK126" s="108"/>
      <c r="DL126" s="108"/>
      <c r="DM126" s="108"/>
      <c r="DN126" s="108"/>
      <c r="DO126" s="108"/>
      <c r="DP126" s="108"/>
      <c r="DQ126" s="108"/>
      <c r="DR126" s="108"/>
      <c r="DS126" s="108"/>
    </row>
    <row r="127" spans="1:123" s="15" customFormat="1">
      <c r="A127" s="61"/>
      <c r="B127" s="61"/>
      <c r="C127" s="61"/>
      <c r="D127" s="61"/>
      <c r="E127" s="61"/>
      <c r="F127" s="61"/>
      <c r="G127" s="61"/>
      <c r="H127" s="61"/>
      <c r="I127" s="81" t="s">
        <v>248</v>
      </c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61" t="s">
        <v>133</v>
      </c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108">
        <f>BF110*1000</f>
        <v>5985</v>
      </c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>
        <f>CB110*1000</f>
        <v>5995</v>
      </c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  <c r="CW127" s="108"/>
      <c r="CX127" s="108">
        <f>CX110*1000</f>
        <v>6022</v>
      </c>
      <c r="CY127" s="108"/>
      <c r="CZ127" s="108"/>
      <c r="DA127" s="108"/>
      <c r="DB127" s="108"/>
      <c r="DC127" s="108"/>
      <c r="DD127" s="108"/>
      <c r="DE127" s="108"/>
      <c r="DF127" s="108"/>
      <c r="DG127" s="108"/>
      <c r="DH127" s="108"/>
      <c r="DI127" s="108"/>
      <c r="DJ127" s="108"/>
      <c r="DK127" s="108"/>
      <c r="DL127" s="108"/>
      <c r="DM127" s="108"/>
      <c r="DN127" s="108"/>
      <c r="DO127" s="108"/>
      <c r="DP127" s="108"/>
      <c r="DQ127" s="108"/>
      <c r="DR127" s="108"/>
      <c r="DS127" s="108"/>
    </row>
    <row r="128" spans="1:123" s="15" customFormat="1">
      <c r="A128" s="61"/>
      <c r="B128" s="61"/>
      <c r="C128" s="61"/>
      <c r="D128" s="61"/>
      <c r="E128" s="61"/>
      <c r="F128" s="61"/>
      <c r="G128" s="61"/>
      <c r="H128" s="61"/>
      <c r="I128" s="81" t="s">
        <v>110</v>
      </c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61" t="s">
        <v>133</v>
      </c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108">
        <f>BF111*1000</f>
        <v>56</v>
      </c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8"/>
      <c r="BZ128" s="108"/>
      <c r="CA128" s="108"/>
      <c r="CB128" s="108">
        <f>CB111*1000</f>
        <v>56</v>
      </c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  <c r="CR128" s="108"/>
      <c r="CS128" s="108"/>
      <c r="CT128" s="108"/>
      <c r="CU128" s="108"/>
      <c r="CV128" s="108"/>
      <c r="CW128" s="108"/>
      <c r="CX128" s="108">
        <f>CX111*1000</f>
        <v>62</v>
      </c>
      <c r="CY128" s="108"/>
      <c r="CZ128" s="108"/>
      <c r="DA128" s="108"/>
      <c r="DB128" s="108"/>
      <c r="DC128" s="108"/>
      <c r="DD128" s="108"/>
      <c r="DE128" s="108"/>
      <c r="DF128" s="108"/>
      <c r="DG128" s="108"/>
      <c r="DH128" s="108"/>
      <c r="DI128" s="108"/>
      <c r="DJ128" s="108"/>
      <c r="DK128" s="108"/>
      <c r="DL128" s="108"/>
      <c r="DM128" s="108"/>
      <c r="DN128" s="108"/>
      <c r="DO128" s="108"/>
      <c r="DP128" s="108"/>
      <c r="DQ128" s="108"/>
      <c r="DR128" s="108"/>
      <c r="DS128" s="108"/>
    </row>
    <row r="129" spans="1:123" s="15" customFormat="1">
      <c r="A129" s="61"/>
      <c r="B129" s="61"/>
      <c r="C129" s="61"/>
      <c r="D129" s="61"/>
      <c r="E129" s="61"/>
      <c r="F129" s="61"/>
      <c r="G129" s="61"/>
      <c r="H129" s="61"/>
      <c r="I129" s="81" t="s">
        <v>111</v>
      </c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61" t="s">
        <v>133</v>
      </c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107">
        <v>0</v>
      </c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>
        <v>0</v>
      </c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>
        <v>0</v>
      </c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</row>
    <row r="130" spans="1:123" s="15" customFormat="1">
      <c r="A130" s="61" t="s">
        <v>42</v>
      </c>
      <c r="B130" s="61"/>
      <c r="C130" s="61"/>
      <c r="D130" s="61"/>
      <c r="E130" s="61"/>
      <c r="F130" s="61"/>
      <c r="G130" s="61"/>
      <c r="H130" s="61"/>
      <c r="I130" s="82" t="s">
        <v>135</v>
      </c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61" t="s">
        <v>133</v>
      </c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107">
        <v>0</v>
      </c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>
        <v>0</v>
      </c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>
        <v>0</v>
      </c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</row>
    <row r="131" spans="1:123" s="15" customFormat="1">
      <c r="A131" s="61" t="s">
        <v>52</v>
      </c>
      <c r="B131" s="61"/>
      <c r="C131" s="61"/>
      <c r="D131" s="61"/>
      <c r="E131" s="61"/>
      <c r="F131" s="61"/>
      <c r="G131" s="61"/>
      <c r="H131" s="62"/>
      <c r="I131" s="83" t="s">
        <v>43</v>
      </c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3"/>
      <c r="AP131" s="63" t="s">
        <v>28</v>
      </c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55">
        <v>263272.84000000003</v>
      </c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>
        <v>265655.58</v>
      </c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>
        <v>555848.71</v>
      </c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</row>
    <row r="132" spans="1:123" s="15" customFormat="1">
      <c r="A132" s="61"/>
      <c r="B132" s="61"/>
      <c r="C132" s="61"/>
      <c r="D132" s="61"/>
      <c r="E132" s="61"/>
      <c r="F132" s="61"/>
      <c r="G132" s="61"/>
      <c r="H132" s="62"/>
      <c r="I132" s="84" t="s">
        <v>136</v>
      </c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6"/>
      <c r="AP132" s="63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</row>
    <row r="133" spans="1:123" s="15" customFormat="1">
      <c r="A133" s="61" t="s">
        <v>137</v>
      </c>
      <c r="B133" s="61"/>
      <c r="C133" s="61"/>
      <c r="D133" s="61"/>
      <c r="E133" s="61"/>
      <c r="F133" s="61"/>
      <c r="G133" s="61"/>
      <c r="H133" s="62"/>
      <c r="I133" s="83" t="s">
        <v>53</v>
      </c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3"/>
      <c r="AP133" s="63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</row>
    <row r="134" spans="1:123" s="15" customFormat="1">
      <c r="A134" s="61"/>
      <c r="B134" s="61"/>
      <c r="C134" s="61"/>
      <c r="D134" s="61"/>
      <c r="E134" s="61"/>
      <c r="F134" s="61"/>
      <c r="G134" s="61"/>
      <c r="H134" s="62"/>
      <c r="I134" s="84" t="s">
        <v>155</v>
      </c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6"/>
      <c r="AP134" s="63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</row>
    <row r="135" spans="1:123" s="15" customFormat="1">
      <c r="A135" s="61"/>
      <c r="B135" s="61"/>
      <c r="C135" s="61"/>
      <c r="D135" s="61"/>
      <c r="E135" s="61"/>
      <c r="F135" s="61"/>
      <c r="G135" s="61"/>
      <c r="H135" s="62"/>
      <c r="I135" s="84" t="s">
        <v>54</v>
      </c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6"/>
      <c r="AP135" s="63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</row>
    <row r="136" spans="1:123" s="15" customFormat="1">
      <c r="A136" s="61" t="s">
        <v>138</v>
      </c>
      <c r="B136" s="61"/>
      <c r="C136" s="61"/>
      <c r="D136" s="61"/>
      <c r="E136" s="61"/>
      <c r="F136" s="61"/>
      <c r="G136" s="61"/>
      <c r="H136" s="62"/>
      <c r="I136" s="83" t="s">
        <v>55</v>
      </c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3"/>
      <c r="AP136" s="63" t="s">
        <v>57</v>
      </c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107">
        <v>32</v>
      </c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>
        <v>40</v>
      </c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>
        <v>43</v>
      </c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</row>
    <row r="137" spans="1:123" s="15" customFormat="1">
      <c r="A137" s="61"/>
      <c r="B137" s="61"/>
      <c r="C137" s="61"/>
      <c r="D137" s="61"/>
      <c r="E137" s="61"/>
      <c r="F137" s="61"/>
      <c r="G137" s="61"/>
      <c r="H137" s="62"/>
      <c r="I137" s="84" t="s">
        <v>56</v>
      </c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6"/>
      <c r="AP137" s="66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</row>
    <row r="138" spans="1:123" s="15" customFormat="1">
      <c r="A138" s="61" t="s">
        <v>139</v>
      </c>
      <c r="B138" s="61"/>
      <c r="C138" s="61"/>
      <c r="D138" s="61"/>
      <c r="E138" s="61"/>
      <c r="F138" s="61"/>
      <c r="G138" s="61"/>
      <c r="H138" s="62"/>
      <c r="I138" s="83" t="s">
        <v>58</v>
      </c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64" t="s">
        <v>28</v>
      </c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6"/>
      <c r="BF138" s="91">
        <v>42.78</v>
      </c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>
        <v>44.64</v>
      </c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>
        <v>46.51</v>
      </c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</row>
    <row r="139" spans="1:123" s="15" customFormat="1">
      <c r="A139" s="61"/>
      <c r="B139" s="61"/>
      <c r="C139" s="61"/>
      <c r="D139" s="61"/>
      <c r="E139" s="61"/>
      <c r="F139" s="61"/>
      <c r="G139" s="61"/>
      <c r="H139" s="62"/>
      <c r="I139" s="54" t="s">
        <v>59</v>
      </c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60" t="s">
        <v>60</v>
      </c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8"/>
      <c r="BF139" s="91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</row>
    <row r="140" spans="1:123" s="15" customFormat="1" ht="15.75" customHeight="1">
      <c r="A140" s="61" t="s">
        <v>140</v>
      </c>
      <c r="B140" s="61"/>
      <c r="C140" s="61"/>
      <c r="D140" s="61"/>
      <c r="E140" s="61"/>
      <c r="F140" s="61"/>
      <c r="G140" s="61"/>
      <c r="H140" s="62"/>
      <c r="I140" s="83" t="s">
        <v>61</v>
      </c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3"/>
      <c r="AP140" s="114" t="s">
        <v>256</v>
      </c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115"/>
      <c r="CR140" s="115"/>
      <c r="CS140" s="115"/>
      <c r="CT140" s="115"/>
      <c r="CU140" s="115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115"/>
      <c r="DF140" s="115"/>
      <c r="DG140" s="115"/>
      <c r="DH140" s="115"/>
      <c r="DI140" s="115"/>
      <c r="DJ140" s="115"/>
      <c r="DK140" s="115"/>
      <c r="DL140" s="115"/>
      <c r="DM140" s="115"/>
      <c r="DN140" s="115"/>
      <c r="DO140" s="115"/>
      <c r="DP140" s="115"/>
      <c r="DQ140" s="115"/>
      <c r="DR140" s="115"/>
      <c r="DS140" s="116"/>
    </row>
    <row r="141" spans="1:123" s="15" customFormat="1">
      <c r="A141" s="61"/>
      <c r="B141" s="61"/>
      <c r="C141" s="61"/>
      <c r="D141" s="61"/>
      <c r="E141" s="61"/>
      <c r="F141" s="61"/>
      <c r="G141" s="61"/>
      <c r="H141" s="62"/>
      <c r="I141" s="84" t="s">
        <v>62</v>
      </c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6"/>
      <c r="AP141" s="117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118"/>
      <c r="BS141" s="118"/>
      <c r="BT141" s="118"/>
      <c r="BU141" s="118"/>
      <c r="BV141" s="118"/>
      <c r="BW141" s="118"/>
      <c r="BX141" s="118"/>
      <c r="BY141" s="118"/>
      <c r="BZ141" s="118"/>
      <c r="CA141" s="118"/>
      <c r="CB141" s="118"/>
      <c r="CC141" s="118"/>
      <c r="CD141" s="118"/>
      <c r="CE141" s="118"/>
      <c r="CF141" s="118"/>
      <c r="CG141" s="118"/>
      <c r="CH141" s="118"/>
      <c r="CI141" s="118"/>
      <c r="CJ141" s="118"/>
      <c r="CK141" s="118"/>
      <c r="CL141" s="118"/>
      <c r="CM141" s="118"/>
      <c r="CN141" s="118"/>
      <c r="CO141" s="118"/>
      <c r="CP141" s="118"/>
      <c r="CQ141" s="118"/>
      <c r="CR141" s="118"/>
      <c r="CS141" s="118"/>
      <c r="CT141" s="118"/>
      <c r="CU141" s="118"/>
      <c r="CV141" s="118"/>
      <c r="CW141" s="118"/>
      <c r="CX141" s="118"/>
      <c r="CY141" s="118"/>
      <c r="CZ141" s="118"/>
      <c r="DA141" s="118"/>
      <c r="DB141" s="118"/>
      <c r="DC141" s="118"/>
      <c r="DD141" s="118"/>
      <c r="DE141" s="118"/>
      <c r="DF141" s="118"/>
      <c r="DG141" s="118"/>
      <c r="DH141" s="118"/>
      <c r="DI141" s="118"/>
      <c r="DJ141" s="118"/>
      <c r="DK141" s="118"/>
      <c r="DL141" s="118"/>
      <c r="DM141" s="118"/>
      <c r="DN141" s="118"/>
      <c r="DO141" s="118"/>
      <c r="DP141" s="118"/>
      <c r="DQ141" s="118"/>
      <c r="DR141" s="118"/>
      <c r="DS141" s="119"/>
    </row>
    <row r="142" spans="1:123" s="15" customFormat="1">
      <c r="A142" s="61"/>
      <c r="B142" s="61"/>
      <c r="C142" s="61"/>
      <c r="D142" s="61"/>
      <c r="E142" s="61"/>
      <c r="F142" s="61"/>
      <c r="G142" s="61"/>
      <c r="H142" s="62"/>
      <c r="I142" s="54" t="s">
        <v>63</v>
      </c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1"/>
      <c r="AP142" s="120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  <c r="DK142" s="121"/>
      <c r="DL142" s="121"/>
      <c r="DM142" s="121"/>
      <c r="DN142" s="121"/>
      <c r="DO142" s="121"/>
      <c r="DP142" s="121"/>
      <c r="DQ142" s="121"/>
      <c r="DR142" s="121"/>
      <c r="DS142" s="122"/>
    </row>
    <row r="143" spans="1:123" s="15" customFormat="1">
      <c r="A143" s="61" t="s">
        <v>141</v>
      </c>
      <c r="B143" s="61"/>
      <c r="C143" s="61"/>
      <c r="D143" s="61"/>
      <c r="E143" s="61"/>
      <c r="F143" s="61"/>
      <c r="G143" s="61"/>
      <c r="H143" s="61"/>
      <c r="I143" s="87" t="s">
        <v>142</v>
      </c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61" t="s">
        <v>28</v>
      </c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110">
        <v>0</v>
      </c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2"/>
      <c r="CB143" s="113">
        <v>12121.91</v>
      </c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3"/>
      <c r="CO143" s="113"/>
      <c r="CP143" s="113"/>
      <c r="CQ143" s="113"/>
      <c r="CR143" s="113"/>
      <c r="CS143" s="113"/>
      <c r="CT143" s="113"/>
      <c r="CU143" s="113"/>
      <c r="CV143" s="113"/>
      <c r="CW143" s="113"/>
      <c r="CX143" s="113">
        <v>22173.88</v>
      </c>
      <c r="CY143" s="113"/>
      <c r="CZ143" s="113"/>
      <c r="DA143" s="113"/>
      <c r="DB143" s="113"/>
      <c r="DC143" s="113"/>
      <c r="DD143" s="113"/>
      <c r="DE143" s="113"/>
      <c r="DF143" s="113"/>
      <c r="DG143" s="113"/>
      <c r="DH143" s="113"/>
      <c r="DI143" s="113"/>
      <c r="DJ143" s="113"/>
      <c r="DK143" s="113"/>
      <c r="DL143" s="113"/>
      <c r="DM143" s="113"/>
      <c r="DN143" s="113"/>
      <c r="DO143" s="113"/>
      <c r="DP143" s="113"/>
      <c r="DQ143" s="113"/>
      <c r="DR143" s="113"/>
      <c r="DS143" s="113"/>
    </row>
    <row r="144" spans="1:123" s="15" customFormat="1">
      <c r="A144" s="61" t="s">
        <v>143</v>
      </c>
      <c r="B144" s="61"/>
      <c r="C144" s="61"/>
      <c r="D144" s="61"/>
      <c r="E144" s="61"/>
      <c r="F144" s="61"/>
      <c r="G144" s="61"/>
      <c r="H144" s="61"/>
      <c r="I144" s="81" t="s">
        <v>144</v>
      </c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61" t="s">
        <v>28</v>
      </c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113">
        <v>30978.65</v>
      </c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>
        <v>20218.150000000001</v>
      </c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3"/>
      <c r="CO144" s="113"/>
      <c r="CP144" s="113"/>
      <c r="CQ144" s="113"/>
      <c r="CR144" s="113"/>
      <c r="CS144" s="113"/>
      <c r="CT144" s="113"/>
      <c r="CU144" s="113"/>
      <c r="CV144" s="113"/>
      <c r="CW144" s="113"/>
      <c r="CX144" s="113">
        <v>22565.41</v>
      </c>
      <c r="CY144" s="113"/>
      <c r="CZ144" s="113"/>
      <c r="DA144" s="113"/>
      <c r="DB144" s="113"/>
      <c r="DC144" s="113"/>
      <c r="DD144" s="113"/>
      <c r="DE144" s="113"/>
      <c r="DF144" s="113"/>
      <c r="DG144" s="113"/>
      <c r="DH144" s="113"/>
      <c r="DI144" s="113"/>
      <c r="DJ144" s="113"/>
      <c r="DK144" s="113"/>
      <c r="DL144" s="113"/>
      <c r="DM144" s="113"/>
      <c r="DN144" s="113"/>
      <c r="DO144" s="113"/>
      <c r="DP144" s="113"/>
      <c r="DQ144" s="113"/>
      <c r="DR144" s="113"/>
      <c r="DS144" s="113"/>
    </row>
    <row r="145" spans="1:123" s="15" customFormat="1">
      <c r="A145" s="61" t="s">
        <v>145</v>
      </c>
      <c r="B145" s="61"/>
      <c r="C145" s="61"/>
      <c r="D145" s="61"/>
      <c r="E145" s="61"/>
      <c r="F145" s="61"/>
      <c r="G145" s="61"/>
      <c r="H145" s="61"/>
      <c r="I145" s="81" t="s">
        <v>146</v>
      </c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61" t="s">
        <v>28</v>
      </c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113">
        <v>7845.56</v>
      </c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13"/>
      <c r="BZ145" s="113"/>
      <c r="CA145" s="113"/>
      <c r="CB145" s="113">
        <v>16157.61</v>
      </c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>
        <v>23227.51</v>
      </c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</row>
    <row r="146" spans="1:123" s="15" customFormat="1">
      <c r="A146" s="61" t="s">
        <v>147</v>
      </c>
      <c r="B146" s="61"/>
      <c r="C146" s="61"/>
      <c r="D146" s="61"/>
      <c r="E146" s="61"/>
      <c r="F146" s="61"/>
      <c r="G146" s="61"/>
      <c r="H146" s="61"/>
      <c r="I146" s="82" t="s">
        <v>31</v>
      </c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61" t="s">
        <v>28</v>
      </c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113">
        <v>108336</v>
      </c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13"/>
      <c r="CA146" s="113"/>
      <c r="CB146" s="113">
        <v>0</v>
      </c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3"/>
      <c r="CO146" s="113"/>
      <c r="CP146" s="113"/>
      <c r="CQ146" s="113"/>
      <c r="CR146" s="113"/>
      <c r="CS146" s="113"/>
      <c r="CT146" s="113"/>
      <c r="CU146" s="113"/>
      <c r="CV146" s="113"/>
      <c r="CW146" s="113"/>
      <c r="CX146" s="113">
        <v>0</v>
      </c>
      <c r="CY146" s="113"/>
      <c r="CZ146" s="113"/>
      <c r="DA146" s="113"/>
      <c r="DB146" s="113"/>
      <c r="DC146" s="113"/>
      <c r="DD146" s="113"/>
      <c r="DE146" s="113"/>
      <c r="DF146" s="113"/>
      <c r="DG146" s="113"/>
      <c r="DH146" s="113"/>
      <c r="DI146" s="113"/>
      <c r="DJ146" s="113"/>
      <c r="DK146" s="113"/>
      <c r="DL146" s="113"/>
      <c r="DM146" s="113"/>
      <c r="DN146" s="113"/>
      <c r="DO146" s="113"/>
      <c r="DP146" s="113"/>
      <c r="DQ146" s="113"/>
      <c r="DR146" s="113"/>
      <c r="DS146" s="113"/>
    </row>
    <row r="147" spans="1:123" s="15" customFormat="1">
      <c r="A147" s="61" t="s">
        <v>148</v>
      </c>
      <c r="B147" s="61"/>
      <c r="C147" s="61"/>
      <c r="D147" s="61"/>
      <c r="E147" s="61"/>
      <c r="F147" s="61"/>
      <c r="G147" s="61"/>
      <c r="H147" s="62"/>
      <c r="I147" s="83" t="s">
        <v>34</v>
      </c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3"/>
      <c r="AP147" s="63" t="s">
        <v>36</v>
      </c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55">
        <v>9.9</v>
      </c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 t="s">
        <v>257</v>
      </c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 t="s">
        <v>257</v>
      </c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</row>
    <row r="148" spans="1:123" s="15" customFormat="1">
      <c r="A148" s="61"/>
      <c r="B148" s="61"/>
      <c r="C148" s="61"/>
      <c r="D148" s="61"/>
      <c r="E148" s="61"/>
      <c r="F148" s="61"/>
      <c r="G148" s="61"/>
      <c r="H148" s="62"/>
      <c r="I148" s="84" t="s">
        <v>35</v>
      </c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6"/>
      <c r="AP148" s="63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</row>
    <row r="149" spans="1:123" s="15" customFormat="1">
      <c r="A149" s="61"/>
      <c r="B149" s="61"/>
      <c r="C149" s="61"/>
      <c r="D149" s="61"/>
      <c r="E149" s="61"/>
      <c r="F149" s="61"/>
      <c r="G149" s="61"/>
      <c r="H149" s="62"/>
      <c r="I149" s="84" t="s">
        <v>149</v>
      </c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6"/>
      <c r="AP149" s="63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</row>
    <row r="150" spans="1:123" s="15" customFormat="1" ht="15.75" customHeight="1">
      <c r="A150" s="61" t="s">
        <v>150</v>
      </c>
      <c r="B150" s="61"/>
      <c r="C150" s="61"/>
      <c r="D150" s="61"/>
      <c r="E150" s="61"/>
      <c r="F150" s="61"/>
      <c r="G150" s="61"/>
      <c r="H150" s="62"/>
      <c r="I150" s="83" t="s">
        <v>50</v>
      </c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3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31" t="s">
        <v>255</v>
      </c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2" t="s">
        <v>269</v>
      </c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4"/>
    </row>
    <row r="151" spans="1:123" s="15" customFormat="1">
      <c r="A151" s="61"/>
      <c r="B151" s="61"/>
      <c r="C151" s="61"/>
      <c r="D151" s="61"/>
      <c r="E151" s="61"/>
      <c r="F151" s="61"/>
      <c r="G151" s="61"/>
      <c r="H151" s="62"/>
      <c r="I151" s="84" t="s">
        <v>51</v>
      </c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6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5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7"/>
    </row>
    <row r="152" spans="1:123" s="15" customFormat="1">
      <c r="A152" s="61"/>
      <c r="B152" s="61"/>
      <c r="C152" s="61"/>
      <c r="D152" s="61"/>
      <c r="E152" s="61"/>
      <c r="F152" s="61"/>
      <c r="G152" s="61"/>
      <c r="H152" s="62"/>
      <c r="I152" s="84" t="s">
        <v>151</v>
      </c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6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5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7"/>
    </row>
    <row r="153" spans="1:123" s="15" customFormat="1">
      <c r="A153" s="61"/>
      <c r="B153" s="61"/>
      <c r="C153" s="61"/>
      <c r="D153" s="61"/>
      <c r="E153" s="61"/>
      <c r="F153" s="61"/>
      <c r="G153" s="61"/>
      <c r="H153" s="62"/>
      <c r="I153" s="84" t="s">
        <v>152</v>
      </c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6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5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7"/>
    </row>
    <row r="154" spans="1:123" s="15" customFormat="1">
      <c r="A154" s="61"/>
      <c r="B154" s="61"/>
      <c r="C154" s="61"/>
      <c r="D154" s="61"/>
      <c r="E154" s="61"/>
      <c r="F154" s="61"/>
      <c r="G154" s="61"/>
      <c r="H154" s="62"/>
      <c r="I154" s="54" t="s">
        <v>153</v>
      </c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8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40"/>
    </row>
    <row r="155" spans="1:12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23" s="9" customFormat="1" ht="11.25">
      <c r="A156" s="11" t="s">
        <v>156</v>
      </c>
    </row>
  </sheetData>
  <mergeCells count="625">
    <mergeCell ref="CX147:DS149"/>
    <mergeCell ref="I147:AO147"/>
    <mergeCell ref="A146:H146"/>
    <mergeCell ref="I146:AO146"/>
    <mergeCell ref="AP146:BE146"/>
    <mergeCell ref="BF146:CA146"/>
    <mergeCell ref="CB146:CW146"/>
    <mergeCell ref="CX146:DS146"/>
    <mergeCell ref="I149:AO149"/>
    <mergeCell ref="A147:H149"/>
    <mergeCell ref="I152:AO152"/>
    <mergeCell ref="A8:H8"/>
    <mergeCell ref="AP8:BE8"/>
    <mergeCell ref="AP147:BE149"/>
    <mergeCell ref="BF147:CA149"/>
    <mergeCell ref="CB147:CW149"/>
    <mergeCell ref="I148:AO148"/>
    <mergeCell ref="I154:AO154"/>
    <mergeCell ref="A150:H154"/>
    <mergeCell ref="I153:AO153"/>
    <mergeCell ref="I151:AO151"/>
    <mergeCell ref="I150:AO150"/>
    <mergeCell ref="A145:H145"/>
    <mergeCell ref="I145:AO145"/>
    <mergeCell ref="AP145:BE145"/>
    <mergeCell ref="BF145:CA145"/>
    <mergeCell ref="CB145:CW145"/>
    <mergeCell ref="CX145:DS145"/>
    <mergeCell ref="A144:H144"/>
    <mergeCell ref="I144:AO144"/>
    <mergeCell ref="AP144:BE144"/>
    <mergeCell ref="BF144:CA144"/>
    <mergeCell ref="CB144:CW144"/>
    <mergeCell ref="CX144:DS144"/>
    <mergeCell ref="A143:H143"/>
    <mergeCell ref="I143:AO143"/>
    <mergeCell ref="AP143:BE143"/>
    <mergeCell ref="BF143:CA143"/>
    <mergeCell ref="CB143:CW143"/>
    <mergeCell ref="CX143:DS143"/>
    <mergeCell ref="I142:AO142"/>
    <mergeCell ref="A140:H142"/>
    <mergeCell ref="I141:AO141"/>
    <mergeCell ref="I140:AO140"/>
    <mergeCell ref="AP140:DS142"/>
    <mergeCell ref="CX138:DS139"/>
    <mergeCell ref="I138:AO138"/>
    <mergeCell ref="AP138:BE138"/>
    <mergeCell ref="CX133:DS135"/>
    <mergeCell ref="I133:AO133"/>
    <mergeCell ref="I137:AO137"/>
    <mergeCell ref="A136:H137"/>
    <mergeCell ref="AP136:BE137"/>
    <mergeCell ref="BF136:CA137"/>
    <mergeCell ref="CB136:CW137"/>
    <mergeCell ref="I136:AO136"/>
    <mergeCell ref="I139:AO139"/>
    <mergeCell ref="AP139:BE139"/>
    <mergeCell ref="A138:H139"/>
    <mergeCell ref="BF138:CA139"/>
    <mergeCell ref="CB138:CW139"/>
    <mergeCell ref="CX136:DS137"/>
    <mergeCell ref="I135:AO135"/>
    <mergeCell ref="A133:H135"/>
    <mergeCell ref="AP133:BE135"/>
    <mergeCell ref="BF133:CA135"/>
    <mergeCell ref="CB133:CW135"/>
    <mergeCell ref="I134:AO134"/>
    <mergeCell ref="A130:H130"/>
    <mergeCell ref="I130:AO130"/>
    <mergeCell ref="AP130:BE130"/>
    <mergeCell ref="BF130:CA130"/>
    <mergeCell ref="CB130:CW130"/>
    <mergeCell ref="CX130:DS130"/>
    <mergeCell ref="I132:AO132"/>
    <mergeCell ref="A131:H132"/>
    <mergeCell ref="AP131:BE132"/>
    <mergeCell ref="BF131:CA132"/>
    <mergeCell ref="CB131:CW132"/>
    <mergeCell ref="I131:AO131"/>
    <mergeCell ref="CX131:DS132"/>
    <mergeCell ref="A129:H129"/>
    <mergeCell ref="I129:AO129"/>
    <mergeCell ref="AP129:BE129"/>
    <mergeCell ref="BF129:CA129"/>
    <mergeCell ref="CB129:CW129"/>
    <mergeCell ref="CX129:DS129"/>
    <mergeCell ref="A128:H128"/>
    <mergeCell ref="I128:AO128"/>
    <mergeCell ref="AP128:BE128"/>
    <mergeCell ref="BF128:CA128"/>
    <mergeCell ref="CB128:CW128"/>
    <mergeCell ref="CX128:DS128"/>
    <mergeCell ref="A127:H127"/>
    <mergeCell ref="I127:AO127"/>
    <mergeCell ref="AP127:BE127"/>
    <mergeCell ref="BF127:CA127"/>
    <mergeCell ref="CB127:CW127"/>
    <mergeCell ref="CX127:DS127"/>
    <mergeCell ref="I126:AO126"/>
    <mergeCell ref="A122:H126"/>
    <mergeCell ref="AP122:BE126"/>
    <mergeCell ref="BF122:CA126"/>
    <mergeCell ref="CB122:CW126"/>
    <mergeCell ref="I125:AO125"/>
    <mergeCell ref="CX122:DS126"/>
    <mergeCell ref="I124:AO124"/>
    <mergeCell ref="I123:AO123"/>
    <mergeCell ref="I122:AO122"/>
    <mergeCell ref="I121:AO121"/>
    <mergeCell ref="A120:H121"/>
    <mergeCell ref="AP120:BE121"/>
    <mergeCell ref="BF120:CA121"/>
    <mergeCell ref="CB120:CW121"/>
    <mergeCell ref="I120:AO120"/>
    <mergeCell ref="CX120:DS121"/>
    <mergeCell ref="A119:H119"/>
    <mergeCell ref="I119:AO119"/>
    <mergeCell ref="AP119:BE119"/>
    <mergeCell ref="BF119:CA119"/>
    <mergeCell ref="CB119:CW119"/>
    <mergeCell ref="CX119:DS119"/>
    <mergeCell ref="I118:AO118"/>
    <mergeCell ref="A117:H118"/>
    <mergeCell ref="AP117:BE118"/>
    <mergeCell ref="BF117:CA118"/>
    <mergeCell ref="CB117:CW118"/>
    <mergeCell ref="I117:AO117"/>
    <mergeCell ref="CX117:DS118"/>
    <mergeCell ref="I116:AO116"/>
    <mergeCell ref="A113:H116"/>
    <mergeCell ref="AP113:BE116"/>
    <mergeCell ref="BF113:CA116"/>
    <mergeCell ref="CB113:CW116"/>
    <mergeCell ref="I115:AO115"/>
    <mergeCell ref="CX113:DS116"/>
    <mergeCell ref="I114:AO114"/>
    <mergeCell ref="I113:AO113"/>
    <mergeCell ref="A112:H112"/>
    <mergeCell ref="I112:AO112"/>
    <mergeCell ref="AP112:BE112"/>
    <mergeCell ref="BF112:CA112"/>
    <mergeCell ref="CB112:CW112"/>
    <mergeCell ref="CX112:DS112"/>
    <mergeCell ref="A111:H111"/>
    <mergeCell ref="I111:AO111"/>
    <mergeCell ref="AP111:BE111"/>
    <mergeCell ref="BF111:CA111"/>
    <mergeCell ref="CB111:CW111"/>
    <mergeCell ref="CX111:DS111"/>
    <mergeCell ref="A110:H110"/>
    <mergeCell ref="I110:AO110"/>
    <mergeCell ref="AP110:BE110"/>
    <mergeCell ref="BF110:CA110"/>
    <mergeCell ref="CB110:CW110"/>
    <mergeCell ref="CX110:DS110"/>
    <mergeCell ref="A103:H104"/>
    <mergeCell ref="AP103:BE104"/>
    <mergeCell ref="BF103:CA104"/>
    <mergeCell ref="CB103:CW104"/>
    <mergeCell ref="I103:AO103"/>
    <mergeCell ref="I109:AO109"/>
    <mergeCell ref="A105:H109"/>
    <mergeCell ref="AP105:BE109"/>
    <mergeCell ref="BF105:CA109"/>
    <mergeCell ref="CB105:CW109"/>
    <mergeCell ref="CX102:DS102"/>
    <mergeCell ref="CX105:DS109"/>
    <mergeCell ref="I107:AO107"/>
    <mergeCell ref="I106:AO106"/>
    <mergeCell ref="I105:AO105"/>
    <mergeCell ref="I104:AO104"/>
    <mergeCell ref="I108:AO108"/>
    <mergeCell ref="AP100:BE101"/>
    <mergeCell ref="BF100:CA101"/>
    <mergeCell ref="CB100:CW101"/>
    <mergeCell ref="I100:AO100"/>
    <mergeCell ref="CX103:DS104"/>
    <mergeCell ref="AP99:BE99"/>
    <mergeCell ref="BF99:CA99"/>
    <mergeCell ref="CB99:CW99"/>
    <mergeCell ref="CX99:DS99"/>
    <mergeCell ref="I101:AO101"/>
    <mergeCell ref="A100:H101"/>
    <mergeCell ref="A98:H98"/>
    <mergeCell ref="I98:AO98"/>
    <mergeCell ref="AP98:BE98"/>
    <mergeCell ref="BF98:CA98"/>
    <mergeCell ref="CB98:CW98"/>
    <mergeCell ref="A102:H102"/>
    <mergeCell ref="I102:AO102"/>
    <mergeCell ref="AP102:BE102"/>
    <mergeCell ref="BF102:CA102"/>
    <mergeCell ref="CB102:CW102"/>
    <mergeCell ref="CX94:DS97"/>
    <mergeCell ref="I95:AO95"/>
    <mergeCell ref="I94:AO94"/>
    <mergeCell ref="A93:H93"/>
    <mergeCell ref="I93:AO93"/>
    <mergeCell ref="AP93:BE93"/>
    <mergeCell ref="BF93:CA93"/>
    <mergeCell ref="CB93:CW93"/>
    <mergeCell ref="CX93:DS93"/>
    <mergeCell ref="I97:AO97"/>
    <mergeCell ref="A94:H97"/>
    <mergeCell ref="AP94:BE97"/>
    <mergeCell ref="BF94:CA97"/>
    <mergeCell ref="CB94:CW97"/>
    <mergeCell ref="I96:AO96"/>
    <mergeCell ref="CX98:DS98"/>
    <mergeCell ref="CX100:DS101"/>
    <mergeCell ref="A99:H99"/>
    <mergeCell ref="I99:AO99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A88:H88"/>
    <mergeCell ref="I88:AO88"/>
    <mergeCell ref="AP88:BE88"/>
    <mergeCell ref="BF88:CA88"/>
    <mergeCell ref="CB88:CW88"/>
    <mergeCell ref="CX88:DS88"/>
    <mergeCell ref="A87:H87"/>
    <mergeCell ref="I87:AO87"/>
    <mergeCell ref="AP87:BE87"/>
    <mergeCell ref="BF87:CA87"/>
    <mergeCell ref="CB87:CW87"/>
    <mergeCell ref="CX87:DS87"/>
    <mergeCell ref="A86:H86"/>
    <mergeCell ref="I86:AO86"/>
    <mergeCell ref="AP86:BE86"/>
    <mergeCell ref="BF86:CA86"/>
    <mergeCell ref="CB86:CW86"/>
    <mergeCell ref="CX86:DS86"/>
    <mergeCell ref="A85:H85"/>
    <mergeCell ref="I85:AO85"/>
    <mergeCell ref="AP85:BE85"/>
    <mergeCell ref="BF85:CA85"/>
    <mergeCell ref="CB85:CW85"/>
    <mergeCell ref="CX85:DS85"/>
    <mergeCell ref="I84:AO84"/>
    <mergeCell ref="A80:H84"/>
    <mergeCell ref="AP80:BE84"/>
    <mergeCell ref="BF80:CA84"/>
    <mergeCell ref="CB80:CW84"/>
    <mergeCell ref="I83:AO83"/>
    <mergeCell ref="CX80:DS84"/>
    <mergeCell ref="I82:AO82"/>
    <mergeCell ref="I81:AO81"/>
    <mergeCell ref="I80:AO80"/>
    <mergeCell ref="A79:H79"/>
    <mergeCell ref="I79:AO79"/>
    <mergeCell ref="AP79:BE79"/>
    <mergeCell ref="BF79:CA79"/>
    <mergeCell ref="CB79:CW79"/>
    <mergeCell ref="CX79:DS79"/>
    <mergeCell ref="A78:H78"/>
    <mergeCell ref="I78:AO78"/>
    <mergeCell ref="AP78:BE78"/>
    <mergeCell ref="BF78:CA78"/>
    <mergeCell ref="CB78:CW78"/>
    <mergeCell ref="CX78:DS78"/>
    <mergeCell ref="A77:H77"/>
    <mergeCell ref="I77:AO77"/>
    <mergeCell ref="AP77:BE77"/>
    <mergeCell ref="BF77:CA77"/>
    <mergeCell ref="CB77:CW77"/>
    <mergeCell ref="CX77:DS77"/>
    <mergeCell ref="A76:H76"/>
    <mergeCell ref="I76:AO76"/>
    <mergeCell ref="AP76:BE76"/>
    <mergeCell ref="BF76:CA76"/>
    <mergeCell ref="CB76:CW76"/>
    <mergeCell ref="CX76:DS76"/>
    <mergeCell ref="CX74:DS74"/>
    <mergeCell ref="A75:H75"/>
    <mergeCell ref="I75:AO75"/>
    <mergeCell ref="AP75:BE75"/>
    <mergeCell ref="BF75:CA75"/>
    <mergeCell ref="CB75:CW75"/>
    <mergeCell ref="CX75:DS75"/>
    <mergeCell ref="BF72:CA73"/>
    <mergeCell ref="CB72:CW73"/>
    <mergeCell ref="I72:AO72"/>
    <mergeCell ref="A74:H74"/>
    <mergeCell ref="I74:AO74"/>
    <mergeCell ref="AP74:BE74"/>
    <mergeCell ref="BF74:CA74"/>
    <mergeCell ref="CB74:CW74"/>
    <mergeCell ref="CX72:DS73"/>
    <mergeCell ref="A71:H71"/>
    <mergeCell ref="I71:AO71"/>
    <mergeCell ref="AP71:BE71"/>
    <mergeCell ref="BF71:CA71"/>
    <mergeCell ref="CB71:CW71"/>
    <mergeCell ref="CX71:DS71"/>
    <mergeCell ref="I73:AO73"/>
    <mergeCell ref="A72:H73"/>
    <mergeCell ref="AP72:BE73"/>
    <mergeCell ref="A70:H70"/>
    <mergeCell ref="I70:AO70"/>
    <mergeCell ref="AP70:BE70"/>
    <mergeCell ref="BF70:CA70"/>
    <mergeCell ref="CB70:CW70"/>
    <mergeCell ref="CX70:DS70"/>
    <mergeCell ref="A69:H69"/>
    <mergeCell ref="I69:AO69"/>
    <mergeCell ref="AP69:BE69"/>
    <mergeCell ref="BF69:CA69"/>
    <mergeCell ref="CB69:CW69"/>
    <mergeCell ref="CX69:DS69"/>
    <mergeCell ref="A66:H66"/>
    <mergeCell ref="I66:AO66"/>
    <mergeCell ref="AP66:BE66"/>
    <mergeCell ref="BF66:CA66"/>
    <mergeCell ref="CB66:CW66"/>
    <mergeCell ref="CX64:DS65"/>
    <mergeCell ref="A68:H68"/>
    <mergeCell ref="I68:AO68"/>
    <mergeCell ref="AP68:BE68"/>
    <mergeCell ref="BF68:CA68"/>
    <mergeCell ref="CB68:CW68"/>
    <mergeCell ref="CX68:DS68"/>
    <mergeCell ref="CX66:DS66"/>
    <mergeCell ref="A67:H67"/>
    <mergeCell ref="I67:AO67"/>
    <mergeCell ref="AP67:BE67"/>
    <mergeCell ref="BF67:CA67"/>
    <mergeCell ref="CB67:CW67"/>
    <mergeCell ref="CX67:DS67"/>
    <mergeCell ref="A63:H63"/>
    <mergeCell ref="I63:AO63"/>
    <mergeCell ref="AP63:BE63"/>
    <mergeCell ref="BF63:CA63"/>
    <mergeCell ref="CB63:CW63"/>
    <mergeCell ref="CX63:DS63"/>
    <mergeCell ref="I65:AO65"/>
    <mergeCell ref="A64:H65"/>
    <mergeCell ref="AP64:BE65"/>
    <mergeCell ref="BF64:CA65"/>
    <mergeCell ref="CB64:CW65"/>
    <mergeCell ref="I64:AO64"/>
    <mergeCell ref="A62:H62"/>
    <mergeCell ref="I62:AO62"/>
    <mergeCell ref="AP62:BE62"/>
    <mergeCell ref="BF62:CA62"/>
    <mergeCell ref="CB62:CW62"/>
    <mergeCell ref="CX62:DS62"/>
    <mergeCell ref="A61:H61"/>
    <mergeCell ref="I61:AO61"/>
    <mergeCell ref="AP61:BE61"/>
    <mergeCell ref="BF61:CA61"/>
    <mergeCell ref="CB61:CW61"/>
    <mergeCell ref="CX61:DS61"/>
    <mergeCell ref="A60:H60"/>
    <mergeCell ref="I60:AO60"/>
    <mergeCell ref="AP60:BE60"/>
    <mergeCell ref="BF60:CA60"/>
    <mergeCell ref="CB60:CW60"/>
    <mergeCell ref="CX60:DS60"/>
    <mergeCell ref="CX58:DS58"/>
    <mergeCell ref="A59:H59"/>
    <mergeCell ref="I59:AO59"/>
    <mergeCell ref="AP59:BE59"/>
    <mergeCell ref="BF59:CA59"/>
    <mergeCell ref="CB59:CW59"/>
    <mergeCell ref="CX59:DS59"/>
    <mergeCell ref="BF50:CA50"/>
    <mergeCell ref="A52:H57"/>
    <mergeCell ref="AP52:BE57"/>
    <mergeCell ref="BF52:CA57"/>
    <mergeCell ref="CB52:CW57"/>
    <mergeCell ref="I56:AO56"/>
    <mergeCell ref="A58:H58"/>
    <mergeCell ref="I58:AO58"/>
    <mergeCell ref="AP58:BE58"/>
    <mergeCell ref="BF58:CA58"/>
    <mergeCell ref="CB58:CW58"/>
    <mergeCell ref="CB24:CW24"/>
    <mergeCell ref="CX24:DS24"/>
    <mergeCell ref="A18:H23"/>
    <mergeCell ref="AP18:BE23"/>
    <mergeCell ref="BF18:CA23"/>
    <mergeCell ref="CB18:CW23"/>
    <mergeCell ref="CX18:DS23"/>
    <mergeCell ref="CX52:DS57"/>
    <mergeCell ref="I55:AO55"/>
    <mergeCell ref="I54:AO54"/>
    <mergeCell ref="I53:AO53"/>
    <mergeCell ref="I52:AO52"/>
    <mergeCell ref="CX50:DS50"/>
    <mergeCell ref="CB50:CW50"/>
    <mergeCell ref="I57:AO57"/>
    <mergeCell ref="A51:H51"/>
    <mergeCell ref="I51:AO51"/>
    <mergeCell ref="AP51:BE51"/>
    <mergeCell ref="BF51:CA51"/>
    <mergeCell ref="CB51:CW51"/>
    <mergeCell ref="CX51:DS51"/>
    <mergeCell ref="A50:H50"/>
    <mergeCell ref="I50:AO50"/>
    <mergeCell ref="AP50:BE50"/>
    <mergeCell ref="CB11:CW11"/>
    <mergeCell ref="CX11:DS11"/>
    <mergeCell ref="AP13:BE13"/>
    <mergeCell ref="BF13:CA13"/>
    <mergeCell ref="CB12:CW12"/>
    <mergeCell ref="CX12:DS12"/>
    <mergeCell ref="CB17:CW17"/>
    <mergeCell ref="CX17:DS17"/>
    <mergeCell ref="A15:H15"/>
    <mergeCell ref="AP15:BE15"/>
    <mergeCell ref="BF15:CA15"/>
    <mergeCell ref="CB15:CW15"/>
    <mergeCell ref="CX15:DS15"/>
    <mergeCell ref="A16:H16"/>
    <mergeCell ref="AP16:BE16"/>
    <mergeCell ref="BF16:CA16"/>
    <mergeCell ref="CB16:CW16"/>
    <mergeCell ref="CX16:DS16"/>
    <mergeCell ref="I20:AO20"/>
    <mergeCell ref="I21:AO21"/>
    <mergeCell ref="CB13:CW13"/>
    <mergeCell ref="CX13:DS13"/>
    <mergeCell ref="A14:H14"/>
    <mergeCell ref="AP14:BE14"/>
    <mergeCell ref="BF14:CA14"/>
    <mergeCell ref="CB14:CW14"/>
    <mergeCell ref="CX14:DS14"/>
    <mergeCell ref="I11:AO11"/>
    <mergeCell ref="A12:H12"/>
    <mergeCell ref="I12:AO12"/>
    <mergeCell ref="AP12:BE12"/>
    <mergeCell ref="BF12:CA12"/>
    <mergeCell ref="I9:AO9"/>
    <mergeCell ref="A17:H17"/>
    <mergeCell ref="AP17:BE17"/>
    <mergeCell ref="BF17:CA17"/>
    <mergeCell ref="A11:H11"/>
    <mergeCell ref="AP11:BE11"/>
    <mergeCell ref="BF11:CA11"/>
    <mergeCell ref="CB25:CW25"/>
    <mergeCell ref="CX25:DS25"/>
    <mergeCell ref="A26:H26"/>
    <mergeCell ref="I26:AO26"/>
    <mergeCell ref="AP26:BE26"/>
    <mergeCell ref="BF26:CA26"/>
    <mergeCell ref="CB26:CW26"/>
    <mergeCell ref="CX26:DS26"/>
    <mergeCell ref="A27:H27"/>
    <mergeCell ref="I27:AO27"/>
    <mergeCell ref="AP27:BE27"/>
    <mergeCell ref="BF27:CA27"/>
    <mergeCell ref="CB27:CW27"/>
    <mergeCell ref="CX27:DS27"/>
    <mergeCell ref="A25:H25"/>
    <mergeCell ref="I25:AO25"/>
    <mergeCell ref="AP25:BE25"/>
    <mergeCell ref="BF25:CA25"/>
    <mergeCell ref="CB28:CW28"/>
    <mergeCell ref="CX28:DS28"/>
    <mergeCell ref="A30:H34"/>
    <mergeCell ref="AP30:BE34"/>
    <mergeCell ref="BF30:CA34"/>
    <mergeCell ref="CB30:CW34"/>
    <mergeCell ref="I31:AO31"/>
    <mergeCell ref="A29:H29"/>
    <mergeCell ref="I29:AO29"/>
    <mergeCell ref="AP29:BE29"/>
    <mergeCell ref="BF29:CA29"/>
    <mergeCell ref="CB29:CW29"/>
    <mergeCell ref="CX30:DS34"/>
    <mergeCell ref="I32:AO32"/>
    <mergeCell ref="I33:AO33"/>
    <mergeCell ref="I34:AO34"/>
    <mergeCell ref="I30:AO30"/>
    <mergeCell ref="CB35:CW35"/>
    <mergeCell ref="CX35:DS35"/>
    <mergeCell ref="A36:H36"/>
    <mergeCell ref="I36:AO36"/>
    <mergeCell ref="AP36:BE36"/>
    <mergeCell ref="BF36:CA36"/>
    <mergeCell ref="CB36:CW36"/>
    <mergeCell ref="CX36:DS36"/>
    <mergeCell ref="CX29:DS29"/>
    <mergeCell ref="CB41:CW45"/>
    <mergeCell ref="I42:AO42"/>
    <mergeCell ref="AP37:BE37"/>
    <mergeCell ref="BF37:CA37"/>
    <mergeCell ref="CB37:CW37"/>
    <mergeCell ref="CX37:DS37"/>
    <mergeCell ref="A38:H38"/>
    <mergeCell ref="I38:AO38"/>
    <mergeCell ref="AP38:BE38"/>
    <mergeCell ref="BF38:CA38"/>
    <mergeCell ref="CB38:CW38"/>
    <mergeCell ref="CX38:DS38"/>
    <mergeCell ref="A37:H37"/>
    <mergeCell ref="I37:AO37"/>
    <mergeCell ref="CB39:CW39"/>
    <mergeCell ref="CX39:DS39"/>
    <mergeCell ref="A40:H40"/>
    <mergeCell ref="I40:AO40"/>
    <mergeCell ref="AP40:BE40"/>
    <mergeCell ref="BF40:CA40"/>
    <mergeCell ref="CB40:CW40"/>
    <mergeCell ref="CX40:DS40"/>
    <mergeCell ref="CX47:DS47"/>
    <mergeCell ref="CX41:DS45"/>
    <mergeCell ref="I43:AO43"/>
    <mergeCell ref="I44:AO44"/>
    <mergeCell ref="I45:AO45"/>
    <mergeCell ref="A46:H46"/>
    <mergeCell ref="I46:AO46"/>
    <mergeCell ref="AP46:BE46"/>
    <mergeCell ref="BF46:CA46"/>
    <mergeCell ref="CB46:CW46"/>
    <mergeCell ref="CB47:CW47"/>
    <mergeCell ref="CX46:DS46"/>
    <mergeCell ref="I41:AO41"/>
    <mergeCell ref="A41:H45"/>
    <mergeCell ref="AP41:BE45"/>
    <mergeCell ref="BF41:CA45"/>
    <mergeCell ref="I15:AO15"/>
    <mergeCell ref="I16:AO16"/>
    <mergeCell ref="I17:AO17"/>
    <mergeCell ref="I18:AO18"/>
    <mergeCell ref="I19:AO19"/>
    <mergeCell ref="BF47:CA47"/>
    <mergeCell ref="A39:H39"/>
    <mergeCell ref="I39:AO39"/>
    <mergeCell ref="AP39:BE39"/>
    <mergeCell ref="BF39:CA39"/>
    <mergeCell ref="A35:H35"/>
    <mergeCell ref="I35:AO35"/>
    <mergeCell ref="AP35:BE35"/>
    <mergeCell ref="BF35:CA35"/>
    <mergeCell ref="A28:H28"/>
    <mergeCell ref="I28:AO28"/>
    <mergeCell ref="AP28:BE28"/>
    <mergeCell ref="BF28:CA28"/>
    <mergeCell ref="I24:AO24"/>
    <mergeCell ref="I22:AO22"/>
    <mergeCell ref="I23:AO23"/>
    <mergeCell ref="A24:H24"/>
    <mergeCell ref="AP24:BE24"/>
    <mergeCell ref="BF24:CA24"/>
    <mergeCell ref="CX49:DS49"/>
    <mergeCell ref="A48:H48"/>
    <mergeCell ref="I48:AO48"/>
    <mergeCell ref="AP48:BE48"/>
    <mergeCell ref="BF48:CA48"/>
    <mergeCell ref="CB48:CW48"/>
    <mergeCell ref="A47:H47"/>
    <mergeCell ref="I47:AO47"/>
    <mergeCell ref="AP47:BE47"/>
    <mergeCell ref="A1:DS1"/>
    <mergeCell ref="A3:H3"/>
    <mergeCell ref="I3:AO3"/>
    <mergeCell ref="AP3:BE3"/>
    <mergeCell ref="BF3:CA3"/>
    <mergeCell ref="CB3:CW3"/>
    <mergeCell ref="CX3:DS3"/>
    <mergeCell ref="CB9:CW10"/>
    <mergeCell ref="CX9:DS10"/>
    <mergeCell ref="I8:AO8"/>
    <mergeCell ref="I6:AO6"/>
    <mergeCell ref="I7:AO7"/>
    <mergeCell ref="I10:AO10"/>
    <mergeCell ref="CX8:DS8"/>
    <mergeCell ref="CX6:DS7"/>
    <mergeCell ref="A5:H5"/>
    <mergeCell ref="I5:AO5"/>
    <mergeCell ref="AP5:BE5"/>
    <mergeCell ref="BF5:CA5"/>
    <mergeCell ref="CB5:CW5"/>
    <mergeCell ref="CX5:DS5"/>
    <mergeCell ref="A9:H10"/>
    <mergeCell ref="AP9:BE10"/>
    <mergeCell ref="BF9:CA10"/>
    <mergeCell ref="BF150:CA154"/>
    <mergeCell ref="CB150:DS154"/>
    <mergeCell ref="AP150:BE154"/>
    <mergeCell ref="A4:H4"/>
    <mergeCell ref="I4:AO4"/>
    <mergeCell ref="AP4:BE4"/>
    <mergeCell ref="BF4:CA4"/>
    <mergeCell ref="CB4:CW4"/>
    <mergeCell ref="CX4:DS4"/>
    <mergeCell ref="A6:H7"/>
    <mergeCell ref="AP6:BE7"/>
    <mergeCell ref="BF8:CA8"/>
    <mergeCell ref="CB8:CW8"/>
    <mergeCell ref="BF6:CA7"/>
    <mergeCell ref="CB6:CW7"/>
    <mergeCell ref="A49:H49"/>
    <mergeCell ref="I49:AO49"/>
    <mergeCell ref="AP49:BE49"/>
    <mergeCell ref="BF49:CA49"/>
    <mergeCell ref="CB49:CW49"/>
    <mergeCell ref="I13:AO13"/>
    <mergeCell ref="I14:AO14"/>
    <mergeCell ref="A13:H13"/>
    <mergeCell ref="CX48:DS48"/>
  </mergeCells>
  <pageMargins left="0.39370078740157483" right="0.39370078740157483" top="0.78740157480314965" bottom="0.39370078740157483" header="0.27559055118110237" footer="0.27559055118110237"/>
  <pageSetup paperSize="9" scale="61" fitToHeight="2" orientation="portrait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79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S105"/>
  <sheetViews>
    <sheetView workbookViewId="0">
      <selection sqref="A1:XFD6"/>
    </sheetView>
  </sheetViews>
  <sheetFormatPr defaultColWidth="1.140625" defaultRowHeight="15.75"/>
  <cols>
    <col min="1" max="16384" width="1.140625" style="5"/>
  </cols>
  <sheetData>
    <row r="1" spans="1:123" s="4" customFormat="1" ht="18.75">
      <c r="A1" s="45" t="s">
        <v>157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</row>
    <row r="4" spans="1:123">
      <c r="A4" s="46" t="s">
        <v>15</v>
      </c>
      <c r="B4" s="47"/>
      <c r="C4" s="47"/>
      <c r="D4" s="47"/>
      <c r="E4" s="47"/>
      <c r="F4" s="47"/>
      <c r="G4" s="47"/>
      <c r="H4" s="48"/>
      <c r="I4" s="46" t="s">
        <v>17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8"/>
      <c r="AP4" s="46" t="s">
        <v>18</v>
      </c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8"/>
      <c r="BF4" s="46" t="s">
        <v>20</v>
      </c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8"/>
      <c r="CB4" s="46" t="s">
        <v>24</v>
      </c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8"/>
      <c r="CX4" s="46" t="s">
        <v>22</v>
      </c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8"/>
    </row>
    <row r="5" spans="1:123">
      <c r="A5" s="42" t="s">
        <v>16</v>
      </c>
      <c r="B5" s="43"/>
      <c r="C5" s="43"/>
      <c r="D5" s="43"/>
      <c r="E5" s="43"/>
      <c r="F5" s="43"/>
      <c r="G5" s="43"/>
      <c r="H5" s="44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4"/>
      <c r="AP5" s="42" t="s">
        <v>19</v>
      </c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4"/>
      <c r="BF5" s="42" t="s">
        <v>21</v>
      </c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4"/>
      <c r="CB5" s="42" t="s">
        <v>25</v>
      </c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4"/>
      <c r="CX5" s="42" t="s">
        <v>23</v>
      </c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4"/>
    </row>
    <row r="6" spans="1:123" ht="15.75" customHeight="1">
      <c r="A6" s="42"/>
      <c r="B6" s="43"/>
      <c r="C6" s="43"/>
      <c r="D6" s="43"/>
      <c r="E6" s="43"/>
      <c r="F6" s="43"/>
      <c r="G6" s="43"/>
      <c r="H6" s="44"/>
      <c r="I6" s="42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4"/>
      <c r="AP6" s="42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4"/>
      <c r="BF6" s="42" t="s">
        <v>254</v>
      </c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4"/>
      <c r="CB6" s="42" t="s">
        <v>252</v>
      </c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4"/>
      <c r="CX6" s="42" t="s">
        <v>253</v>
      </c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4"/>
    </row>
    <row r="7" spans="1:123" s="6" customFormat="1">
      <c r="A7" s="124"/>
      <c r="B7" s="125"/>
      <c r="C7" s="125"/>
      <c r="D7" s="125"/>
      <c r="E7" s="125"/>
      <c r="F7" s="125"/>
      <c r="G7" s="125"/>
      <c r="H7" s="126"/>
      <c r="I7" s="84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6"/>
      <c r="AP7" s="124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6"/>
      <c r="BF7" s="64" t="s">
        <v>158</v>
      </c>
      <c r="BG7" s="65"/>
      <c r="BH7" s="65"/>
      <c r="BI7" s="65"/>
      <c r="BJ7" s="65"/>
      <c r="BK7" s="65"/>
      <c r="BL7" s="65"/>
      <c r="BM7" s="65"/>
      <c r="BN7" s="65"/>
      <c r="BO7" s="65"/>
      <c r="BP7" s="66"/>
      <c r="BQ7" s="64" t="s">
        <v>160</v>
      </c>
      <c r="BR7" s="65"/>
      <c r="BS7" s="65"/>
      <c r="BT7" s="65"/>
      <c r="BU7" s="65"/>
      <c r="BV7" s="65"/>
      <c r="BW7" s="65"/>
      <c r="BX7" s="65"/>
      <c r="BY7" s="65"/>
      <c r="BZ7" s="65"/>
      <c r="CA7" s="66"/>
      <c r="CB7" s="64" t="s">
        <v>158</v>
      </c>
      <c r="CC7" s="65"/>
      <c r="CD7" s="65"/>
      <c r="CE7" s="65"/>
      <c r="CF7" s="65"/>
      <c r="CG7" s="65"/>
      <c r="CH7" s="65"/>
      <c r="CI7" s="65"/>
      <c r="CJ7" s="65"/>
      <c r="CK7" s="65"/>
      <c r="CL7" s="66"/>
      <c r="CM7" s="64" t="s">
        <v>160</v>
      </c>
      <c r="CN7" s="65"/>
      <c r="CO7" s="65"/>
      <c r="CP7" s="65"/>
      <c r="CQ7" s="65"/>
      <c r="CR7" s="65"/>
      <c r="CS7" s="65"/>
      <c r="CT7" s="65"/>
      <c r="CU7" s="65"/>
      <c r="CV7" s="65"/>
      <c r="CW7" s="66"/>
      <c r="CX7" s="64" t="s">
        <v>158</v>
      </c>
      <c r="CY7" s="65"/>
      <c r="CZ7" s="65"/>
      <c r="DA7" s="65"/>
      <c r="DB7" s="65"/>
      <c r="DC7" s="65"/>
      <c r="DD7" s="65"/>
      <c r="DE7" s="65"/>
      <c r="DF7" s="65"/>
      <c r="DG7" s="65"/>
      <c r="DH7" s="66"/>
      <c r="DI7" s="64" t="s">
        <v>160</v>
      </c>
      <c r="DJ7" s="65"/>
      <c r="DK7" s="65"/>
      <c r="DL7" s="65"/>
      <c r="DM7" s="65"/>
      <c r="DN7" s="65"/>
      <c r="DO7" s="65"/>
      <c r="DP7" s="65"/>
      <c r="DQ7" s="65"/>
      <c r="DR7" s="65"/>
      <c r="DS7" s="66"/>
    </row>
    <row r="8" spans="1:123">
      <c r="A8" s="60"/>
      <c r="B8" s="67"/>
      <c r="C8" s="67"/>
      <c r="D8" s="67"/>
      <c r="E8" s="67"/>
      <c r="F8" s="67"/>
      <c r="G8" s="67"/>
      <c r="H8" s="68"/>
      <c r="I8" s="84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6"/>
      <c r="AP8" s="60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60" t="s">
        <v>159</v>
      </c>
      <c r="BG8" s="67"/>
      <c r="BH8" s="67"/>
      <c r="BI8" s="67"/>
      <c r="BJ8" s="67"/>
      <c r="BK8" s="67"/>
      <c r="BL8" s="67"/>
      <c r="BM8" s="67"/>
      <c r="BN8" s="67"/>
      <c r="BO8" s="67"/>
      <c r="BP8" s="68"/>
      <c r="BQ8" s="60" t="s">
        <v>159</v>
      </c>
      <c r="BR8" s="67"/>
      <c r="BS8" s="67"/>
      <c r="BT8" s="67"/>
      <c r="BU8" s="67"/>
      <c r="BV8" s="67"/>
      <c r="BW8" s="67"/>
      <c r="BX8" s="67"/>
      <c r="BY8" s="67"/>
      <c r="BZ8" s="67"/>
      <c r="CA8" s="68"/>
      <c r="CB8" s="60" t="s">
        <v>159</v>
      </c>
      <c r="CC8" s="67"/>
      <c r="CD8" s="67"/>
      <c r="CE8" s="67"/>
      <c r="CF8" s="67"/>
      <c r="CG8" s="67"/>
      <c r="CH8" s="67"/>
      <c r="CI8" s="67"/>
      <c r="CJ8" s="67"/>
      <c r="CK8" s="67"/>
      <c r="CL8" s="68"/>
      <c r="CM8" s="60" t="s">
        <v>159</v>
      </c>
      <c r="CN8" s="67"/>
      <c r="CO8" s="67"/>
      <c r="CP8" s="67"/>
      <c r="CQ8" s="67"/>
      <c r="CR8" s="67"/>
      <c r="CS8" s="67"/>
      <c r="CT8" s="67"/>
      <c r="CU8" s="67"/>
      <c r="CV8" s="67"/>
      <c r="CW8" s="68"/>
      <c r="CX8" s="60" t="s">
        <v>159</v>
      </c>
      <c r="CY8" s="67"/>
      <c r="CZ8" s="67"/>
      <c r="DA8" s="67"/>
      <c r="DB8" s="67"/>
      <c r="DC8" s="67"/>
      <c r="DD8" s="67"/>
      <c r="DE8" s="67"/>
      <c r="DF8" s="67"/>
      <c r="DG8" s="67"/>
      <c r="DH8" s="68"/>
      <c r="DI8" s="60" t="s">
        <v>159</v>
      </c>
      <c r="DJ8" s="67"/>
      <c r="DK8" s="67"/>
      <c r="DL8" s="67"/>
      <c r="DM8" s="67"/>
      <c r="DN8" s="67"/>
      <c r="DO8" s="67"/>
      <c r="DP8" s="67"/>
      <c r="DQ8" s="67"/>
      <c r="DR8" s="67"/>
      <c r="DS8" s="68"/>
    </row>
    <row r="9" spans="1:123">
      <c r="A9" s="61" t="s">
        <v>26</v>
      </c>
      <c r="B9" s="61"/>
      <c r="C9" s="61"/>
      <c r="D9" s="61"/>
      <c r="E9" s="61"/>
      <c r="F9" s="61"/>
      <c r="G9" s="61"/>
      <c r="H9" s="62"/>
      <c r="I9" s="83" t="s">
        <v>161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3"/>
      <c r="AP9" s="63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</row>
    <row r="10" spans="1:123">
      <c r="A10" s="61"/>
      <c r="B10" s="61"/>
      <c r="C10" s="61"/>
      <c r="D10" s="61"/>
      <c r="E10" s="61"/>
      <c r="F10" s="61"/>
      <c r="G10" s="61"/>
      <c r="H10" s="62"/>
      <c r="I10" s="84" t="s">
        <v>162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6"/>
      <c r="AP10" s="63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</row>
    <row r="11" spans="1:123">
      <c r="A11" s="61" t="s">
        <v>27</v>
      </c>
      <c r="B11" s="61"/>
      <c r="C11" s="61"/>
      <c r="D11" s="61"/>
      <c r="E11" s="61"/>
      <c r="F11" s="61"/>
      <c r="G11" s="61"/>
      <c r="H11" s="62"/>
      <c r="I11" s="83" t="s">
        <v>163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3"/>
      <c r="AP11" s="127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</row>
    <row r="12" spans="1:123">
      <c r="A12" s="61"/>
      <c r="B12" s="61"/>
      <c r="C12" s="61"/>
      <c r="D12" s="61"/>
      <c r="E12" s="61"/>
      <c r="F12" s="61"/>
      <c r="G12" s="61"/>
      <c r="H12" s="62"/>
      <c r="I12" s="84" t="s">
        <v>164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6"/>
      <c r="AP12" s="127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</row>
    <row r="13" spans="1:123">
      <c r="A13" s="61"/>
      <c r="B13" s="61"/>
      <c r="C13" s="61"/>
      <c r="D13" s="61"/>
      <c r="E13" s="61"/>
      <c r="F13" s="61"/>
      <c r="G13" s="61"/>
      <c r="H13" s="62"/>
      <c r="I13" s="83" t="s">
        <v>165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3"/>
      <c r="AP13" s="63" t="s">
        <v>193</v>
      </c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</row>
    <row r="14" spans="1:123">
      <c r="A14" s="61"/>
      <c r="B14" s="61"/>
      <c r="C14" s="61"/>
      <c r="D14" s="61"/>
      <c r="E14" s="61"/>
      <c r="F14" s="61"/>
      <c r="G14" s="61"/>
      <c r="H14" s="62"/>
      <c r="I14" s="84" t="s">
        <v>166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6"/>
      <c r="AP14" s="63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</row>
    <row r="15" spans="1:123">
      <c r="A15" s="61"/>
      <c r="B15" s="61"/>
      <c r="C15" s="61"/>
      <c r="D15" s="61"/>
      <c r="E15" s="61"/>
      <c r="F15" s="61"/>
      <c r="G15" s="61"/>
      <c r="H15" s="62"/>
      <c r="I15" s="84" t="s">
        <v>167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6"/>
      <c r="AP15" s="63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</row>
    <row r="16" spans="1:123">
      <c r="A16" s="61"/>
      <c r="B16" s="61"/>
      <c r="C16" s="61"/>
      <c r="D16" s="61"/>
      <c r="E16" s="61"/>
      <c r="F16" s="61"/>
      <c r="G16" s="61"/>
      <c r="H16" s="62"/>
      <c r="I16" s="84" t="s">
        <v>168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6"/>
      <c r="AP16" s="63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</row>
    <row r="17" spans="1:123">
      <c r="A17" s="61"/>
      <c r="B17" s="61"/>
      <c r="C17" s="61"/>
      <c r="D17" s="61"/>
      <c r="E17" s="61"/>
      <c r="F17" s="61"/>
      <c r="G17" s="61"/>
      <c r="H17" s="62"/>
      <c r="I17" s="84" t="s">
        <v>169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6"/>
      <c r="AP17" s="63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</row>
    <row r="18" spans="1:123">
      <c r="A18" s="61"/>
      <c r="B18" s="61"/>
      <c r="C18" s="61"/>
      <c r="D18" s="61"/>
      <c r="E18" s="61"/>
      <c r="F18" s="61"/>
      <c r="G18" s="61"/>
      <c r="H18" s="62"/>
      <c r="I18" s="84" t="s">
        <v>170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6"/>
      <c r="AP18" s="63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</row>
    <row r="19" spans="1:123">
      <c r="A19" s="61"/>
      <c r="B19" s="61"/>
      <c r="C19" s="61"/>
      <c r="D19" s="61"/>
      <c r="E19" s="61"/>
      <c r="F19" s="61"/>
      <c r="G19" s="61"/>
      <c r="H19" s="62"/>
      <c r="I19" s="84" t="s">
        <v>171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6"/>
      <c r="AP19" s="63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</row>
    <row r="20" spans="1:123">
      <c r="A20" s="61"/>
      <c r="B20" s="61"/>
      <c r="C20" s="61"/>
      <c r="D20" s="61"/>
      <c r="E20" s="61"/>
      <c r="F20" s="61"/>
      <c r="G20" s="61"/>
      <c r="H20" s="62"/>
      <c r="I20" s="84" t="s">
        <v>172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6"/>
      <c r="AP20" s="63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</row>
    <row r="21" spans="1:123">
      <c r="A21" s="61"/>
      <c r="B21" s="61"/>
      <c r="C21" s="61"/>
      <c r="D21" s="61"/>
      <c r="E21" s="61"/>
      <c r="F21" s="61"/>
      <c r="G21" s="61"/>
      <c r="H21" s="62"/>
      <c r="I21" s="84" t="s">
        <v>173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6"/>
      <c r="AP21" s="63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</row>
    <row r="22" spans="1:123">
      <c r="A22" s="61"/>
      <c r="B22" s="61"/>
      <c r="C22" s="61"/>
      <c r="D22" s="61"/>
      <c r="E22" s="61"/>
      <c r="F22" s="61"/>
      <c r="G22" s="61"/>
      <c r="H22" s="62"/>
      <c r="I22" s="84" t="s">
        <v>174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6"/>
      <c r="AP22" s="63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</row>
    <row r="23" spans="1:123">
      <c r="A23" s="61"/>
      <c r="B23" s="61"/>
      <c r="C23" s="61"/>
      <c r="D23" s="61"/>
      <c r="E23" s="61"/>
      <c r="F23" s="61"/>
      <c r="G23" s="61"/>
      <c r="H23" s="62"/>
      <c r="I23" s="84" t="s">
        <v>175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6"/>
      <c r="AP23" s="63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</row>
    <row r="24" spans="1:123">
      <c r="A24" s="61"/>
      <c r="B24" s="61"/>
      <c r="C24" s="61"/>
      <c r="D24" s="61"/>
      <c r="E24" s="61"/>
      <c r="F24" s="61"/>
      <c r="G24" s="61"/>
      <c r="H24" s="62"/>
      <c r="I24" s="84" t="s">
        <v>176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6"/>
      <c r="AP24" s="63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</row>
    <row r="25" spans="1:123">
      <c r="A25" s="61"/>
      <c r="B25" s="61"/>
      <c r="C25" s="61"/>
      <c r="D25" s="61"/>
      <c r="E25" s="61"/>
      <c r="F25" s="61"/>
      <c r="G25" s="61"/>
      <c r="H25" s="62"/>
      <c r="I25" s="54" t="s">
        <v>177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1"/>
      <c r="AP25" s="63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</row>
    <row r="26" spans="1:123">
      <c r="A26" s="61"/>
      <c r="B26" s="61"/>
      <c r="C26" s="61"/>
      <c r="D26" s="61"/>
      <c r="E26" s="61"/>
      <c r="F26" s="61"/>
      <c r="G26" s="61"/>
      <c r="H26" s="62"/>
      <c r="I26" s="83" t="s">
        <v>178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3"/>
      <c r="AP26" s="63" t="s">
        <v>188</v>
      </c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</row>
    <row r="27" spans="1:123">
      <c r="A27" s="61"/>
      <c r="B27" s="61"/>
      <c r="C27" s="61"/>
      <c r="D27" s="61"/>
      <c r="E27" s="61"/>
      <c r="F27" s="61"/>
      <c r="G27" s="61"/>
      <c r="H27" s="62"/>
      <c r="I27" s="84" t="s">
        <v>179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6"/>
      <c r="AP27" s="63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</row>
    <row r="28" spans="1:123">
      <c r="A28" s="61"/>
      <c r="B28" s="61"/>
      <c r="C28" s="61"/>
      <c r="D28" s="61"/>
      <c r="E28" s="61"/>
      <c r="F28" s="61"/>
      <c r="G28" s="61"/>
      <c r="H28" s="62"/>
      <c r="I28" s="84" t="s">
        <v>166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6"/>
      <c r="AP28" s="63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</row>
    <row r="29" spans="1:123">
      <c r="A29" s="61"/>
      <c r="B29" s="61"/>
      <c r="C29" s="61"/>
      <c r="D29" s="61"/>
      <c r="E29" s="61"/>
      <c r="F29" s="61"/>
      <c r="G29" s="61"/>
      <c r="H29" s="62"/>
      <c r="I29" s="84" t="s">
        <v>180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6"/>
      <c r="AP29" s="63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</row>
    <row r="30" spans="1:123">
      <c r="A30" s="61"/>
      <c r="B30" s="61"/>
      <c r="C30" s="61"/>
      <c r="D30" s="61"/>
      <c r="E30" s="61"/>
      <c r="F30" s="61"/>
      <c r="G30" s="61"/>
      <c r="H30" s="62"/>
      <c r="I30" s="84" t="s">
        <v>181</v>
      </c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6"/>
      <c r="AP30" s="63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</row>
    <row r="31" spans="1:123">
      <c r="A31" s="61"/>
      <c r="B31" s="61"/>
      <c r="C31" s="61"/>
      <c r="D31" s="61"/>
      <c r="E31" s="61"/>
      <c r="F31" s="61"/>
      <c r="G31" s="61"/>
      <c r="H31" s="62"/>
      <c r="I31" s="84" t="s">
        <v>182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6"/>
      <c r="AP31" s="63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</row>
    <row r="32" spans="1:123">
      <c r="A32" s="61"/>
      <c r="B32" s="61"/>
      <c r="C32" s="61"/>
      <c r="D32" s="61"/>
      <c r="E32" s="61"/>
      <c r="F32" s="61"/>
      <c r="G32" s="61"/>
      <c r="H32" s="62"/>
      <c r="I32" s="84" t="s">
        <v>183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6"/>
      <c r="AP32" s="63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</row>
    <row r="33" spans="1:123">
      <c r="A33" s="61"/>
      <c r="B33" s="61"/>
      <c r="C33" s="61"/>
      <c r="D33" s="61"/>
      <c r="E33" s="61"/>
      <c r="F33" s="61"/>
      <c r="G33" s="61"/>
      <c r="H33" s="62"/>
      <c r="I33" s="84" t="s">
        <v>184</v>
      </c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6"/>
      <c r="AP33" s="63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</row>
    <row r="34" spans="1:123">
      <c r="A34" s="61"/>
      <c r="B34" s="61"/>
      <c r="C34" s="61"/>
      <c r="D34" s="61"/>
      <c r="E34" s="61"/>
      <c r="F34" s="61"/>
      <c r="G34" s="61"/>
      <c r="H34" s="62"/>
      <c r="I34" s="84" t="s">
        <v>185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6"/>
      <c r="AP34" s="63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</row>
    <row r="35" spans="1:123">
      <c r="A35" s="61"/>
      <c r="B35" s="61"/>
      <c r="C35" s="61"/>
      <c r="D35" s="61"/>
      <c r="E35" s="61"/>
      <c r="F35" s="61"/>
      <c r="G35" s="61"/>
      <c r="H35" s="62"/>
      <c r="I35" s="84" t="s">
        <v>186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6"/>
      <c r="AP35" s="63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</row>
    <row r="36" spans="1:123">
      <c r="A36" s="61"/>
      <c r="B36" s="61"/>
      <c r="C36" s="61"/>
      <c r="D36" s="61"/>
      <c r="E36" s="61"/>
      <c r="F36" s="61"/>
      <c r="G36" s="61"/>
      <c r="H36" s="62"/>
      <c r="I36" s="84" t="s">
        <v>187</v>
      </c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6"/>
      <c r="AP36" s="63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</row>
    <row r="37" spans="1:123">
      <c r="A37" s="61"/>
      <c r="B37" s="61"/>
      <c r="C37" s="61"/>
      <c r="D37" s="61"/>
      <c r="E37" s="61"/>
      <c r="F37" s="61"/>
      <c r="G37" s="61"/>
      <c r="H37" s="62"/>
      <c r="I37" s="84" t="s">
        <v>175</v>
      </c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6"/>
      <c r="AP37" s="63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</row>
    <row r="38" spans="1:123">
      <c r="A38" s="61"/>
      <c r="B38" s="61"/>
      <c r="C38" s="61"/>
      <c r="D38" s="61"/>
      <c r="E38" s="61"/>
      <c r="F38" s="61"/>
      <c r="G38" s="61"/>
      <c r="H38" s="62"/>
      <c r="I38" s="84" t="s">
        <v>176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6"/>
      <c r="AP38" s="63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</row>
    <row r="39" spans="1:123">
      <c r="A39" s="61"/>
      <c r="B39" s="61"/>
      <c r="C39" s="61"/>
      <c r="D39" s="61"/>
      <c r="E39" s="61"/>
      <c r="F39" s="61"/>
      <c r="G39" s="61"/>
      <c r="H39" s="62"/>
      <c r="I39" s="84" t="s">
        <v>177</v>
      </c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6"/>
      <c r="AP39" s="63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</row>
    <row r="40" spans="1:123">
      <c r="A40" s="61" t="s">
        <v>29</v>
      </c>
      <c r="B40" s="61"/>
      <c r="C40" s="61"/>
      <c r="D40" s="61"/>
      <c r="E40" s="61"/>
      <c r="F40" s="61"/>
      <c r="G40" s="61"/>
      <c r="H40" s="62"/>
      <c r="I40" s="83" t="s">
        <v>189</v>
      </c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3"/>
      <c r="AP40" s="63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</row>
    <row r="41" spans="1:123">
      <c r="A41" s="61"/>
      <c r="B41" s="61"/>
      <c r="C41" s="61"/>
      <c r="D41" s="61"/>
      <c r="E41" s="61"/>
      <c r="F41" s="61"/>
      <c r="G41" s="61"/>
      <c r="H41" s="62"/>
      <c r="I41" s="84" t="s">
        <v>190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6"/>
      <c r="AP41" s="63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</row>
    <row r="42" spans="1:123">
      <c r="A42" s="61"/>
      <c r="B42" s="61"/>
      <c r="C42" s="61"/>
      <c r="D42" s="61"/>
      <c r="E42" s="61"/>
      <c r="F42" s="61"/>
      <c r="G42" s="61"/>
      <c r="H42" s="62"/>
      <c r="I42" s="81" t="s">
        <v>191</v>
      </c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63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</row>
    <row r="43" spans="1:123">
      <c r="A43" s="61"/>
      <c r="B43" s="61"/>
      <c r="C43" s="61"/>
      <c r="D43" s="61"/>
      <c r="E43" s="61"/>
      <c r="F43" s="61"/>
      <c r="G43" s="61"/>
      <c r="H43" s="62"/>
      <c r="I43" s="82" t="s">
        <v>192</v>
      </c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63" t="s">
        <v>193</v>
      </c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</row>
    <row r="44" spans="1:123">
      <c r="A44" s="61"/>
      <c r="B44" s="61"/>
      <c r="C44" s="61"/>
      <c r="D44" s="61"/>
      <c r="E44" s="61"/>
      <c r="F44" s="61"/>
      <c r="G44" s="61"/>
      <c r="H44" s="62"/>
      <c r="I44" s="83" t="s">
        <v>194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3"/>
      <c r="AP44" s="63" t="s">
        <v>188</v>
      </c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</row>
    <row r="45" spans="1:123">
      <c r="A45" s="61"/>
      <c r="B45" s="61"/>
      <c r="C45" s="61"/>
      <c r="D45" s="61"/>
      <c r="E45" s="61"/>
      <c r="F45" s="61"/>
      <c r="G45" s="61"/>
      <c r="H45" s="62"/>
      <c r="I45" s="54" t="s">
        <v>195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1"/>
      <c r="AP45" s="63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</row>
    <row r="46" spans="1:123">
      <c r="A46" s="61"/>
      <c r="B46" s="61"/>
      <c r="C46" s="61"/>
      <c r="D46" s="61"/>
      <c r="E46" s="61"/>
      <c r="F46" s="61"/>
      <c r="G46" s="61"/>
      <c r="H46" s="62"/>
      <c r="I46" s="87" t="s">
        <v>196</v>
      </c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63" t="s">
        <v>188</v>
      </c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</row>
    <row r="47" spans="1:123">
      <c r="A47" s="61" t="s">
        <v>32</v>
      </c>
      <c r="B47" s="61"/>
      <c r="C47" s="61"/>
      <c r="D47" s="61"/>
      <c r="E47" s="61"/>
      <c r="F47" s="61"/>
      <c r="G47" s="61"/>
      <c r="H47" s="62"/>
      <c r="I47" s="83" t="s">
        <v>197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3"/>
      <c r="AP47" s="63" t="s">
        <v>188</v>
      </c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</row>
    <row r="48" spans="1:123">
      <c r="A48" s="61"/>
      <c r="B48" s="61"/>
      <c r="C48" s="61"/>
      <c r="D48" s="61"/>
      <c r="E48" s="61"/>
      <c r="F48" s="61"/>
      <c r="G48" s="61"/>
      <c r="H48" s="62"/>
      <c r="I48" s="84" t="s">
        <v>198</v>
      </c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6"/>
      <c r="AP48" s="63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</row>
    <row r="49" spans="1:123">
      <c r="A49" s="61"/>
      <c r="B49" s="61"/>
      <c r="C49" s="61"/>
      <c r="D49" s="61"/>
      <c r="E49" s="61"/>
      <c r="F49" s="61"/>
      <c r="G49" s="61"/>
      <c r="H49" s="62"/>
      <c r="I49" s="54" t="s">
        <v>190</v>
      </c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63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</row>
    <row r="50" spans="1:123">
      <c r="A50" s="61" t="s">
        <v>37</v>
      </c>
      <c r="B50" s="61"/>
      <c r="C50" s="61"/>
      <c r="D50" s="61"/>
      <c r="E50" s="61"/>
      <c r="F50" s="61"/>
      <c r="G50" s="61"/>
      <c r="H50" s="61"/>
      <c r="I50" s="81" t="s">
        <v>199</v>
      </c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</row>
    <row r="51" spans="1:123">
      <c r="A51" s="61" t="s">
        <v>38</v>
      </c>
      <c r="B51" s="61"/>
      <c r="C51" s="61"/>
      <c r="D51" s="61"/>
      <c r="E51" s="61"/>
      <c r="F51" s="61"/>
      <c r="G51" s="61"/>
      <c r="H51" s="62"/>
      <c r="I51" s="83" t="s">
        <v>200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3"/>
      <c r="AP51" s="63" t="s">
        <v>188</v>
      </c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131">
        <v>848</v>
      </c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>
        <v>848</v>
      </c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>
        <v>848</v>
      </c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>
        <v>1376</v>
      </c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>
        <v>1376</v>
      </c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2">
        <f>CX51*1.042</f>
        <v>1433.7920000000001</v>
      </c>
      <c r="DJ51" s="133"/>
      <c r="DK51" s="133"/>
      <c r="DL51" s="133"/>
      <c r="DM51" s="133"/>
      <c r="DN51" s="133"/>
      <c r="DO51" s="133"/>
      <c r="DP51" s="133"/>
      <c r="DQ51" s="133"/>
      <c r="DR51" s="133"/>
      <c r="DS51" s="134"/>
    </row>
    <row r="52" spans="1:123">
      <c r="A52" s="61"/>
      <c r="B52" s="61"/>
      <c r="C52" s="61"/>
      <c r="D52" s="61"/>
      <c r="E52" s="61"/>
      <c r="F52" s="61"/>
      <c r="G52" s="61"/>
      <c r="H52" s="62"/>
      <c r="I52" s="84" t="s">
        <v>201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6"/>
      <c r="AP52" s="63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5"/>
      <c r="DJ52" s="136"/>
      <c r="DK52" s="136"/>
      <c r="DL52" s="136"/>
      <c r="DM52" s="136"/>
      <c r="DN52" s="136"/>
      <c r="DO52" s="136"/>
      <c r="DP52" s="136"/>
      <c r="DQ52" s="136"/>
      <c r="DR52" s="136"/>
      <c r="DS52" s="137"/>
    </row>
    <row r="53" spans="1:123">
      <c r="A53" s="61"/>
      <c r="B53" s="61"/>
      <c r="C53" s="61"/>
      <c r="D53" s="61"/>
      <c r="E53" s="61"/>
      <c r="F53" s="61"/>
      <c r="G53" s="61"/>
      <c r="H53" s="62"/>
      <c r="I53" s="84" t="s">
        <v>202</v>
      </c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6"/>
      <c r="AP53" s="63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5"/>
      <c r="DJ53" s="136"/>
      <c r="DK53" s="136"/>
      <c r="DL53" s="136"/>
      <c r="DM53" s="136"/>
      <c r="DN53" s="136"/>
      <c r="DO53" s="136"/>
      <c r="DP53" s="136"/>
      <c r="DQ53" s="136"/>
      <c r="DR53" s="136"/>
      <c r="DS53" s="137"/>
    </row>
    <row r="54" spans="1:123">
      <c r="A54" s="61"/>
      <c r="B54" s="61"/>
      <c r="C54" s="61"/>
      <c r="D54" s="61"/>
      <c r="E54" s="61"/>
      <c r="F54" s="61"/>
      <c r="G54" s="61"/>
      <c r="H54" s="62"/>
      <c r="I54" s="84" t="s">
        <v>203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6"/>
      <c r="AP54" s="63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8"/>
      <c r="DJ54" s="139"/>
      <c r="DK54" s="139"/>
      <c r="DL54" s="139"/>
      <c r="DM54" s="139"/>
      <c r="DN54" s="139"/>
      <c r="DO54" s="139"/>
      <c r="DP54" s="139"/>
      <c r="DQ54" s="139"/>
      <c r="DR54" s="139"/>
      <c r="DS54" s="140"/>
    </row>
    <row r="55" spans="1:123">
      <c r="A55" s="61" t="s">
        <v>39</v>
      </c>
      <c r="B55" s="61"/>
      <c r="C55" s="61"/>
      <c r="D55" s="61"/>
      <c r="E55" s="61"/>
      <c r="F55" s="61"/>
      <c r="G55" s="61"/>
      <c r="H55" s="62"/>
      <c r="I55" s="83" t="s">
        <v>200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3"/>
      <c r="AP55" s="63" t="s">
        <v>188</v>
      </c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131">
        <v>1429.15</v>
      </c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>
        <v>1429.15</v>
      </c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>
        <v>1429.15</v>
      </c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>
        <v>2832.02</v>
      </c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>
        <v>2832.02</v>
      </c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>
        <f>CX55*1.042</f>
        <v>2950.9648400000001</v>
      </c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</row>
    <row r="56" spans="1:123">
      <c r="A56" s="61"/>
      <c r="B56" s="61"/>
      <c r="C56" s="61"/>
      <c r="D56" s="61"/>
      <c r="E56" s="61"/>
      <c r="F56" s="61"/>
      <c r="G56" s="61"/>
      <c r="H56" s="62"/>
      <c r="I56" s="84" t="s">
        <v>201</v>
      </c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6"/>
      <c r="AP56" s="63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</row>
    <row r="57" spans="1:123">
      <c r="A57" s="61"/>
      <c r="B57" s="61"/>
      <c r="C57" s="61"/>
      <c r="D57" s="61"/>
      <c r="E57" s="61"/>
      <c r="F57" s="61"/>
      <c r="G57" s="61"/>
      <c r="H57" s="62"/>
      <c r="I57" s="84" t="s">
        <v>204</v>
      </c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6"/>
      <c r="AP57" s="63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</row>
    <row r="58" spans="1:123">
      <c r="A58" s="61"/>
      <c r="B58" s="61"/>
      <c r="C58" s="61"/>
      <c r="D58" s="61"/>
      <c r="E58" s="61"/>
      <c r="F58" s="61"/>
      <c r="G58" s="61"/>
      <c r="H58" s="62"/>
      <c r="I58" s="84" t="s">
        <v>205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6"/>
      <c r="AP58" s="63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</row>
    <row r="59" spans="1:123">
      <c r="A59" s="61"/>
      <c r="B59" s="61"/>
      <c r="C59" s="61"/>
      <c r="D59" s="61"/>
      <c r="E59" s="61"/>
      <c r="F59" s="61"/>
      <c r="G59" s="61"/>
      <c r="H59" s="62"/>
      <c r="I59" s="84" t="s">
        <v>237</v>
      </c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6"/>
      <c r="AP59" s="63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</row>
    <row r="60" spans="1:123">
      <c r="A60" s="61" t="s">
        <v>40</v>
      </c>
      <c r="B60" s="61"/>
      <c r="C60" s="61"/>
      <c r="D60" s="61"/>
      <c r="E60" s="61"/>
      <c r="F60" s="61"/>
      <c r="G60" s="61"/>
      <c r="H60" s="62"/>
      <c r="I60" s="83" t="s">
        <v>200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63" t="s">
        <v>188</v>
      </c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</row>
    <row r="61" spans="1:123">
      <c r="A61" s="61"/>
      <c r="B61" s="61"/>
      <c r="C61" s="61"/>
      <c r="D61" s="61"/>
      <c r="E61" s="61"/>
      <c r="F61" s="61"/>
      <c r="G61" s="61"/>
      <c r="H61" s="62"/>
      <c r="I61" s="84" t="s">
        <v>249</v>
      </c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6"/>
      <c r="AP61" s="63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</row>
    <row r="62" spans="1:123" ht="28.5" customHeight="1">
      <c r="A62" s="61"/>
      <c r="B62" s="61"/>
      <c r="C62" s="61"/>
      <c r="D62" s="61"/>
      <c r="E62" s="61"/>
      <c r="F62" s="61"/>
      <c r="G62" s="61"/>
      <c r="H62" s="62"/>
      <c r="I62" s="81" t="s">
        <v>248</v>
      </c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141" t="s">
        <v>188</v>
      </c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3"/>
      <c r="BF62" s="130">
        <v>837</v>
      </c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>
        <v>837</v>
      </c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>
        <v>837</v>
      </c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>
        <v>1223</v>
      </c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>
        <v>1223</v>
      </c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>
        <f>CX62*1.042</f>
        <v>1274.366</v>
      </c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</row>
    <row r="63" spans="1:123" ht="28.5" customHeight="1">
      <c r="A63" s="61"/>
      <c r="B63" s="61"/>
      <c r="C63" s="61"/>
      <c r="D63" s="61"/>
      <c r="E63" s="61"/>
      <c r="F63" s="61"/>
      <c r="G63" s="61"/>
      <c r="H63" s="62"/>
      <c r="I63" s="81" t="s">
        <v>110</v>
      </c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141" t="s">
        <v>188</v>
      </c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3"/>
      <c r="BF63" s="130">
        <v>329</v>
      </c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>
        <v>329</v>
      </c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>
        <v>329</v>
      </c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>
        <v>521</v>
      </c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>
        <v>521</v>
      </c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>
        <f>CX63*1.042</f>
        <v>542.88200000000006</v>
      </c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</row>
    <row r="64" spans="1:123" ht="28.5" customHeight="1">
      <c r="A64" s="61"/>
      <c r="B64" s="61"/>
      <c r="C64" s="61"/>
      <c r="D64" s="61"/>
      <c r="E64" s="61"/>
      <c r="F64" s="61"/>
      <c r="G64" s="61"/>
      <c r="H64" s="62"/>
      <c r="I64" s="81" t="s">
        <v>111</v>
      </c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141" t="s">
        <v>188</v>
      </c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3"/>
      <c r="BF64" s="144">
        <v>279</v>
      </c>
      <c r="BG64" s="145"/>
      <c r="BH64" s="145"/>
      <c r="BI64" s="145"/>
      <c r="BJ64" s="145"/>
      <c r="BK64" s="145"/>
      <c r="BL64" s="145"/>
      <c r="BM64" s="145"/>
      <c r="BN64" s="145"/>
      <c r="BO64" s="145"/>
      <c r="BP64" s="146"/>
      <c r="BQ64" s="144">
        <v>279</v>
      </c>
      <c r="BR64" s="145"/>
      <c r="BS64" s="145"/>
      <c r="BT64" s="145"/>
      <c r="BU64" s="145"/>
      <c r="BV64" s="145"/>
      <c r="BW64" s="145"/>
      <c r="BX64" s="145"/>
      <c r="BY64" s="145"/>
      <c r="BZ64" s="145"/>
      <c r="CA64" s="146"/>
      <c r="CB64" s="130">
        <v>279</v>
      </c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>
        <v>408</v>
      </c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>
        <v>408</v>
      </c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>
        <f>CX64*1.042</f>
        <v>425.13600000000002</v>
      </c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</row>
    <row r="65" spans="1:123">
      <c r="A65" s="61" t="s">
        <v>42</v>
      </c>
      <c r="B65" s="61"/>
      <c r="C65" s="61"/>
      <c r="D65" s="61"/>
      <c r="E65" s="61"/>
      <c r="F65" s="61"/>
      <c r="G65" s="61"/>
      <c r="H65" s="61"/>
      <c r="I65" s="87" t="s">
        <v>238</v>
      </c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</row>
    <row r="66" spans="1:123">
      <c r="A66" s="61" t="s">
        <v>44</v>
      </c>
      <c r="B66" s="61"/>
      <c r="C66" s="61"/>
      <c r="D66" s="61"/>
      <c r="E66" s="61"/>
      <c r="F66" s="61"/>
      <c r="G66" s="61"/>
      <c r="H66" s="61"/>
      <c r="I66" s="81" t="s">
        <v>206</v>
      </c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61" t="s">
        <v>207</v>
      </c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</row>
    <row r="67" spans="1:123">
      <c r="A67" s="61"/>
      <c r="B67" s="61"/>
      <c r="C67" s="61"/>
      <c r="D67" s="61"/>
      <c r="E67" s="61"/>
      <c r="F67" s="61"/>
      <c r="G67" s="61"/>
      <c r="H67" s="61"/>
      <c r="I67" s="81" t="s">
        <v>208</v>
      </c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61" t="s">
        <v>207</v>
      </c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</row>
    <row r="68" spans="1:123">
      <c r="A68" s="61" t="s">
        <v>46</v>
      </c>
      <c r="B68" s="61"/>
      <c r="C68" s="61"/>
      <c r="D68" s="61"/>
      <c r="E68" s="61"/>
      <c r="F68" s="61"/>
      <c r="G68" s="61"/>
      <c r="H68" s="61"/>
      <c r="I68" s="81" t="s">
        <v>209</v>
      </c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61" t="s">
        <v>193</v>
      </c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</row>
    <row r="69" spans="1:123">
      <c r="A69" s="61" t="s">
        <v>47</v>
      </c>
      <c r="B69" s="61"/>
      <c r="C69" s="61"/>
      <c r="D69" s="61"/>
      <c r="E69" s="61"/>
      <c r="F69" s="61"/>
      <c r="G69" s="61"/>
      <c r="H69" s="61"/>
      <c r="I69" s="81" t="s">
        <v>210</v>
      </c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61" t="s">
        <v>211</v>
      </c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</row>
    <row r="70" spans="1:123">
      <c r="A70" s="61"/>
      <c r="B70" s="61"/>
      <c r="C70" s="61"/>
      <c r="D70" s="61"/>
      <c r="E70" s="61"/>
      <c r="F70" s="61"/>
      <c r="G70" s="61"/>
      <c r="H70" s="61"/>
      <c r="I70" s="81" t="s">
        <v>154</v>
      </c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</row>
    <row r="71" spans="1:123">
      <c r="A71" s="147" t="s">
        <v>212</v>
      </c>
      <c r="B71" s="147"/>
      <c r="C71" s="147"/>
      <c r="D71" s="147"/>
      <c r="E71" s="147"/>
      <c r="F71" s="147"/>
      <c r="G71" s="147"/>
      <c r="H71" s="147"/>
      <c r="I71" s="81" t="s">
        <v>213</v>
      </c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61" t="s">
        <v>211</v>
      </c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</row>
    <row r="72" spans="1:123">
      <c r="A72" s="147"/>
      <c r="B72" s="147"/>
      <c r="C72" s="147"/>
      <c r="D72" s="147"/>
      <c r="E72" s="147"/>
      <c r="F72" s="147"/>
      <c r="G72" s="147"/>
      <c r="H72" s="147"/>
      <c r="I72" s="81" t="s">
        <v>214</v>
      </c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</row>
    <row r="73" spans="1:123">
      <c r="A73" s="61" t="s">
        <v>215</v>
      </c>
      <c r="B73" s="61"/>
      <c r="C73" s="61"/>
      <c r="D73" s="61"/>
      <c r="E73" s="61"/>
      <c r="F73" s="61"/>
      <c r="G73" s="61"/>
      <c r="H73" s="61"/>
      <c r="I73" s="81" t="s">
        <v>216</v>
      </c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61" t="s">
        <v>211</v>
      </c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</row>
    <row r="74" spans="1:123" ht="15.75" customHeight="1">
      <c r="A74" s="61"/>
      <c r="B74" s="61"/>
      <c r="C74" s="61"/>
      <c r="D74" s="61"/>
      <c r="E74" s="61"/>
      <c r="F74" s="61"/>
      <c r="G74" s="61"/>
      <c r="H74" s="61"/>
      <c r="I74" s="148" t="s">
        <v>232</v>
      </c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61" t="s">
        <v>211</v>
      </c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</row>
    <row r="75" spans="1:123" ht="15.75" customHeight="1">
      <c r="A75" s="61"/>
      <c r="B75" s="61"/>
      <c r="C75" s="61"/>
      <c r="D75" s="61"/>
      <c r="E75" s="61"/>
      <c r="F75" s="61"/>
      <c r="G75" s="61"/>
      <c r="H75" s="61"/>
      <c r="I75" s="148" t="s">
        <v>234</v>
      </c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61" t="s">
        <v>211</v>
      </c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</row>
    <row r="76" spans="1:123" ht="15.75" customHeight="1">
      <c r="A76" s="61"/>
      <c r="B76" s="61"/>
      <c r="C76" s="61"/>
      <c r="D76" s="61"/>
      <c r="E76" s="61"/>
      <c r="F76" s="61"/>
      <c r="G76" s="61"/>
      <c r="H76" s="61"/>
      <c r="I76" s="148" t="s">
        <v>233</v>
      </c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61" t="s">
        <v>211</v>
      </c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</row>
    <row r="77" spans="1:123" ht="15.75" customHeight="1">
      <c r="A77" s="61"/>
      <c r="B77" s="61"/>
      <c r="C77" s="61"/>
      <c r="D77" s="61"/>
      <c r="E77" s="61"/>
      <c r="F77" s="61"/>
      <c r="G77" s="61"/>
      <c r="H77" s="61"/>
      <c r="I77" s="148" t="s">
        <v>235</v>
      </c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61" t="s">
        <v>211</v>
      </c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</row>
    <row r="78" spans="1:123">
      <c r="A78" s="61" t="s">
        <v>217</v>
      </c>
      <c r="B78" s="61"/>
      <c r="C78" s="61"/>
      <c r="D78" s="61"/>
      <c r="E78" s="61"/>
      <c r="F78" s="61"/>
      <c r="G78" s="61"/>
      <c r="H78" s="61"/>
      <c r="I78" s="81" t="s">
        <v>218</v>
      </c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61" t="s">
        <v>211</v>
      </c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</row>
    <row r="79" spans="1:123">
      <c r="A79" s="61"/>
      <c r="B79" s="61"/>
      <c r="C79" s="61"/>
      <c r="D79" s="61"/>
      <c r="E79" s="61"/>
      <c r="F79" s="61"/>
      <c r="G79" s="61"/>
      <c r="H79" s="61"/>
      <c r="I79" s="81" t="s">
        <v>219</v>
      </c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</row>
    <row r="80" spans="1:123">
      <c r="A80" s="61" t="s">
        <v>48</v>
      </c>
      <c r="B80" s="61"/>
      <c r="C80" s="61"/>
      <c r="D80" s="61"/>
      <c r="E80" s="61"/>
      <c r="F80" s="61"/>
      <c r="G80" s="61"/>
      <c r="H80" s="61"/>
      <c r="I80" s="81" t="s">
        <v>220</v>
      </c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</row>
    <row r="81" spans="1:123">
      <c r="A81" s="61"/>
      <c r="B81" s="61"/>
      <c r="C81" s="61"/>
      <c r="D81" s="61"/>
      <c r="E81" s="61"/>
      <c r="F81" s="61"/>
      <c r="G81" s="61"/>
      <c r="H81" s="61"/>
      <c r="I81" s="81" t="s">
        <v>221</v>
      </c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</row>
    <row r="82" spans="1:123">
      <c r="A82" s="61" t="s">
        <v>49</v>
      </c>
      <c r="B82" s="61"/>
      <c r="C82" s="61"/>
      <c r="D82" s="61"/>
      <c r="E82" s="61"/>
      <c r="F82" s="61"/>
      <c r="G82" s="61"/>
      <c r="H82" s="61"/>
      <c r="I82" s="81" t="s">
        <v>222</v>
      </c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61" t="s">
        <v>224</v>
      </c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</row>
    <row r="83" spans="1:123">
      <c r="A83" s="61"/>
      <c r="B83" s="61"/>
      <c r="C83" s="61"/>
      <c r="D83" s="61"/>
      <c r="E83" s="61"/>
      <c r="F83" s="61"/>
      <c r="G83" s="61"/>
      <c r="H83" s="61"/>
      <c r="I83" s="81" t="s">
        <v>223</v>
      </c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61" t="s">
        <v>225</v>
      </c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3"/>
      <c r="DO83" s="123"/>
      <c r="DP83" s="123"/>
      <c r="DQ83" s="123"/>
      <c r="DR83" s="123"/>
      <c r="DS83" s="123"/>
    </row>
    <row r="84" spans="1:123">
      <c r="A84" s="61" t="s">
        <v>226</v>
      </c>
      <c r="B84" s="61"/>
      <c r="C84" s="61"/>
      <c r="D84" s="61"/>
      <c r="E84" s="61"/>
      <c r="F84" s="61"/>
      <c r="G84" s="61"/>
      <c r="H84" s="61"/>
      <c r="I84" s="81" t="s">
        <v>227</v>
      </c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61" t="s">
        <v>211</v>
      </c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123"/>
      <c r="DG84" s="123"/>
      <c r="DH84" s="123"/>
      <c r="DI84" s="123"/>
      <c r="DJ84" s="123"/>
      <c r="DK84" s="123"/>
      <c r="DL84" s="123"/>
      <c r="DM84" s="123"/>
      <c r="DN84" s="123"/>
      <c r="DO84" s="123"/>
      <c r="DP84" s="123"/>
      <c r="DQ84" s="123"/>
      <c r="DR84" s="123"/>
      <c r="DS84" s="123"/>
    </row>
    <row r="85" spans="1:123">
      <c r="A85" s="61" t="s">
        <v>228</v>
      </c>
      <c r="B85" s="61"/>
      <c r="C85" s="61"/>
      <c r="D85" s="61"/>
      <c r="E85" s="61"/>
      <c r="F85" s="61"/>
      <c r="G85" s="61"/>
      <c r="H85" s="61"/>
      <c r="I85" s="81" t="s">
        <v>229</v>
      </c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61" t="s">
        <v>230</v>
      </c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</row>
    <row r="86" spans="1:123">
      <c r="A86" s="61"/>
      <c r="B86" s="61"/>
      <c r="C86" s="61"/>
      <c r="D86" s="61"/>
      <c r="E86" s="61"/>
      <c r="F86" s="61"/>
      <c r="G86" s="61"/>
      <c r="H86" s="61"/>
      <c r="I86" s="81" t="s">
        <v>45</v>
      </c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</row>
    <row r="87" spans="1:123">
      <c r="A87" s="61"/>
      <c r="B87" s="61"/>
      <c r="C87" s="61"/>
      <c r="D87" s="61"/>
      <c r="E87" s="61"/>
      <c r="F87" s="61"/>
      <c r="G87" s="61"/>
      <c r="H87" s="61"/>
      <c r="I87" s="81" t="s">
        <v>231</v>
      </c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61" t="s">
        <v>230</v>
      </c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3"/>
      <c r="DR87" s="123"/>
      <c r="DS87" s="123"/>
    </row>
    <row r="88" spans="1:123">
      <c r="A88" s="61"/>
      <c r="B88" s="61"/>
      <c r="C88" s="61"/>
      <c r="D88" s="61"/>
      <c r="E88" s="61"/>
      <c r="F88" s="61"/>
      <c r="G88" s="61"/>
      <c r="H88" s="61"/>
      <c r="I88" s="81" t="s">
        <v>219</v>
      </c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61" t="s">
        <v>230</v>
      </c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</row>
    <row r="104" spans="1:1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s="8" customFormat="1" ht="11.25">
      <c r="A105" s="8" t="s">
        <v>156</v>
      </c>
    </row>
  </sheetData>
  <mergeCells count="398">
    <mergeCell ref="I37:AO37"/>
    <mergeCell ref="I34:AO34"/>
    <mergeCell ref="I31:AO31"/>
    <mergeCell ref="I32:AO32"/>
    <mergeCell ref="I33:AO33"/>
    <mergeCell ref="CM88:CW88"/>
    <mergeCell ref="CX88:DH88"/>
    <mergeCell ref="DI88:DS88"/>
    <mergeCell ref="A44:H45"/>
    <mergeCell ref="AP44:BE45"/>
    <mergeCell ref="BF44:BP45"/>
    <mergeCell ref="A88:H88"/>
    <mergeCell ref="I88:AO88"/>
    <mergeCell ref="AP88:BE88"/>
    <mergeCell ref="BF88:BP88"/>
    <mergeCell ref="BQ88:CA88"/>
    <mergeCell ref="CB88:CL88"/>
    <mergeCell ref="AP87:BE87"/>
    <mergeCell ref="BF87:BP87"/>
    <mergeCell ref="BQ87:CA87"/>
    <mergeCell ref="CB87:CL87"/>
    <mergeCell ref="CM87:CW87"/>
    <mergeCell ref="CX87:DH87"/>
    <mergeCell ref="DI87:DS87"/>
    <mergeCell ref="I86:AO86"/>
    <mergeCell ref="BQ44:CA45"/>
    <mergeCell ref="CB44:CL45"/>
    <mergeCell ref="DI84:DS84"/>
    <mergeCell ref="I85:AO85"/>
    <mergeCell ref="A40:H41"/>
    <mergeCell ref="AP40:BE41"/>
    <mergeCell ref="BF40:BP41"/>
    <mergeCell ref="BQ40:CA41"/>
    <mergeCell ref="CB40:CL41"/>
    <mergeCell ref="BF43:BP43"/>
    <mergeCell ref="BQ43:CA43"/>
    <mergeCell ref="CB43:CL43"/>
    <mergeCell ref="I40:AO40"/>
    <mergeCell ref="I41:AO41"/>
    <mergeCell ref="A77:H77"/>
    <mergeCell ref="A85:H86"/>
    <mergeCell ref="AP85:BE86"/>
    <mergeCell ref="BF85:BP86"/>
    <mergeCell ref="A78:H79"/>
    <mergeCell ref="A84:H84"/>
    <mergeCell ref="I84:AO84"/>
    <mergeCell ref="DI85:DS86"/>
    <mergeCell ref="DI82:DS83"/>
    <mergeCell ref="A87:H87"/>
    <mergeCell ref="I87:AO87"/>
    <mergeCell ref="AP84:BE84"/>
    <mergeCell ref="BF84:BP84"/>
    <mergeCell ref="BQ84:CA84"/>
    <mergeCell ref="CB84:CL84"/>
    <mergeCell ref="CM82:CW83"/>
    <mergeCell ref="CX82:DH83"/>
    <mergeCell ref="CM80:CW81"/>
    <mergeCell ref="BQ85:CA86"/>
    <mergeCell ref="CB85:CL86"/>
    <mergeCell ref="A82:H83"/>
    <mergeCell ref="CM85:CW86"/>
    <mergeCell ref="CM84:CW84"/>
    <mergeCell ref="CX84:DH84"/>
    <mergeCell ref="CB80:CL81"/>
    <mergeCell ref="I81:AO81"/>
    <mergeCell ref="CX85:DH86"/>
    <mergeCell ref="BF82:BP83"/>
    <mergeCell ref="I83:AO83"/>
    <mergeCell ref="AP83:BE83"/>
    <mergeCell ref="BQ82:CA83"/>
    <mergeCell ref="CB82:CL83"/>
    <mergeCell ref="I82:AO82"/>
    <mergeCell ref="AP82:BE82"/>
    <mergeCell ref="A80:H81"/>
    <mergeCell ref="AP80:BE81"/>
    <mergeCell ref="BF80:BP81"/>
    <mergeCell ref="DI77:DS77"/>
    <mergeCell ref="I78:AO78"/>
    <mergeCell ref="CX78:DH79"/>
    <mergeCell ref="DI78:DS79"/>
    <mergeCell ref="AP78:BE79"/>
    <mergeCell ref="BF78:BP79"/>
    <mergeCell ref="I79:AO79"/>
    <mergeCell ref="BQ78:CA79"/>
    <mergeCell ref="CX80:DH81"/>
    <mergeCell ref="CB78:CL79"/>
    <mergeCell ref="I77:AO77"/>
    <mergeCell ref="AP77:BE77"/>
    <mergeCell ref="BF77:BP77"/>
    <mergeCell ref="BQ77:CA77"/>
    <mergeCell ref="CB77:CL77"/>
    <mergeCell ref="CM77:CW77"/>
    <mergeCell ref="CM78:CW79"/>
    <mergeCell ref="CX77:DH77"/>
    <mergeCell ref="DI80:DS81"/>
    <mergeCell ref="I80:AO80"/>
    <mergeCell ref="BQ80:CA81"/>
    <mergeCell ref="BQ76:CA76"/>
    <mergeCell ref="CB76:CL76"/>
    <mergeCell ref="DI74:DS74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CM76:CW76"/>
    <mergeCell ref="CX76:DH76"/>
    <mergeCell ref="DI76:DS76"/>
    <mergeCell ref="A76:H76"/>
    <mergeCell ref="I76:AO76"/>
    <mergeCell ref="AP76:BE76"/>
    <mergeCell ref="BF76:BP76"/>
    <mergeCell ref="CX73:DH73"/>
    <mergeCell ref="DI73:DS73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A73:H73"/>
    <mergeCell ref="AP73:BE73"/>
    <mergeCell ref="BF73:BP73"/>
    <mergeCell ref="BQ73:CA73"/>
    <mergeCell ref="CB73:CL73"/>
    <mergeCell ref="CM73:CW73"/>
    <mergeCell ref="I73:AO73"/>
    <mergeCell ref="BQ71:CA72"/>
    <mergeCell ref="CB71:CL72"/>
    <mergeCell ref="CM71:CW72"/>
    <mergeCell ref="A71:H72"/>
    <mergeCell ref="AP71:BE72"/>
    <mergeCell ref="BF71:BP72"/>
    <mergeCell ref="I71:AO71"/>
    <mergeCell ref="I72:AO72"/>
    <mergeCell ref="DI68:DS68"/>
    <mergeCell ref="BQ69:CA70"/>
    <mergeCell ref="CB69:CL70"/>
    <mergeCell ref="CM69:CW70"/>
    <mergeCell ref="A69:H70"/>
    <mergeCell ref="AP69:BE70"/>
    <mergeCell ref="BF69:BP70"/>
    <mergeCell ref="I69:AO69"/>
    <mergeCell ref="I70:AO70"/>
    <mergeCell ref="A68:H68"/>
    <mergeCell ref="AP68:BE68"/>
    <mergeCell ref="BF68:BP68"/>
    <mergeCell ref="BQ68:CA68"/>
    <mergeCell ref="CB68:CL68"/>
    <mergeCell ref="CM68:CW68"/>
    <mergeCell ref="I68:AO68"/>
    <mergeCell ref="A66:H66"/>
    <mergeCell ref="AP66:BE66"/>
    <mergeCell ref="A65:H65"/>
    <mergeCell ref="I65:AO65"/>
    <mergeCell ref="AP65:BE65"/>
    <mergeCell ref="I67:AO67"/>
    <mergeCell ref="A67:H67"/>
    <mergeCell ref="AP67:BE67"/>
    <mergeCell ref="BF67:BP67"/>
    <mergeCell ref="BQ63:CA63"/>
    <mergeCell ref="CB63:CL63"/>
    <mergeCell ref="BQ67:CA67"/>
    <mergeCell ref="CB67:CL67"/>
    <mergeCell ref="CM67:CW67"/>
    <mergeCell ref="BF65:BP65"/>
    <mergeCell ref="BQ65:CA65"/>
    <mergeCell ref="CB65:CL65"/>
    <mergeCell ref="CM65:CW65"/>
    <mergeCell ref="BQ62:CA62"/>
    <mergeCell ref="CB62:CL62"/>
    <mergeCell ref="A62:H62"/>
    <mergeCell ref="I62:AO62"/>
    <mergeCell ref="AP62:BE62"/>
    <mergeCell ref="BF62:BP62"/>
    <mergeCell ref="CM62:CW62"/>
    <mergeCell ref="I66:AO66"/>
    <mergeCell ref="I63:AO63"/>
    <mergeCell ref="I64:AO64"/>
    <mergeCell ref="A64:H64"/>
    <mergeCell ref="AP64:BE64"/>
    <mergeCell ref="BF64:BP64"/>
    <mergeCell ref="A63:H63"/>
    <mergeCell ref="AP63:BE63"/>
    <mergeCell ref="BF63:BP63"/>
    <mergeCell ref="BF66:BP66"/>
    <mergeCell ref="BQ66:CA66"/>
    <mergeCell ref="CB66:CL66"/>
    <mergeCell ref="CM66:CW66"/>
    <mergeCell ref="CM63:CW63"/>
    <mergeCell ref="BQ64:CA64"/>
    <mergeCell ref="CB64:CL64"/>
    <mergeCell ref="CM64:CW64"/>
    <mergeCell ref="I53:AO53"/>
    <mergeCell ref="I54:AO54"/>
    <mergeCell ref="I51:AO51"/>
    <mergeCell ref="CX55:DH59"/>
    <mergeCell ref="A51:H54"/>
    <mergeCell ref="AP51:BE54"/>
    <mergeCell ref="AP55:BE59"/>
    <mergeCell ref="I57:AO57"/>
    <mergeCell ref="BF60:BP61"/>
    <mergeCell ref="BQ60:CA61"/>
    <mergeCell ref="A60:H61"/>
    <mergeCell ref="AP60:BE61"/>
    <mergeCell ref="BQ51:CA54"/>
    <mergeCell ref="CB60:CL61"/>
    <mergeCell ref="CM60:CW61"/>
    <mergeCell ref="CX60:DH61"/>
    <mergeCell ref="I59:AO59"/>
    <mergeCell ref="I60:AO60"/>
    <mergeCell ref="I61:AO61"/>
    <mergeCell ref="CB55:CL59"/>
    <mergeCell ref="A55:H59"/>
    <mergeCell ref="CM55:CW59"/>
    <mergeCell ref="I52:AO52"/>
    <mergeCell ref="CB51:CL54"/>
    <mergeCell ref="I58:AO58"/>
    <mergeCell ref="I56:AO56"/>
    <mergeCell ref="I55:AO55"/>
    <mergeCell ref="DI55:DS59"/>
    <mergeCell ref="CM11:CW12"/>
    <mergeCell ref="CM13:CW25"/>
    <mergeCell ref="BF51:BP54"/>
    <mergeCell ref="BF55:BP59"/>
    <mergeCell ref="CX51:DH54"/>
    <mergeCell ref="BF13:BP25"/>
    <mergeCell ref="DI51:DS54"/>
    <mergeCell ref="CX50:DH50"/>
    <mergeCell ref="DI50:DS50"/>
    <mergeCell ref="CB47:CL49"/>
    <mergeCell ref="CM47:CW49"/>
    <mergeCell ref="BF50:BP50"/>
    <mergeCell ref="BQ50:CA50"/>
    <mergeCell ref="CB50:CL50"/>
    <mergeCell ref="CM50:CW50"/>
    <mergeCell ref="CM51:CW54"/>
    <mergeCell ref="BQ55:CA59"/>
    <mergeCell ref="BQ46:CA46"/>
    <mergeCell ref="CB46:CL46"/>
    <mergeCell ref="CM46:CW46"/>
    <mergeCell ref="DI60:DS61"/>
    <mergeCell ref="CX69:DH70"/>
    <mergeCell ref="DI69:DS70"/>
    <mergeCell ref="CX71:DH72"/>
    <mergeCell ref="DI71:DS72"/>
    <mergeCell ref="DI66:DS66"/>
    <mergeCell ref="CX67:DH67"/>
    <mergeCell ref="DI67:DS67"/>
    <mergeCell ref="CX68:DH68"/>
    <mergeCell ref="DI65:DS65"/>
    <mergeCell ref="CX62:DH62"/>
    <mergeCell ref="DI62:DS62"/>
    <mergeCell ref="DI63:DS63"/>
    <mergeCell ref="DI64:DS64"/>
    <mergeCell ref="CX65:DH65"/>
    <mergeCell ref="CX66:DH66"/>
    <mergeCell ref="CX63:DH63"/>
    <mergeCell ref="CX64:DH64"/>
    <mergeCell ref="I26:AO26"/>
    <mergeCell ref="I27:AO27"/>
    <mergeCell ref="I25:AO25"/>
    <mergeCell ref="I24:AO24"/>
    <mergeCell ref="I22:AO22"/>
    <mergeCell ref="I23:AO23"/>
    <mergeCell ref="CX46:DH46"/>
    <mergeCell ref="DI46:DS46"/>
    <mergeCell ref="CX47:DH49"/>
    <mergeCell ref="DI47:DS49"/>
    <mergeCell ref="CX40:DH41"/>
    <mergeCell ref="DI40:DS41"/>
    <mergeCell ref="DI26:DS39"/>
    <mergeCell ref="CX13:DH25"/>
    <mergeCell ref="I38:AO38"/>
    <mergeCell ref="AP26:BE39"/>
    <mergeCell ref="BF26:BP39"/>
    <mergeCell ref="BQ26:CA39"/>
    <mergeCell ref="CB26:CL39"/>
    <mergeCell ref="CM26:CW39"/>
    <mergeCell ref="CX26:DH39"/>
    <mergeCell ref="I39:AO39"/>
    <mergeCell ref="I35:AO35"/>
    <mergeCell ref="I36:AO36"/>
    <mergeCell ref="BF46:BP46"/>
    <mergeCell ref="I45:AO45"/>
    <mergeCell ref="CM43:CW43"/>
    <mergeCell ref="A47:H49"/>
    <mergeCell ref="AP47:BE49"/>
    <mergeCell ref="BF47:BP49"/>
    <mergeCell ref="BQ47:CA49"/>
    <mergeCell ref="DI44:DS45"/>
    <mergeCell ref="A11:H12"/>
    <mergeCell ref="AP11:BE12"/>
    <mergeCell ref="BF11:BP12"/>
    <mergeCell ref="BQ11:CA12"/>
    <mergeCell ref="CB11:CL12"/>
    <mergeCell ref="CX11:DH12"/>
    <mergeCell ref="CM44:CW45"/>
    <mergeCell ref="CX44:DH45"/>
    <mergeCell ref="DI13:DS25"/>
    <mergeCell ref="CX43:DH43"/>
    <mergeCell ref="DI43:DS43"/>
    <mergeCell ref="BQ13:CA25"/>
    <mergeCell ref="CB13:CL25"/>
    <mergeCell ref="I29:AO29"/>
    <mergeCell ref="I30:AO30"/>
    <mergeCell ref="I28:AO28"/>
    <mergeCell ref="CX8:DH8"/>
    <mergeCell ref="DI8:DS8"/>
    <mergeCell ref="DI11:DS12"/>
    <mergeCell ref="CM40:CW41"/>
    <mergeCell ref="CX9:DH10"/>
    <mergeCell ref="DI9:DS10"/>
    <mergeCell ref="CX7:DH7"/>
    <mergeCell ref="DI7:DS7"/>
    <mergeCell ref="A42:H42"/>
    <mergeCell ref="AP42:BE42"/>
    <mergeCell ref="BF42:BP42"/>
    <mergeCell ref="BQ42:CA42"/>
    <mergeCell ref="CB42:CL42"/>
    <mergeCell ref="CM42:CW42"/>
    <mergeCell ref="I42:AO42"/>
    <mergeCell ref="A26:H39"/>
    <mergeCell ref="AP8:BE8"/>
    <mergeCell ref="CX42:DH42"/>
    <mergeCell ref="DI42:DS42"/>
    <mergeCell ref="CB8:CL8"/>
    <mergeCell ref="CM8:CW8"/>
    <mergeCell ref="BF8:BP8"/>
    <mergeCell ref="BQ8:CA8"/>
    <mergeCell ref="AP13:BE25"/>
    <mergeCell ref="A50:H50"/>
    <mergeCell ref="I50:AO50"/>
    <mergeCell ref="AP50:BE50"/>
    <mergeCell ref="I46:AO46"/>
    <mergeCell ref="I47:AO47"/>
    <mergeCell ref="A46:H46"/>
    <mergeCell ref="AP46:BE46"/>
    <mergeCell ref="I43:AO43"/>
    <mergeCell ref="I44:AO44"/>
    <mergeCell ref="A43:H43"/>
    <mergeCell ref="AP43:BE43"/>
    <mergeCell ref="I48:AO48"/>
    <mergeCell ref="I49:AO49"/>
    <mergeCell ref="A7:H7"/>
    <mergeCell ref="I7:AO7"/>
    <mergeCell ref="A8:H8"/>
    <mergeCell ref="AP7:BE7"/>
    <mergeCell ref="I21:AO21"/>
    <mergeCell ref="I20:AO20"/>
    <mergeCell ref="I19:AO19"/>
    <mergeCell ref="I18:AO18"/>
    <mergeCell ref="I16:AO16"/>
    <mergeCell ref="I17:AO17"/>
    <mergeCell ref="I14:AO14"/>
    <mergeCell ref="I15:AO15"/>
    <mergeCell ref="I13:AO13"/>
    <mergeCell ref="A9:H10"/>
    <mergeCell ref="AP9:BE10"/>
    <mergeCell ref="A13:H25"/>
    <mergeCell ref="BF7:BP7"/>
    <mergeCell ref="BQ7:CA7"/>
    <mergeCell ref="CB7:CL7"/>
    <mergeCell ref="CM7:CW7"/>
    <mergeCell ref="I8:AO8"/>
    <mergeCell ref="I9:AO9"/>
    <mergeCell ref="I10:AO10"/>
    <mergeCell ref="I11:AO11"/>
    <mergeCell ref="I12:AO12"/>
    <mergeCell ref="BF9:BP10"/>
    <mergeCell ref="BQ9:CA10"/>
    <mergeCell ref="CB9:CL10"/>
    <mergeCell ref="CM9:CW10"/>
    <mergeCell ref="CX6:DS6"/>
    <mergeCell ref="A5:H5"/>
    <mergeCell ref="I5:AO5"/>
    <mergeCell ref="AP5:BE5"/>
    <mergeCell ref="BF5:CA5"/>
    <mergeCell ref="CB5:CW5"/>
    <mergeCell ref="CX5:DS5"/>
    <mergeCell ref="A1:DS1"/>
    <mergeCell ref="A4:H4"/>
    <mergeCell ref="I4:AO4"/>
    <mergeCell ref="AP4:BE4"/>
    <mergeCell ref="BF4:CA4"/>
    <mergeCell ref="CB4:CW4"/>
    <mergeCell ref="CX4:DS4"/>
    <mergeCell ref="A6:H6"/>
    <mergeCell ref="I6:AO6"/>
    <mergeCell ref="AP6:BE6"/>
    <mergeCell ref="BF6:CA6"/>
    <mergeCell ref="CB6:CW6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3" manualBreakCount="3">
    <brk id="25" max="16383" man="1"/>
    <brk id="49" max="16383" man="1"/>
    <brk id="73" max="1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Листы2-9</vt:lpstr>
      <vt:lpstr>Листы10-12</vt:lpstr>
      <vt:lpstr>'Листы10-12'!Заголовки_для_печати</vt:lpstr>
      <vt:lpstr>'Листы2-9'!Заголовки_для_печати</vt:lpstr>
      <vt:lpstr>'Листы10-12'!Область_печати</vt:lpstr>
      <vt:lpstr>'Листы2-9'!Область_печати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Oper</cp:lastModifiedBy>
  <cp:lastPrinted>2024-06-07T06:20:48Z</cp:lastPrinted>
  <dcterms:created xsi:type="dcterms:W3CDTF">2004-09-19T06:34:55Z</dcterms:created>
  <dcterms:modified xsi:type="dcterms:W3CDTF">2024-05-02T13:01:11Z</dcterms:modified>
</cp:coreProperties>
</file>