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до 670 кВт" sheetId="1" r:id="rId1"/>
    <sheet name="от 670 кВт до 10 МВт" sheetId="2" r:id="rId2"/>
    <sheet name="более 10 МВт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K149" i="3"/>
  <c r="I149"/>
  <c r="G149"/>
  <c r="E149"/>
  <c r="L144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B142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H141"/>
  <c r="G141"/>
  <c r="F141"/>
  <c r="E141"/>
  <c r="D141"/>
  <c r="C141"/>
  <c r="B141"/>
  <c r="Y140"/>
  <c r="X140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F140"/>
  <c r="E140"/>
  <c r="D140"/>
  <c r="C140"/>
  <c r="B140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9"/>
  <c r="F139"/>
  <c r="E139"/>
  <c r="D139"/>
  <c r="C139"/>
  <c r="B139"/>
  <c r="Y138"/>
  <c r="X138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F138"/>
  <c r="E138"/>
  <c r="D138"/>
  <c r="C138"/>
  <c r="B138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F137"/>
  <c r="E137"/>
  <c r="D137"/>
  <c r="C137"/>
  <c r="B137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F136"/>
  <c r="E136"/>
  <c r="D136"/>
  <c r="C136"/>
  <c r="B136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B135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B134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F133"/>
  <c r="E133"/>
  <c r="D133"/>
  <c r="C133"/>
  <c r="B133"/>
  <c r="Y132"/>
  <c r="X132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F132"/>
  <c r="E132"/>
  <c r="D132"/>
  <c r="C132"/>
  <c r="B132"/>
  <c r="Y131"/>
  <c r="X131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F131"/>
  <c r="E131"/>
  <c r="D131"/>
  <c r="C131"/>
  <c r="B131"/>
  <c r="Y130"/>
  <c r="X130"/>
  <c r="W130"/>
  <c r="V130"/>
  <c r="U130"/>
  <c r="T130"/>
  <c r="S130"/>
  <c r="R130"/>
  <c r="Q130"/>
  <c r="P130"/>
  <c r="O130"/>
  <c r="N130"/>
  <c r="M130"/>
  <c r="L130"/>
  <c r="K130"/>
  <c r="J130"/>
  <c r="I130"/>
  <c r="H130"/>
  <c r="G130"/>
  <c r="F130"/>
  <c r="E130"/>
  <c r="D130"/>
  <c r="C130"/>
  <c r="B130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F129"/>
  <c r="E129"/>
  <c r="D129"/>
  <c r="C129"/>
  <c r="B129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F127"/>
  <c r="E127"/>
  <c r="D127"/>
  <c r="C127"/>
  <c r="B127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F126"/>
  <c r="E126"/>
  <c r="D126"/>
  <c r="C126"/>
  <c r="B126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F125"/>
  <c r="E125"/>
  <c r="D125"/>
  <c r="C125"/>
  <c r="B125"/>
  <c r="Y124"/>
  <c r="X124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B124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C123"/>
  <c r="B123"/>
  <c r="Y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F122"/>
  <c r="E122"/>
  <c r="D122"/>
  <c r="C122"/>
  <c r="B122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F121"/>
  <c r="E121"/>
  <c r="D121"/>
  <c r="C121"/>
  <c r="B121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D120"/>
  <c r="C120"/>
  <c r="B120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F119"/>
  <c r="E119"/>
  <c r="D119"/>
  <c r="C119"/>
  <c r="B119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B118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C117"/>
  <c r="B117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F116"/>
  <c r="E116"/>
  <c r="D116"/>
  <c r="C116"/>
  <c r="B116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C115"/>
  <c r="B115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113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B108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B107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106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105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C104"/>
  <c r="B104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B103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C102"/>
  <c r="B102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B101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B100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F99"/>
  <c r="E99"/>
  <c r="D99"/>
  <c r="C99"/>
  <c r="B99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B98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B97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C96"/>
  <c r="B96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B95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C92"/>
  <c r="B92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C91"/>
  <c r="B91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90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89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B88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87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B86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84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B83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B81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B79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B73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72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B71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B70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U2"/>
  <c r="T2"/>
  <c r="A1"/>
</calcChain>
</file>

<file path=xl/sharedStrings.xml><?xml version="1.0" encoding="utf-8"?>
<sst xmlns="http://schemas.openxmlformats.org/spreadsheetml/2006/main" count="364" uniqueCount="49">
  <si>
    <t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менее 670 кВт по договору энергоснабжения</t>
  </si>
  <si>
    <t>АО "Горэлектросеть" г. Кисловодск</t>
  </si>
  <si>
    <t>(наименование гарантирующего поставщика)</t>
  </si>
  <si>
    <t>(месяц)</t>
  </si>
  <si>
    <t>(год)</t>
  </si>
  <si>
    <t>4.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</si>
  <si>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
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</si>
  <si>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1. Ставка за электрическую энергию предельного уровня нерегулируемых цен, рублей/МВт·ч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</si>
  <si>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</si>
  <si>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ВН</t>
    </r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</si>
  <si>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</si>
  <si>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</si>
  <si>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</si>
  <si>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</si>
  <si>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</si>
  <si>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</si>
  <si>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</si>
  <si>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</si>
  <si>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</si>
  <si>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</si>
  <si>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</si>
  <si>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</si>
  <si>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</si>
  <si>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</si>
  <si>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</si>
  <si>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</si>
  <si>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</si>
  <si>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</si>
  <si>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</si>
  <si>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</si>
  <si>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</si>
  <si>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</si>
  <si>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</si>
  <si>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</si>
  <si>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СН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</si>
  <si>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СН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</si>
  <si>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НН</t>
    </r>
  </si>
  <si>
    <t>2. Ставка за мощность предельного уровня нерегулируемых цен, рублей/МВт в месяц без НДС</t>
  </si>
  <si>
    <t xml:space="preserve"> 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</si>
  <si>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Уровень напряжения</t>
  </si>
  <si>
    <t>ВН</t>
  </si>
  <si>
    <t>СН I</t>
  </si>
  <si>
    <t>СН II</t>
  </si>
  <si>
    <t>НН</t>
  </si>
  <si>
    <t>Ставка тарифа на услуги по передаче электрической энергии за содержание сетей</t>
  </si>
  <si>
    <t>Июнь</t>
  </si>
  <si>
    <t>2024 год</t>
  </si>
  <si>
    <t>795151,04</t>
  </si>
  <si>
    <t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от 670 кВт до 10 МВт по договору энергоснабжения</t>
  </si>
</sst>
</file>

<file path=xl/styles.xml><?xml version="1.0" encoding="utf-8"?>
<styleSheet xmlns="http://schemas.openxmlformats.org/spreadsheetml/2006/main">
  <numFmts count="1">
    <numFmt numFmtId="164" formatCode="[$-419]mmmm;@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horizontal="left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6" fillId="0" borderId="0" xfId="1" applyFont="1"/>
    <xf numFmtId="0" fontId="7" fillId="0" borderId="0" xfId="1" applyFont="1" applyAlignment="1"/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vertical="top" wrapText="1"/>
    </xf>
    <xf numFmtId="0" fontId="8" fillId="0" borderId="0" xfId="1" applyFont="1" applyAlignment="1">
      <alignment vertical="top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9" fillId="0" borderId="4" xfId="0" applyFont="1" applyBorder="1"/>
    <xf numFmtId="0" fontId="3" fillId="0" borderId="5" xfId="0" applyFont="1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/>
    </xf>
    <xf numFmtId="0" fontId="11" fillId="0" borderId="0" xfId="1" applyFont="1" applyFill="1"/>
    <xf numFmtId="4" fontId="12" fillId="0" borderId="0" xfId="1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055;&#1069;&#1054;\&#1062;&#1077;&#1085;&#1099;\2024\6.&#1048;&#1102;&#1085;&#1100;%202024\&#1088;&#1072;&#1089;&#1095;&#1077;&#1090;%20&#1062;&#1077;&#1085;&#1099;\3.%20&#1048;&#1102;&#1085;&#1100;%202024%20(&#1085;&#1077;%20&#1084;&#1077;&#1085;&#1077;&#1077;%2010%20&#1052;&#1042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Отчет АТС"/>
      <sheetName val="2. Иные услуги"/>
      <sheetName val="3. Услуги по передаче"/>
      <sheetName val="4. СН (Установленные)"/>
      <sheetName val="5. Плата за УРП"/>
      <sheetName val="3 ЦК"/>
      <sheetName val="4 ЦК"/>
      <sheetName val="5 ЦК"/>
      <sheetName val="6 ЦК"/>
    </sheetNames>
    <sheetDataSet>
      <sheetData sheetId="0">
        <row r="2">
          <cell r="A2" t="str">
            <v>Составляющие предельных уровней нерегулируемых цен</v>
          </cell>
        </row>
        <row r="3">
          <cell r="A3" t="str">
            <v>за расчетный период</v>
          </cell>
          <cell r="B3" t="str">
            <v>июнь 2024</v>
          </cell>
        </row>
        <row r="4">
          <cell r="A4" t="str">
            <v>для ГТП</v>
          </cell>
          <cell r="B4" t="str">
            <v>PGELESKS</v>
          </cell>
        </row>
        <row r="5">
          <cell r="A5" t="str">
            <v>участника оптового рынка</v>
          </cell>
          <cell r="B5" t="str">
            <v>АО "ГОРЭЛЕКТРОСЕТЬ" (г.Кисловодск)</v>
          </cell>
        </row>
        <row r="9">
          <cell r="A9" t="str">
            <v>Дифференцированные по зонам суток расчетного периода средневзвешенные нерегулируемые цены на электрическую энергию (мощность) на оптовом рынке и средневзвешенные нерегулируемые цены на электрическую энергию на оптовом рынке, определяемые для соответствующих зон суток, руб/МВтч</v>
          </cell>
        </row>
        <row r="10">
          <cell r="A10" t="str">
            <v>Дифференцированная по зонам суток расчетного периода средневзвешенная нерегулируемая цена на электрическую энергию (мощность) на оптовом рынке по трем зонам суток:</v>
          </cell>
        </row>
        <row r="11">
          <cell r="A11" t="str">
            <v>Ночная зона</v>
          </cell>
          <cell r="B11">
            <v>940.81</v>
          </cell>
        </row>
        <row r="12">
          <cell r="A12" t="str">
            <v>Полупиковая зона</v>
          </cell>
          <cell r="B12">
            <v>3373.59</v>
          </cell>
        </row>
        <row r="13">
          <cell r="A13" t="str">
            <v>Пиковая зона</v>
          </cell>
          <cell r="B13">
            <v>8115.2</v>
          </cell>
        </row>
        <row r="14">
          <cell r="A14" t="str">
            <v>Дифференцированная по зонам суток расчетного периода средневзвешенная нерегулируемая цена на электрическую энергию (мощность) на оптовом рынке по двум зонам суток:</v>
          </cell>
        </row>
        <row r="15">
          <cell r="A15" t="str">
            <v>Ночная зона</v>
          </cell>
          <cell r="B15">
            <v>940.81</v>
          </cell>
        </row>
        <row r="16">
          <cell r="A16" t="str">
            <v>Дневная зона</v>
          </cell>
          <cell r="B16">
            <v>4880.32</v>
          </cell>
        </row>
        <row r="17">
          <cell r="A17" t="str">
            <v>Средневзвешенная нерегулируемая цена на электрическую энергию на оптовом рынке, определяемая для соответствующей зоны суток:</v>
          </cell>
        </row>
        <row r="18">
          <cell r="A18" t="str">
            <v>Ночная зона</v>
          </cell>
          <cell r="B18">
            <v>940.81</v>
          </cell>
        </row>
        <row r="19">
          <cell r="A19" t="str">
            <v>Полупиковая зона</v>
          </cell>
          <cell r="B19">
            <v>2018.37</v>
          </cell>
        </row>
        <row r="20">
          <cell r="A20" t="str">
            <v>Пиковая зона</v>
          </cell>
          <cell r="B20">
            <v>2094.77</v>
          </cell>
        </row>
        <row r="21">
          <cell r="A21" t="str">
            <v>Средневзвешенная нерегулируемая цена на электрическую энергию на оптовом рынке, определяемая для соответствующей зоны суток:</v>
          </cell>
        </row>
        <row r="22">
          <cell r="A22" t="str">
            <v>Ночная зона</v>
          </cell>
          <cell r="B22">
            <v>940.81</v>
          </cell>
        </row>
        <row r="23">
          <cell r="A23" t="str">
            <v>Дневная зона</v>
          </cell>
          <cell r="B23">
            <v>2042.63</v>
          </cell>
        </row>
        <row r="24">
          <cell r="A24" t="str">
            <v>Дифференцированная по зонам суток расчетного периода 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для соответствующих зон суток, руб/МВтч</v>
          </cell>
        </row>
        <row r="25">
          <cell r="A25" t="str">
            <v>Дифференцированная по зонам суток расчетного периода 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по трем зонам суток:</v>
          </cell>
        </row>
        <row r="26">
          <cell r="A26" t="str">
            <v>Ночная зона</v>
          </cell>
          <cell r="B26">
            <v>908.23</v>
          </cell>
        </row>
        <row r="27">
          <cell r="A27" t="str">
            <v>Полупиковая зона</v>
          </cell>
          <cell r="B27">
            <v>1985.79</v>
          </cell>
        </row>
        <row r="28">
          <cell r="A28" t="str">
            <v>Пиковая зона</v>
          </cell>
          <cell r="B28">
            <v>2062.19</v>
          </cell>
        </row>
        <row r="29">
          <cell r="A29" t="str">
            <v>Дифференцированная по зонам суток расчетного периода 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по двум зонам суток:</v>
          </cell>
        </row>
        <row r="30">
          <cell r="A30" t="str">
            <v>Ночная зона</v>
          </cell>
          <cell r="B30">
            <v>908.23</v>
          </cell>
        </row>
        <row r="31">
          <cell r="A31" t="str">
            <v>Дневная зона</v>
          </cell>
          <cell r="B31">
            <v>2010.05</v>
          </cell>
        </row>
        <row r="32">
          <cell r="A32" t="str">
            <v>Средневзвешенная нерегулируемая цена на мощность на оптовом рынке, руб/МВт</v>
          </cell>
          <cell r="B32" t="str">
            <v>795151,04</v>
          </cell>
        </row>
        <row r="33">
          <cell r="A33" t="str">
            <v>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системы, руб/МВтч</v>
          </cell>
          <cell r="B33" t="str">
            <v>1752,68</v>
          </cell>
        </row>
        <row r="34">
          <cell r="A34" t="str">
            <v>Средневзвешенная нерегулируемая цена на электрическую энергию на оптовом рынке, определяемая по результатам конкурентных отборов на сутки вперед, руб/МВтч</v>
          </cell>
          <cell r="B34" t="str">
            <v>1720,1</v>
          </cell>
        </row>
        <row r="35">
          <cell r="A35" t="str">
            <v>Средневзвешенная цена услуг по управлению изменением режима потребления электрической энергии,руб/МВт</v>
          </cell>
          <cell r="B35" t="str">
            <v>0</v>
          </cell>
        </row>
        <row r="39">
          <cell r="A39" t="str">
            <v>Объем электрической энергии, приобретенный участником оптового рынка за расчетный период по регулируемым ценам, МВтч</v>
          </cell>
          <cell r="B39" t="str">
            <v>7159,98</v>
          </cell>
        </row>
        <row r="40">
          <cell r="A40" t="str">
            <v>Объем электрической энергии, приобретенный участником оптового рынка за расчетный период по результатам конкурентного отбора заявок на сутки вперед, МВтч</v>
          </cell>
          <cell r="B40" t="str">
            <v>15376,02</v>
          </cell>
        </row>
        <row r="44">
          <cell r="A44" t="str">
            <v>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вперед, руб/МВтч</v>
          </cell>
          <cell r="B44" t="str">
            <v>7,06</v>
          </cell>
        </row>
        <row r="45">
          <cell r="A45" t="str">
            <v>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системы, руб/МВтч</v>
          </cell>
          <cell r="B45" t="str">
            <v>167,43</v>
          </cell>
        </row>
        <row r="49">
          <cell r="A49" t="str">
            <v>Расчетная стоимость услуг инфраструктурных организаций оптового рынка, руб.
в том числе:</v>
          </cell>
          <cell r="B49">
            <v>97295.13</v>
          </cell>
        </row>
        <row r="50">
          <cell r="A50" t="str">
            <v>расчетная стоимость услуги по оперативно-диспетчерскому управлению в электроэнергетике в части организации отбора исполнителей и оплаты услуг по обеспечению системной надежности, услуг по обеспечению вывода Единой энергетической системы России из аварийных ситуаций, услуг по формированию технологического резерва мощностей</v>
          </cell>
          <cell r="B50">
            <v>49348.67</v>
          </cell>
        </row>
        <row r="51">
          <cell r="A51" t="str">
            <v>расчетная стоимость услуг коммерческого оператора по организации торговли на оптовом рынке, связанной с заключением и организацией исполнения сделок по обращению электрической энергии, мощности, иных объектов торговли, обращение которых допускается на оптовом рынке</v>
          </cell>
          <cell r="B51">
            <v>38017.919999999998</v>
          </cell>
        </row>
        <row r="52">
          <cell r="A52" t="str">
            <v>расчетная стоимость комплексной услуги ЦФР по расчету требований и обязательств участников оптового рынка и исполнителей услуг по управлению изменением режима потребления электрической энергии</v>
          </cell>
          <cell r="B52">
            <v>9928.5400000000009</v>
          </cell>
        </row>
        <row r="56">
          <cell r="A56" t="str">
            <v>дата</v>
          </cell>
          <cell r="B56" t="str">
            <v>час</v>
          </cell>
          <cell r="F56" t="str">
            <v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системы, руб/МВтч</v>
          </cell>
        </row>
        <row r="57">
          <cell r="A57" t="str">
            <v>01.06.2024</v>
          </cell>
          <cell r="B57">
            <v>0</v>
          </cell>
          <cell r="F57">
            <v>1251.54</v>
          </cell>
        </row>
        <row r="58">
          <cell r="A58" t="str">
            <v>01.06.2024</v>
          </cell>
          <cell r="B58">
            <v>1</v>
          </cell>
          <cell r="F58">
            <v>1197.24</v>
          </cell>
        </row>
        <row r="59">
          <cell r="A59" t="str">
            <v>01.06.2024</v>
          </cell>
          <cell r="B59">
            <v>2</v>
          </cell>
          <cell r="F59">
            <v>1049.96</v>
          </cell>
        </row>
        <row r="60">
          <cell r="A60" t="str">
            <v>01.06.2024</v>
          </cell>
          <cell r="B60">
            <v>3</v>
          </cell>
          <cell r="F60">
            <v>925.2</v>
          </cell>
        </row>
        <row r="61">
          <cell r="A61" t="str">
            <v>01.06.2024</v>
          </cell>
          <cell r="B61">
            <v>4</v>
          </cell>
          <cell r="F61">
            <v>703.26</v>
          </cell>
        </row>
        <row r="62">
          <cell r="A62" t="str">
            <v>01.06.2024</v>
          </cell>
          <cell r="B62">
            <v>5</v>
          </cell>
          <cell r="F62">
            <v>623.91</v>
          </cell>
        </row>
        <row r="63">
          <cell r="A63" t="str">
            <v>01.06.2024</v>
          </cell>
          <cell r="B63">
            <v>6</v>
          </cell>
          <cell r="F63">
            <v>43.26</v>
          </cell>
        </row>
        <row r="64">
          <cell r="A64" t="str">
            <v>01.06.2024</v>
          </cell>
          <cell r="B64">
            <v>7</v>
          </cell>
          <cell r="F64">
            <v>1146.9100000000001</v>
          </cell>
        </row>
        <row r="65">
          <cell r="A65" t="str">
            <v>01.06.2024</v>
          </cell>
          <cell r="B65">
            <v>8</v>
          </cell>
          <cell r="F65">
            <v>1440</v>
          </cell>
        </row>
        <row r="66">
          <cell r="A66" t="str">
            <v>01.06.2024</v>
          </cell>
          <cell r="B66">
            <v>9</v>
          </cell>
          <cell r="F66">
            <v>1603.86</v>
          </cell>
        </row>
        <row r="67">
          <cell r="A67" t="str">
            <v>01.06.2024</v>
          </cell>
          <cell r="B67">
            <v>10</v>
          </cell>
          <cell r="F67">
            <v>1685.88</v>
          </cell>
        </row>
        <row r="68">
          <cell r="A68" t="str">
            <v>01.06.2024</v>
          </cell>
          <cell r="B68">
            <v>11</v>
          </cell>
          <cell r="F68">
            <v>1475.47</v>
          </cell>
        </row>
        <row r="69">
          <cell r="A69" t="str">
            <v>01.06.2024</v>
          </cell>
          <cell r="B69">
            <v>12</v>
          </cell>
          <cell r="F69">
            <v>1471.14</v>
          </cell>
        </row>
        <row r="70">
          <cell r="A70" t="str">
            <v>01.06.2024</v>
          </cell>
          <cell r="B70">
            <v>13</v>
          </cell>
          <cell r="F70">
            <v>1480.66</v>
          </cell>
        </row>
        <row r="71">
          <cell r="A71" t="str">
            <v>01.06.2024</v>
          </cell>
          <cell r="B71">
            <v>14</v>
          </cell>
          <cell r="F71">
            <v>1470.29</v>
          </cell>
        </row>
        <row r="72">
          <cell r="A72" t="str">
            <v>01.06.2024</v>
          </cell>
          <cell r="B72">
            <v>15</v>
          </cell>
          <cell r="F72">
            <v>1490.2</v>
          </cell>
        </row>
        <row r="73">
          <cell r="A73" t="str">
            <v>01.06.2024</v>
          </cell>
          <cell r="B73">
            <v>16</v>
          </cell>
          <cell r="F73">
            <v>1541.53</v>
          </cell>
        </row>
        <row r="74">
          <cell r="A74" t="str">
            <v>01.06.2024</v>
          </cell>
          <cell r="B74">
            <v>17</v>
          </cell>
          <cell r="F74">
            <v>1797.7</v>
          </cell>
        </row>
        <row r="75">
          <cell r="A75" t="str">
            <v>01.06.2024</v>
          </cell>
          <cell r="B75">
            <v>18</v>
          </cell>
          <cell r="F75">
            <v>1747.48</v>
          </cell>
        </row>
        <row r="76">
          <cell r="A76" t="str">
            <v>01.06.2024</v>
          </cell>
          <cell r="B76">
            <v>19</v>
          </cell>
          <cell r="F76">
            <v>1717.7</v>
          </cell>
        </row>
        <row r="77">
          <cell r="A77" t="str">
            <v>01.06.2024</v>
          </cell>
          <cell r="B77">
            <v>20</v>
          </cell>
          <cell r="F77">
            <v>1841.24</v>
          </cell>
        </row>
        <row r="78">
          <cell r="A78" t="str">
            <v>01.06.2024</v>
          </cell>
          <cell r="B78">
            <v>21</v>
          </cell>
          <cell r="F78">
            <v>1753.12</v>
          </cell>
        </row>
        <row r="79">
          <cell r="A79" t="str">
            <v>01.06.2024</v>
          </cell>
          <cell r="B79">
            <v>22</v>
          </cell>
          <cell r="F79">
            <v>1451.81</v>
          </cell>
        </row>
        <row r="80">
          <cell r="A80" t="str">
            <v>01.06.2024</v>
          </cell>
          <cell r="B80">
            <v>23</v>
          </cell>
          <cell r="F80">
            <v>1281.43</v>
          </cell>
        </row>
        <row r="81">
          <cell r="A81" t="str">
            <v>02.06.2024</v>
          </cell>
          <cell r="B81">
            <v>0</v>
          </cell>
          <cell r="F81">
            <v>1210.45</v>
          </cell>
        </row>
        <row r="82">
          <cell r="A82" t="str">
            <v>02.06.2024</v>
          </cell>
          <cell r="B82">
            <v>1</v>
          </cell>
          <cell r="F82">
            <v>1007.06</v>
          </cell>
        </row>
        <row r="83">
          <cell r="A83" t="str">
            <v>02.06.2024</v>
          </cell>
          <cell r="B83">
            <v>2</v>
          </cell>
          <cell r="F83">
            <v>807.75</v>
          </cell>
        </row>
        <row r="84">
          <cell r="A84" t="str">
            <v>02.06.2024</v>
          </cell>
          <cell r="B84">
            <v>3</v>
          </cell>
          <cell r="F84">
            <v>674.14</v>
          </cell>
        </row>
        <row r="85">
          <cell r="A85" t="str">
            <v>02.06.2024</v>
          </cell>
          <cell r="B85">
            <v>4</v>
          </cell>
          <cell r="F85">
            <v>590.48</v>
          </cell>
        </row>
        <row r="86">
          <cell r="A86" t="str">
            <v>02.06.2024</v>
          </cell>
          <cell r="B86">
            <v>5</v>
          </cell>
          <cell r="F86">
            <v>609.29</v>
          </cell>
        </row>
        <row r="87">
          <cell r="A87" t="str">
            <v>02.06.2024</v>
          </cell>
          <cell r="B87">
            <v>6</v>
          </cell>
          <cell r="F87">
            <v>37.840000000000003</v>
          </cell>
        </row>
        <row r="88">
          <cell r="A88" t="str">
            <v>02.06.2024</v>
          </cell>
          <cell r="B88">
            <v>7</v>
          </cell>
          <cell r="F88">
            <v>41.3</v>
          </cell>
        </row>
        <row r="89">
          <cell r="A89" t="str">
            <v>02.06.2024</v>
          </cell>
          <cell r="B89">
            <v>8</v>
          </cell>
          <cell r="F89">
            <v>1299.28</v>
          </cell>
        </row>
        <row r="90">
          <cell r="A90" t="str">
            <v>02.06.2024</v>
          </cell>
          <cell r="B90">
            <v>9</v>
          </cell>
          <cell r="F90">
            <v>1638.86</v>
          </cell>
        </row>
        <row r="91">
          <cell r="A91" t="str">
            <v>02.06.2024</v>
          </cell>
          <cell r="B91">
            <v>10</v>
          </cell>
          <cell r="F91">
            <v>1762.63</v>
          </cell>
        </row>
        <row r="92">
          <cell r="A92" t="str">
            <v>02.06.2024</v>
          </cell>
          <cell r="B92">
            <v>11</v>
          </cell>
          <cell r="F92">
            <v>1770.99</v>
          </cell>
        </row>
        <row r="93">
          <cell r="A93" t="str">
            <v>02.06.2024</v>
          </cell>
          <cell r="B93">
            <v>12</v>
          </cell>
          <cell r="F93">
            <v>1767.01</v>
          </cell>
        </row>
        <row r="94">
          <cell r="A94" t="str">
            <v>02.06.2024</v>
          </cell>
          <cell r="B94">
            <v>13</v>
          </cell>
          <cell r="F94">
            <v>1796.33</v>
          </cell>
        </row>
        <row r="95">
          <cell r="A95" t="str">
            <v>02.06.2024</v>
          </cell>
          <cell r="B95">
            <v>14</v>
          </cell>
          <cell r="F95">
            <v>1862.44</v>
          </cell>
        </row>
        <row r="96">
          <cell r="A96" t="str">
            <v>02.06.2024</v>
          </cell>
          <cell r="B96">
            <v>15</v>
          </cell>
          <cell r="F96">
            <v>1912.65</v>
          </cell>
        </row>
        <row r="97">
          <cell r="A97" t="str">
            <v>02.06.2024</v>
          </cell>
          <cell r="B97">
            <v>16</v>
          </cell>
          <cell r="F97">
            <v>1951.51</v>
          </cell>
        </row>
        <row r="98">
          <cell r="A98" t="str">
            <v>02.06.2024</v>
          </cell>
          <cell r="B98">
            <v>17</v>
          </cell>
          <cell r="F98">
            <v>1973.19</v>
          </cell>
        </row>
        <row r="99">
          <cell r="A99" t="str">
            <v>02.06.2024</v>
          </cell>
          <cell r="B99">
            <v>18</v>
          </cell>
          <cell r="F99">
            <v>1973.83</v>
          </cell>
        </row>
        <row r="100">
          <cell r="A100" t="str">
            <v>02.06.2024</v>
          </cell>
          <cell r="B100">
            <v>19</v>
          </cell>
          <cell r="F100">
            <v>1864.97</v>
          </cell>
        </row>
        <row r="101">
          <cell r="A101" t="str">
            <v>02.06.2024</v>
          </cell>
          <cell r="B101">
            <v>20</v>
          </cell>
          <cell r="F101">
            <v>1898.73</v>
          </cell>
        </row>
        <row r="102">
          <cell r="A102" t="str">
            <v>02.06.2024</v>
          </cell>
          <cell r="B102">
            <v>21</v>
          </cell>
          <cell r="F102">
            <v>1910.77</v>
          </cell>
        </row>
        <row r="103">
          <cell r="A103" t="str">
            <v>02.06.2024</v>
          </cell>
          <cell r="B103">
            <v>22</v>
          </cell>
          <cell r="F103">
            <v>1771.14</v>
          </cell>
        </row>
        <row r="104">
          <cell r="A104" t="str">
            <v>02.06.2024</v>
          </cell>
          <cell r="B104">
            <v>23</v>
          </cell>
          <cell r="F104">
            <v>1387.49</v>
          </cell>
        </row>
        <row r="105">
          <cell r="A105" t="str">
            <v>03.06.2024</v>
          </cell>
          <cell r="B105">
            <v>0</v>
          </cell>
          <cell r="F105">
            <v>1260.1400000000001</v>
          </cell>
        </row>
        <row r="106">
          <cell r="A106" t="str">
            <v>03.06.2024</v>
          </cell>
          <cell r="B106">
            <v>1</v>
          </cell>
          <cell r="F106">
            <v>1041.52</v>
          </cell>
        </row>
        <row r="107">
          <cell r="A107" t="str">
            <v>03.06.2024</v>
          </cell>
          <cell r="B107">
            <v>2</v>
          </cell>
          <cell r="F107">
            <v>1008.41</v>
          </cell>
        </row>
        <row r="108">
          <cell r="A108" t="str">
            <v>03.06.2024</v>
          </cell>
          <cell r="B108">
            <v>3</v>
          </cell>
          <cell r="F108">
            <v>853.44</v>
          </cell>
        </row>
        <row r="109">
          <cell r="A109" t="str">
            <v>03.06.2024</v>
          </cell>
          <cell r="B109">
            <v>4</v>
          </cell>
          <cell r="F109">
            <v>786.61</v>
          </cell>
        </row>
        <row r="110">
          <cell r="A110" t="str">
            <v>03.06.2024</v>
          </cell>
          <cell r="B110">
            <v>5</v>
          </cell>
          <cell r="F110">
            <v>986.73</v>
          </cell>
        </row>
        <row r="111">
          <cell r="A111" t="str">
            <v>03.06.2024</v>
          </cell>
          <cell r="B111">
            <v>6</v>
          </cell>
          <cell r="F111">
            <v>1131.8699999999999</v>
          </cell>
        </row>
        <row r="112">
          <cell r="A112" t="str">
            <v>03.06.2024</v>
          </cell>
          <cell r="B112">
            <v>7</v>
          </cell>
          <cell r="F112">
            <v>1331.44</v>
          </cell>
        </row>
        <row r="113">
          <cell r="A113" t="str">
            <v>03.06.2024</v>
          </cell>
          <cell r="B113">
            <v>8</v>
          </cell>
          <cell r="F113">
            <v>1823.63</v>
          </cell>
        </row>
        <row r="114">
          <cell r="A114" t="str">
            <v>03.06.2024</v>
          </cell>
          <cell r="B114">
            <v>9</v>
          </cell>
          <cell r="F114">
            <v>2031.07</v>
          </cell>
        </row>
        <row r="115">
          <cell r="A115" t="str">
            <v>03.06.2024</v>
          </cell>
          <cell r="B115">
            <v>10</v>
          </cell>
          <cell r="F115">
            <v>2034.06</v>
          </cell>
        </row>
        <row r="116">
          <cell r="A116" t="str">
            <v>03.06.2024</v>
          </cell>
          <cell r="B116">
            <v>11</v>
          </cell>
          <cell r="F116">
            <v>2012.75</v>
          </cell>
        </row>
        <row r="117">
          <cell r="A117" t="str">
            <v>03.06.2024</v>
          </cell>
          <cell r="B117">
            <v>12</v>
          </cell>
          <cell r="F117">
            <v>2013.14</v>
          </cell>
        </row>
        <row r="118">
          <cell r="A118" t="str">
            <v>03.06.2024</v>
          </cell>
          <cell r="B118">
            <v>13</v>
          </cell>
          <cell r="F118">
            <v>2013.84</v>
          </cell>
        </row>
        <row r="119">
          <cell r="A119" t="str">
            <v>03.06.2024</v>
          </cell>
          <cell r="B119">
            <v>14</v>
          </cell>
          <cell r="F119">
            <v>2018.66</v>
          </cell>
        </row>
        <row r="120">
          <cell r="A120" t="str">
            <v>03.06.2024</v>
          </cell>
          <cell r="B120">
            <v>15</v>
          </cell>
          <cell r="F120">
            <v>2009.8</v>
          </cell>
        </row>
        <row r="121">
          <cell r="A121" t="str">
            <v>03.06.2024</v>
          </cell>
          <cell r="B121">
            <v>16</v>
          </cell>
          <cell r="F121">
            <v>2006.55</v>
          </cell>
        </row>
        <row r="122">
          <cell r="A122" t="str">
            <v>03.06.2024</v>
          </cell>
          <cell r="B122">
            <v>17</v>
          </cell>
          <cell r="F122">
            <v>2005.24</v>
          </cell>
        </row>
        <row r="123">
          <cell r="A123" t="str">
            <v>03.06.2024</v>
          </cell>
          <cell r="B123">
            <v>18</v>
          </cell>
          <cell r="F123">
            <v>2005</v>
          </cell>
        </row>
        <row r="124">
          <cell r="A124" t="str">
            <v>03.06.2024</v>
          </cell>
          <cell r="B124">
            <v>19</v>
          </cell>
          <cell r="F124">
            <v>1872.15</v>
          </cell>
        </row>
        <row r="125">
          <cell r="A125" t="str">
            <v>03.06.2024</v>
          </cell>
          <cell r="B125">
            <v>20</v>
          </cell>
          <cell r="F125">
            <v>1923.24</v>
          </cell>
        </row>
        <row r="126">
          <cell r="A126" t="str">
            <v>03.06.2024</v>
          </cell>
          <cell r="B126">
            <v>21</v>
          </cell>
          <cell r="F126">
            <v>1912.09</v>
          </cell>
        </row>
        <row r="127">
          <cell r="A127" t="str">
            <v>03.06.2024</v>
          </cell>
          <cell r="B127">
            <v>22</v>
          </cell>
          <cell r="F127">
            <v>1591.57</v>
          </cell>
        </row>
        <row r="128">
          <cell r="A128" t="str">
            <v>03.06.2024</v>
          </cell>
          <cell r="B128">
            <v>23</v>
          </cell>
          <cell r="F128">
            <v>1331.08</v>
          </cell>
        </row>
        <row r="129">
          <cell r="A129" t="str">
            <v>04.06.2024</v>
          </cell>
          <cell r="B129">
            <v>0</v>
          </cell>
          <cell r="F129">
            <v>1354.88</v>
          </cell>
        </row>
        <row r="130">
          <cell r="A130" t="str">
            <v>04.06.2024</v>
          </cell>
          <cell r="B130">
            <v>1</v>
          </cell>
          <cell r="F130">
            <v>1127.6400000000001</v>
          </cell>
        </row>
        <row r="131">
          <cell r="A131" t="str">
            <v>04.06.2024</v>
          </cell>
          <cell r="B131">
            <v>2</v>
          </cell>
          <cell r="F131">
            <v>991.33</v>
          </cell>
        </row>
        <row r="132">
          <cell r="A132" t="str">
            <v>04.06.2024</v>
          </cell>
          <cell r="B132">
            <v>3</v>
          </cell>
          <cell r="F132">
            <v>894.26</v>
          </cell>
        </row>
        <row r="133">
          <cell r="A133" t="str">
            <v>04.06.2024</v>
          </cell>
          <cell r="B133">
            <v>4</v>
          </cell>
          <cell r="F133">
            <v>896.41</v>
          </cell>
        </row>
        <row r="134">
          <cell r="A134" t="str">
            <v>04.06.2024</v>
          </cell>
          <cell r="B134">
            <v>5</v>
          </cell>
          <cell r="F134">
            <v>1068.5899999999999</v>
          </cell>
        </row>
        <row r="135">
          <cell r="A135" t="str">
            <v>04.06.2024</v>
          </cell>
          <cell r="B135">
            <v>6</v>
          </cell>
          <cell r="F135">
            <v>1188.24</v>
          </cell>
        </row>
        <row r="136">
          <cell r="A136" t="str">
            <v>04.06.2024</v>
          </cell>
          <cell r="B136">
            <v>7</v>
          </cell>
          <cell r="F136">
            <v>1437.64</v>
          </cell>
        </row>
        <row r="137">
          <cell r="A137" t="str">
            <v>04.06.2024</v>
          </cell>
          <cell r="B137">
            <v>8</v>
          </cell>
          <cell r="F137">
            <v>1893.98</v>
          </cell>
        </row>
        <row r="138">
          <cell r="A138" t="str">
            <v>04.06.2024</v>
          </cell>
          <cell r="B138">
            <v>9</v>
          </cell>
          <cell r="F138">
            <v>2045.42</v>
          </cell>
        </row>
        <row r="139">
          <cell r="A139" t="str">
            <v>04.06.2024</v>
          </cell>
          <cell r="B139">
            <v>10</v>
          </cell>
          <cell r="F139">
            <v>2056.84</v>
          </cell>
        </row>
        <row r="140">
          <cell r="A140" t="str">
            <v>04.06.2024</v>
          </cell>
          <cell r="B140">
            <v>11</v>
          </cell>
          <cell r="F140">
            <v>2057.08</v>
          </cell>
        </row>
        <row r="141">
          <cell r="A141" t="str">
            <v>04.06.2024</v>
          </cell>
          <cell r="B141">
            <v>12</v>
          </cell>
          <cell r="F141">
            <v>2049.64</v>
          </cell>
        </row>
        <row r="142">
          <cell r="A142" t="str">
            <v>04.06.2024</v>
          </cell>
          <cell r="B142">
            <v>13</v>
          </cell>
          <cell r="F142">
            <v>2049.81</v>
          </cell>
        </row>
        <row r="143">
          <cell r="A143" t="str">
            <v>04.06.2024</v>
          </cell>
          <cell r="B143">
            <v>14</v>
          </cell>
          <cell r="F143">
            <v>2051.4299999999998</v>
          </cell>
        </row>
        <row r="144">
          <cell r="A144" t="str">
            <v>04.06.2024</v>
          </cell>
          <cell r="B144">
            <v>15</v>
          </cell>
          <cell r="F144">
            <v>2049.29</v>
          </cell>
        </row>
        <row r="145">
          <cell r="A145" t="str">
            <v>04.06.2024</v>
          </cell>
          <cell r="B145">
            <v>16</v>
          </cell>
          <cell r="F145">
            <v>2056.52</v>
          </cell>
        </row>
        <row r="146">
          <cell r="A146" t="str">
            <v>04.06.2024</v>
          </cell>
          <cell r="B146">
            <v>17</v>
          </cell>
          <cell r="F146">
            <v>2057.63</v>
          </cell>
        </row>
        <row r="147">
          <cell r="A147" t="str">
            <v>04.06.2024</v>
          </cell>
          <cell r="B147">
            <v>18</v>
          </cell>
          <cell r="F147">
            <v>2059.1799999999998</v>
          </cell>
        </row>
        <row r="148">
          <cell r="A148" t="str">
            <v>04.06.2024</v>
          </cell>
          <cell r="B148">
            <v>19</v>
          </cell>
          <cell r="F148">
            <v>2041.16</v>
          </cell>
        </row>
        <row r="149">
          <cell r="A149" t="str">
            <v>04.06.2024</v>
          </cell>
          <cell r="B149">
            <v>20</v>
          </cell>
          <cell r="F149">
            <v>2040.13</v>
          </cell>
        </row>
        <row r="150">
          <cell r="A150" t="str">
            <v>04.06.2024</v>
          </cell>
          <cell r="B150">
            <v>21</v>
          </cell>
          <cell r="F150">
            <v>2048.29</v>
          </cell>
        </row>
        <row r="151">
          <cell r="A151" t="str">
            <v>04.06.2024</v>
          </cell>
          <cell r="B151">
            <v>22</v>
          </cell>
          <cell r="F151">
            <v>1587.74</v>
          </cell>
        </row>
        <row r="152">
          <cell r="A152" t="str">
            <v>04.06.2024</v>
          </cell>
          <cell r="B152">
            <v>23</v>
          </cell>
          <cell r="F152">
            <v>1332.13</v>
          </cell>
        </row>
        <row r="153">
          <cell r="A153" t="str">
            <v>05.06.2024</v>
          </cell>
          <cell r="B153">
            <v>0</v>
          </cell>
          <cell r="F153">
            <v>1166.43</v>
          </cell>
        </row>
        <row r="154">
          <cell r="A154" t="str">
            <v>05.06.2024</v>
          </cell>
          <cell r="B154">
            <v>1</v>
          </cell>
          <cell r="F154">
            <v>989.83</v>
          </cell>
        </row>
        <row r="155">
          <cell r="A155" t="str">
            <v>05.06.2024</v>
          </cell>
          <cell r="B155">
            <v>2</v>
          </cell>
          <cell r="F155">
            <v>852.68</v>
          </cell>
        </row>
        <row r="156">
          <cell r="A156" t="str">
            <v>05.06.2024</v>
          </cell>
          <cell r="B156">
            <v>3</v>
          </cell>
          <cell r="F156">
            <v>761.7</v>
          </cell>
        </row>
        <row r="157">
          <cell r="A157" t="str">
            <v>05.06.2024</v>
          </cell>
          <cell r="B157">
            <v>4</v>
          </cell>
          <cell r="F157">
            <v>32.58</v>
          </cell>
        </row>
        <row r="158">
          <cell r="A158" t="str">
            <v>05.06.2024</v>
          </cell>
          <cell r="B158">
            <v>5</v>
          </cell>
          <cell r="F158">
            <v>32.58</v>
          </cell>
        </row>
        <row r="159">
          <cell r="A159" t="str">
            <v>05.06.2024</v>
          </cell>
          <cell r="B159">
            <v>6</v>
          </cell>
          <cell r="F159">
            <v>236.82</v>
          </cell>
        </row>
        <row r="160">
          <cell r="A160" t="str">
            <v>05.06.2024</v>
          </cell>
          <cell r="B160">
            <v>7</v>
          </cell>
          <cell r="F160">
            <v>140.68</v>
          </cell>
        </row>
        <row r="161">
          <cell r="A161" t="str">
            <v>05.06.2024</v>
          </cell>
          <cell r="B161">
            <v>8</v>
          </cell>
          <cell r="F161">
            <v>1766.47</v>
          </cell>
        </row>
        <row r="162">
          <cell r="A162" t="str">
            <v>05.06.2024</v>
          </cell>
          <cell r="B162">
            <v>9</v>
          </cell>
          <cell r="F162">
            <v>2014.49</v>
          </cell>
        </row>
        <row r="163">
          <cell r="A163" t="str">
            <v>05.06.2024</v>
          </cell>
          <cell r="B163">
            <v>10</v>
          </cell>
          <cell r="F163">
            <v>2037.52</v>
          </cell>
        </row>
        <row r="164">
          <cell r="A164" t="str">
            <v>05.06.2024</v>
          </cell>
          <cell r="B164">
            <v>11</v>
          </cell>
          <cell r="F164">
            <v>2027.05</v>
          </cell>
        </row>
        <row r="165">
          <cell r="A165" t="str">
            <v>05.06.2024</v>
          </cell>
          <cell r="B165">
            <v>12</v>
          </cell>
          <cell r="F165">
            <v>2028.74</v>
          </cell>
        </row>
        <row r="166">
          <cell r="A166" t="str">
            <v>05.06.2024</v>
          </cell>
          <cell r="B166">
            <v>13</v>
          </cell>
          <cell r="F166">
            <v>2029.52</v>
          </cell>
        </row>
        <row r="167">
          <cell r="A167" t="str">
            <v>05.06.2024</v>
          </cell>
          <cell r="B167">
            <v>14</v>
          </cell>
          <cell r="F167">
            <v>2029.72</v>
          </cell>
        </row>
        <row r="168">
          <cell r="A168" t="str">
            <v>05.06.2024</v>
          </cell>
          <cell r="B168">
            <v>15</v>
          </cell>
          <cell r="F168">
            <v>2030.78</v>
          </cell>
        </row>
        <row r="169">
          <cell r="A169" t="str">
            <v>05.06.2024</v>
          </cell>
          <cell r="B169">
            <v>16</v>
          </cell>
          <cell r="F169">
            <v>2031.09</v>
          </cell>
        </row>
        <row r="170">
          <cell r="A170" t="str">
            <v>05.06.2024</v>
          </cell>
          <cell r="B170">
            <v>17</v>
          </cell>
          <cell r="F170">
            <v>2057.79</v>
          </cell>
        </row>
        <row r="171">
          <cell r="A171" t="str">
            <v>05.06.2024</v>
          </cell>
          <cell r="B171">
            <v>18</v>
          </cell>
          <cell r="F171">
            <v>2042.6</v>
          </cell>
        </row>
        <row r="172">
          <cell r="A172" t="str">
            <v>05.06.2024</v>
          </cell>
          <cell r="B172">
            <v>19</v>
          </cell>
          <cell r="F172">
            <v>2007.7</v>
          </cell>
        </row>
        <row r="173">
          <cell r="A173" t="str">
            <v>05.06.2024</v>
          </cell>
          <cell r="B173">
            <v>20</v>
          </cell>
          <cell r="F173">
            <v>2023.58</v>
          </cell>
        </row>
        <row r="174">
          <cell r="A174" t="str">
            <v>05.06.2024</v>
          </cell>
          <cell r="B174">
            <v>21</v>
          </cell>
          <cell r="F174">
            <v>2021.52</v>
          </cell>
        </row>
        <row r="175">
          <cell r="A175" t="str">
            <v>05.06.2024</v>
          </cell>
          <cell r="B175">
            <v>22</v>
          </cell>
          <cell r="F175">
            <v>1576.92</v>
          </cell>
        </row>
        <row r="176">
          <cell r="A176" t="str">
            <v>05.06.2024</v>
          </cell>
          <cell r="B176">
            <v>23</v>
          </cell>
          <cell r="F176">
            <v>1263.19</v>
          </cell>
        </row>
        <row r="177">
          <cell r="A177" t="str">
            <v>06.06.2024</v>
          </cell>
          <cell r="B177">
            <v>0</v>
          </cell>
          <cell r="F177">
            <v>910.68</v>
          </cell>
        </row>
        <row r="178">
          <cell r="A178" t="str">
            <v>06.06.2024</v>
          </cell>
          <cell r="B178">
            <v>1</v>
          </cell>
          <cell r="F178">
            <v>796.47</v>
          </cell>
        </row>
        <row r="179">
          <cell r="A179" t="str">
            <v>06.06.2024</v>
          </cell>
          <cell r="B179">
            <v>2</v>
          </cell>
          <cell r="F179">
            <v>689.37</v>
          </cell>
        </row>
        <row r="180">
          <cell r="A180" t="str">
            <v>06.06.2024</v>
          </cell>
          <cell r="B180">
            <v>3</v>
          </cell>
          <cell r="F180">
            <v>32.58</v>
          </cell>
        </row>
        <row r="181">
          <cell r="A181" t="str">
            <v>06.06.2024</v>
          </cell>
          <cell r="B181">
            <v>4</v>
          </cell>
          <cell r="F181">
            <v>32.58</v>
          </cell>
        </row>
        <row r="182">
          <cell r="A182" t="str">
            <v>06.06.2024</v>
          </cell>
          <cell r="B182">
            <v>5</v>
          </cell>
          <cell r="F182">
            <v>32.58</v>
          </cell>
        </row>
        <row r="183">
          <cell r="A183" t="str">
            <v>06.06.2024</v>
          </cell>
          <cell r="B183">
            <v>6</v>
          </cell>
          <cell r="F183">
            <v>173.22</v>
          </cell>
        </row>
        <row r="184">
          <cell r="A184" t="str">
            <v>06.06.2024</v>
          </cell>
          <cell r="B184">
            <v>7</v>
          </cell>
          <cell r="F184">
            <v>1146.75</v>
          </cell>
        </row>
        <row r="185">
          <cell r="A185" t="str">
            <v>06.06.2024</v>
          </cell>
          <cell r="B185">
            <v>8</v>
          </cell>
          <cell r="F185">
            <v>1611.97</v>
          </cell>
        </row>
        <row r="186">
          <cell r="A186" t="str">
            <v>06.06.2024</v>
          </cell>
          <cell r="B186">
            <v>9</v>
          </cell>
          <cell r="F186">
            <v>2010.94</v>
          </cell>
        </row>
        <row r="187">
          <cell r="A187" t="str">
            <v>06.06.2024</v>
          </cell>
          <cell r="B187">
            <v>10</v>
          </cell>
          <cell r="F187">
            <v>2051.4299999999998</v>
          </cell>
        </row>
        <row r="188">
          <cell r="A188" t="str">
            <v>06.06.2024</v>
          </cell>
          <cell r="B188">
            <v>11</v>
          </cell>
          <cell r="F188">
            <v>2057.41</v>
          </cell>
        </row>
        <row r="189">
          <cell r="A189" t="str">
            <v>06.06.2024</v>
          </cell>
          <cell r="B189">
            <v>12</v>
          </cell>
          <cell r="F189">
            <v>2053.39</v>
          </cell>
        </row>
        <row r="190">
          <cell r="A190" t="str">
            <v>06.06.2024</v>
          </cell>
          <cell r="B190">
            <v>13</v>
          </cell>
          <cell r="F190">
            <v>2049.1799999999998</v>
          </cell>
        </row>
        <row r="191">
          <cell r="A191" t="str">
            <v>06.06.2024</v>
          </cell>
          <cell r="B191">
            <v>14</v>
          </cell>
          <cell r="F191">
            <v>2071.11</v>
          </cell>
        </row>
        <row r="192">
          <cell r="A192" t="str">
            <v>06.06.2024</v>
          </cell>
          <cell r="B192">
            <v>15</v>
          </cell>
          <cell r="F192">
            <v>2077.25</v>
          </cell>
        </row>
        <row r="193">
          <cell r="A193" t="str">
            <v>06.06.2024</v>
          </cell>
          <cell r="B193">
            <v>16</v>
          </cell>
          <cell r="F193">
            <v>2065.36</v>
          </cell>
        </row>
        <row r="194">
          <cell r="A194" t="str">
            <v>06.06.2024</v>
          </cell>
          <cell r="B194">
            <v>17</v>
          </cell>
          <cell r="F194">
            <v>2050.35</v>
          </cell>
        </row>
        <row r="195">
          <cell r="A195" t="str">
            <v>06.06.2024</v>
          </cell>
          <cell r="B195">
            <v>18</v>
          </cell>
          <cell r="F195">
            <v>2034.24</v>
          </cell>
        </row>
        <row r="196">
          <cell r="A196" t="str">
            <v>06.06.2024</v>
          </cell>
          <cell r="B196">
            <v>19</v>
          </cell>
          <cell r="F196">
            <v>1857.22</v>
          </cell>
        </row>
        <row r="197">
          <cell r="A197" t="str">
            <v>06.06.2024</v>
          </cell>
          <cell r="B197">
            <v>20</v>
          </cell>
          <cell r="F197">
            <v>1943.27</v>
          </cell>
        </row>
        <row r="198">
          <cell r="A198" t="str">
            <v>06.06.2024</v>
          </cell>
          <cell r="B198">
            <v>21</v>
          </cell>
          <cell r="F198">
            <v>1859.94</v>
          </cell>
        </row>
        <row r="199">
          <cell r="A199" t="str">
            <v>06.06.2024</v>
          </cell>
          <cell r="B199">
            <v>22</v>
          </cell>
          <cell r="F199">
            <v>1409.11</v>
          </cell>
        </row>
        <row r="200">
          <cell r="A200" t="str">
            <v>06.06.2024</v>
          </cell>
          <cell r="B200">
            <v>23</v>
          </cell>
          <cell r="F200">
            <v>1123.04</v>
          </cell>
        </row>
        <row r="201">
          <cell r="A201" t="str">
            <v>07.06.2024</v>
          </cell>
          <cell r="B201">
            <v>0</v>
          </cell>
          <cell r="F201">
            <v>965.44</v>
          </cell>
        </row>
        <row r="202">
          <cell r="A202" t="str">
            <v>07.06.2024</v>
          </cell>
          <cell r="B202">
            <v>1</v>
          </cell>
          <cell r="F202">
            <v>779.4</v>
          </cell>
        </row>
        <row r="203">
          <cell r="A203" t="str">
            <v>07.06.2024</v>
          </cell>
          <cell r="B203">
            <v>2</v>
          </cell>
          <cell r="F203">
            <v>141.36000000000001</v>
          </cell>
        </row>
        <row r="204">
          <cell r="A204" t="str">
            <v>07.06.2024</v>
          </cell>
          <cell r="B204">
            <v>3</v>
          </cell>
          <cell r="F204">
            <v>128.46</v>
          </cell>
        </row>
        <row r="205">
          <cell r="A205" t="str">
            <v>07.06.2024</v>
          </cell>
          <cell r="B205">
            <v>4</v>
          </cell>
          <cell r="F205">
            <v>121.53</v>
          </cell>
        </row>
        <row r="206">
          <cell r="A206" t="str">
            <v>07.06.2024</v>
          </cell>
          <cell r="B206">
            <v>5</v>
          </cell>
          <cell r="F206">
            <v>146.63</v>
          </cell>
        </row>
        <row r="207">
          <cell r="A207" t="str">
            <v>07.06.2024</v>
          </cell>
          <cell r="B207">
            <v>6</v>
          </cell>
          <cell r="F207">
            <v>996.4</v>
          </cell>
        </row>
        <row r="208">
          <cell r="A208" t="str">
            <v>07.06.2024</v>
          </cell>
          <cell r="B208">
            <v>7</v>
          </cell>
          <cell r="F208">
            <v>1288.23</v>
          </cell>
        </row>
        <row r="209">
          <cell r="A209" t="str">
            <v>07.06.2024</v>
          </cell>
          <cell r="B209">
            <v>8</v>
          </cell>
          <cell r="F209">
            <v>1658.22</v>
          </cell>
        </row>
        <row r="210">
          <cell r="A210" t="str">
            <v>07.06.2024</v>
          </cell>
          <cell r="B210">
            <v>9</v>
          </cell>
          <cell r="F210">
            <v>2032.69</v>
          </cell>
        </row>
        <row r="211">
          <cell r="A211" t="str">
            <v>07.06.2024</v>
          </cell>
          <cell r="B211">
            <v>10</v>
          </cell>
          <cell r="F211">
            <v>2034.49</v>
          </cell>
        </row>
        <row r="212">
          <cell r="A212" t="str">
            <v>07.06.2024</v>
          </cell>
          <cell r="B212">
            <v>11</v>
          </cell>
          <cell r="F212">
            <v>2036.63</v>
          </cell>
        </row>
        <row r="213">
          <cell r="A213" t="str">
            <v>07.06.2024</v>
          </cell>
          <cell r="B213">
            <v>12</v>
          </cell>
          <cell r="F213">
            <v>2040.43</v>
          </cell>
        </row>
        <row r="214">
          <cell r="A214" t="str">
            <v>07.06.2024</v>
          </cell>
          <cell r="B214">
            <v>13</v>
          </cell>
          <cell r="F214">
            <v>2038.06</v>
          </cell>
        </row>
        <row r="215">
          <cell r="A215" t="str">
            <v>07.06.2024</v>
          </cell>
          <cell r="B215">
            <v>14</v>
          </cell>
          <cell r="F215">
            <v>2044.06</v>
          </cell>
        </row>
        <row r="216">
          <cell r="A216" t="str">
            <v>07.06.2024</v>
          </cell>
          <cell r="B216">
            <v>15</v>
          </cell>
          <cell r="F216">
            <v>2044.8</v>
          </cell>
        </row>
        <row r="217">
          <cell r="A217" t="str">
            <v>07.06.2024</v>
          </cell>
          <cell r="B217">
            <v>16</v>
          </cell>
          <cell r="F217">
            <v>2082.39</v>
          </cell>
        </row>
        <row r="218">
          <cell r="A218" t="str">
            <v>07.06.2024</v>
          </cell>
          <cell r="B218">
            <v>17</v>
          </cell>
          <cell r="F218">
            <v>2062.0300000000002</v>
          </cell>
        </row>
        <row r="219">
          <cell r="A219" t="str">
            <v>07.06.2024</v>
          </cell>
          <cell r="B219">
            <v>18</v>
          </cell>
          <cell r="F219">
            <v>2072.56</v>
          </cell>
        </row>
        <row r="220">
          <cell r="A220" t="str">
            <v>07.06.2024</v>
          </cell>
          <cell r="B220">
            <v>19</v>
          </cell>
          <cell r="F220">
            <v>2037.71</v>
          </cell>
        </row>
        <row r="221">
          <cell r="A221" t="str">
            <v>07.06.2024</v>
          </cell>
          <cell r="B221">
            <v>20</v>
          </cell>
          <cell r="F221">
            <v>2073.9</v>
          </cell>
        </row>
        <row r="222">
          <cell r="A222" t="str">
            <v>07.06.2024</v>
          </cell>
          <cell r="B222">
            <v>21</v>
          </cell>
          <cell r="F222">
            <v>2066.0300000000002</v>
          </cell>
        </row>
        <row r="223">
          <cell r="A223" t="str">
            <v>07.06.2024</v>
          </cell>
          <cell r="B223">
            <v>22</v>
          </cell>
          <cell r="F223">
            <v>1684.69</v>
          </cell>
        </row>
        <row r="224">
          <cell r="A224" t="str">
            <v>07.06.2024</v>
          </cell>
          <cell r="B224">
            <v>23</v>
          </cell>
          <cell r="F224">
            <v>1314.13</v>
          </cell>
        </row>
        <row r="225">
          <cell r="A225" t="str">
            <v>08.06.2024</v>
          </cell>
          <cell r="B225">
            <v>0</v>
          </cell>
          <cell r="F225">
            <v>1243.8900000000001</v>
          </cell>
        </row>
        <row r="226">
          <cell r="A226" t="str">
            <v>08.06.2024</v>
          </cell>
          <cell r="B226">
            <v>1</v>
          </cell>
          <cell r="F226">
            <v>1024.99</v>
          </cell>
        </row>
        <row r="227">
          <cell r="A227" t="str">
            <v>08.06.2024</v>
          </cell>
          <cell r="B227">
            <v>2</v>
          </cell>
          <cell r="F227">
            <v>884.74</v>
          </cell>
        </row>
        <row r="228">
          <cell r="A228" t="str">
            <v>08.06.2024</v>
          </cell>
          <cell r="B228">
            <v>3</v>
          </cell>
          <cell r="F228">
            <v>825.83</v>
          </cell>
        </row>
        <row r="229">
          <cell r="A229" t="str">
            <v>08.06.2024</v>
          </cell>
          <cell r="B229">
            <v>4</v>
          </cell>
          <cell r="F229">
            <v>829.53</v>
          </cell>
        </row>
        <row r="230">
          <cell r="A230" t="str">
            <v>08.06.2024</v>
          </cell>
          <cell r="B230">
            <v>5</v>
          </cell>
          <cell r="F230">
            <v>944.75</v>
          </cell>
        </row>
        <row r="231">
          <cell r="A231" t="str">
            <v>08.06.2024</v>
          </cell>
          <cell r="B231">
            <v>6</v>
          </cell>
          <cell r="F231">
            <v>1069.75</v>
          </cell>
        </row>
        <row r="232">
          <cell r="A232" t="str">
            <v>08.06.2024</v>
          </cell>
          <cell r="B232">
            <v>7</v>
          </cell>
          <cell r="F232">
            <v>1256.6400000000001</v>
          </cell>
        </row>
        <row r="233">
          <cell r="A233" t="str">
            <v>08.06.2024</v>
          </cell>
          <cell r="B233">
            <v>8</v>
          </cell>
          <cell r="F233">
            <v>1752.64</v>
          </cell>
        </row>
        <row r="234">
          <cell r="A234" t="str">
            <v>08.06.2024</v>
          </cell>
          <cell r="B234">
            <v>9</v>
          </cell>
          <cell r="F234">
            <v>2061.91</v>
          </cell>
        </row>
        <row r="235">
          <cell r="A235" t="str">
            <v>08.06.2024</v>
          </cell>
          <cell r="B235">
            <v>10</v>
          </cell>
          <cell r="F235">
            <v>2082.38</v>
          </cell>
        </row>
        <row r="236">
          <cell r="A236" t="str">
            <v>08.06.2024</v>
          </cell>
          <cell r="B236">
            <v>11</v>
          </cell>
          <cell r="F236">
            <v>2088.4899999999998</v>
          </cell>
        </row>
        <row r="237">
          <cell r="A237" t="str">
            <v>08.06.2024</v>
          </cell>
          <cell r="B237">
            <v>12</v>
          </cell>
          <cell r="F237">
            <v>2092.75</v>
          </cell>
        </row>
        <row r="238">
          <cell r="A238" t="str">
            <v>08.06.2024</v>
          </cell>
          <cell r="B238">
            <v>13</v>
          </cell>
          <cell r="F238">
            <v>2090.16</v>
          </cell>
        </row>
        <row r="239">
          <cell r="A239" t="str">
            <v>08.06.2024</v>
          </cell>
          <cell r="B239">
            <v>14</v>
          </cell>
          <cell r="F239">
            <v>2098.5300000000002</v>
          </cell>
        </row>
        <row r="240">
          <cell r="A240" t="str">
            <v>08.06.2024</v>
          </cell>
          <cell r="B240">
            <v>15</v>
          </cell>
          <cell r="F240">
            <v>2103.34</v>
          </cell>
        </row>
        <row r="241">
          <cell r="A241" t="str">
            <v>08.06.2024</v>
          </cell>
          <cell r="B241">
            <v>16</v>
          </cell>
          <cell r="F241">
            <v>2117.98</v>
          </cell>
        </row>
        <row r="242">
          <cell r="A242" t="str">
            <v>08.06.2024</v>
          </cell>
          <cell r="B242">
            <v>17</v>
          </cell>
          <cell r="F242">
            <v>2120.3000000000002</v>
          </cell>
        </row>
        <row r="243">
          <cell r="A243" t="str">
            <v>08.06.2024</v>
          </cell>
          <cell r="B243">
            <v>18</v>
          </cell>
          <cell r="F243">
            <v>2111.0500000000002</v>
          </cell>
        </row>
        <row r="244">
          <cell r="A244" t="str">
            <v>08.06.2024</v>
          </cell>
          <cell r="B244">
            <v>19</v>
          </cell>
          <cell r="F244">
            <v>2093.4</v>
          </cell>
        </row>
        <row r="245">
          <cell r="A245" t="str">
            <v>08.06.2024</v>
          </cell>
          <cell r="B245">
            <v>20</v>
          </cell>
          <cell r="F245">
            <v>2111.88</v>
          </cell>
        </row>
        <row r="246">
          <cell r="A246" t="str">
            <v>08.06.2024</v>
          </cell>
          <cell r="B246">
            <v>21</v>
          </cell>
          <cell r="F246">
            <v>2103.14</v>
          </cell>
        </row>
        <row r="247">
          <cell r="A247" t="str">
            <v>08.06.2024</v>
          </cell>
          <cell r="B247">
            <v>22</v>
          </cell>
          <cell r="F247">
            <v>1998.62</v>
          </cell>
        </row>
        <row r="248">
          <cell r="A248" t="str">
            <v>08.06.2024</v>
          </cell>
          <cell r="B248">
            <v>23</v>
          </cell>
          <cell r="F248">
            <v>1489.84</v>
          </cell>
        </row>
        <row r="249">
          <cell r="A249" t="str">
            <v>09.06.2024</v>
          </cell>
          <cell r="B249">
            <v>0</v>
          </cell>
          <cell r="F249">
            <v>1162.74</v>
          </cell>
        </row>
        <row r="250">
          <cell r="A250" t="str">
            <v>09.06.2024</v>
          </cell>
          <cell r="B250">
            <v>1</v>
          </cell>
          <cell r="F250">
            <v>1050.53</v>
          </cell>
        </row>
        <row r="251">
          <cell r="A251" t="str">
            <v>09.06.2024</v>
          </cell>
          <cell r="B251">
            <v>2</v>
          </cell>
          <cell r="F251">
            <v>880.23</v>
          </cell>
        </row>
        <row r="252">
          <cell r="A252" t="str">
            <v>09.06.2024</v>
          </cell>
          <cell r="B252">
            <v>3</v>
          </cell>
          <cell r="F252">
            <v>794.39</v>
          </cell>
        </row>
        <row r="253">
          <cell r="A253" t="str">
            <v>09.06.2024</v>
          </cell>
          <cell r="B253">
            <v>4</v>
          </cell>
          <cell r="F253">
            <v>744.71</v>
          </cell>
        </row>
        <row r="254">
          <cell r="A254" t="str">
            <v>09.06.2024</v>
          </cell>
          <cell r="B254">
            <v>5</v>
          </cell>
          <cell r="F254">
            <v>781.04</v>
          </cell>
        </row>
        <row r="255">
          <cell r="A255" t="str">
            <v>09.06.2024</v>
          </cell>
          <cell r="B255">
            <v>6</v>
          </cell>
          <cell r="F255">
            <v>779.37</v>
          </cell>
        </row>
        <row r="256">
          <cell r="A256" t="str">
            <v>09.06.2024</v>
          </cell>
          <cell r="B256">
            <v>7</v>
          </cell>
          <cell r="F256">
            <v>1170.42</v>
          </cell>
        </row>
        <row r="257">
          <cell r="A257" t="str">
            <v>09.06.2024</v>
          </cell>
          <cell r="B257">
            <v>8</v>
          </cell>
          <cell r="F257">
            <v>1522.83</v>
          </cell>
        </row>
        <row r="258">
          <cell r="A258" t="str">
            <v>09.06.2024</v>
          </cell>
          <cell r="B258">
            <v>9</v>
          </cell>
          <cell r="F258">
            <v>1928.78</v>
          </cell>
        </row>
        <row r="259">
          <cell r="A259" t="str">
            <v>09.06.2024</v>
          </cell>
          <cell r="B259">
            <v>10</v>
          </cell>
          <cell r="F259">
            <v>2054.39</v>
          </cell>
        </row>
        <row r="260">
          <cell r="A260" t="str">
            <v>09.06.2024</v>
          </cell>
          <cell r="B260">
            <v>11</v>
          </cell>
          <cell r="F260">
            <v>2061.46</v>
          </cell>
        </row>
        <row r="261">
          <cell r="A261" t="str">
            <v>09.06.2024</v>
          </cell>
          <cell r="B261">
            <v>12</v>
          </cell>
          <cell r="F261">
            <v>2061.27</v>
          </cell>
        </row>
        <row r="262">
          <cell r="A262" t="str">
            <v>09.06.2024</v>
          </cell>
          <cell r="B262">
            <v>13</v>
          </cell>
          <cell r="F262">
            <v>2056.7399999999998</v>
          </cell>
        </row>
        <row r="263">
          <cell r="A263" t="str">
            <v>09.06.2024</v>
          </cell>
          <cell r="B263">
            <v>14</v>
          </cell>
          <cell r="F263">
            <v>2061.14</v>
          </cell>
        </row>
        <row r="264">
          <cell r="A264" t="str">
            <v>09.06.2024</v>
          </cell>
          <cell r="B264">
            <v>15</v>
          </cell>
          <cell r="F264">
            <v>2061.16</v>
          </cell>
        </row>
        <row r="265">
          <cell r="A265" t="str">
            <v>09.06.2024</v>
          </cell>
          <cell r="B265">
            <v>16</v>
          </cell>
          <cell r="F265">
            <v>2090.84</v>
          </cell>
        </row>
        <row r="266">
          <cell r="A266" t="str">
            <v>09.06.2024</v>
          </cell>
          <cell r="B266">
            <v>17</v>
          </cell>
          <cell r="F266">
            <v>2097.96</v>
          </cell>
        </row>
        <row r="267">
          <cell r="A267" t="str">
            <v>09.06.2024</v>
          </cell>
          <cell r="B267">
            <v>18</v>
          </cell>
          <cell r="F267">
            <v>2095.17</v>
          </cell>
        </row>
        <row r="268">
          <cell r="A268" t="str">
            <v>09.06.2024</v>
          </cell>
          <cell r="B268">
            <v>19</v>
          </cell>
          <cell r="F268">
            <v>2066.1</v>
          </cell>
        </row>
        <row r="269">
          <cell r="A269" t="str">
            <v>09.06.2024</v>
          </cell>
          <cell r="B269">
            <v>20</v>
          </cell>
          <cell r="F269">
            <v>2093.6</v>
          </cell>
        </row>
        <row r="270">
          <cell r="A270" t="str">
            <v>09.06.2024</v>
          </cell>
          <cell r="B270">
            <v>21</v>
          </cell>
          <cell r="F270">
            <v>2077.36</v>
          </cell>
        </row>
        <row r="271">
          <cell r="A271" t="str">
            <v>09.06.2024</v>
          </cell>
          <cell r="B271">
            <v>22</v>
          </cell>
          <cell r="F271">
            <v>1972.27</v>
          </cell>
        </row>
        <row r="272">
          <cell r="A272" t="str">
            <v>09.06.2024</v>
          </cell>
          <cell r="B272">
            <v>23</v>
          </cell>
          <cell r="F272">
            <v>1475.57</v>
          </cell>
        </row>
        <row r="273">
          <cell r="A273" t="str">
            <v>10.06.2024</v>
          </cell>
          <cell r="B273">
            <v>0</v>
          </cell>
          <cell r="F273">
            <v>1106.44</v>
          </cell>
        </row>
        <row r="274">
          <cell r="A274" t="str">
            <v>10.06.2024</v>
          </cell>
          <cell r="B274">
            <v>1</v>
          </cell>
          <cell r="F274">
            <v>962.68</v>
          </cell>
        </row>
        <row r="275">
          <cell r="A275" t="str">
            <v>10.06.2024</v>
          </cell>
          <cell r="B275">
            <v>2</v>
          </cell>
          <cell r="F275">
            <v>835.79</v>
          </cell>
        </row>
        <row r="276">
          <cell r="A276" t="str">
            <v>10.06.2024</v>
          </cell>
          <cell r="B276">
            <v>3</v>
          </cell>
          <cell r="F276">
            <v>784.59</v>
          </cell>
        </row>
        <row r="277">
          <cell r="A277" t="str">
            <v>10.06.2024</v>
          </cell>
          <cell r="B277">
            <v>4</v>
          </cell>
          <cell r="F277">
            <v>687.91</v>
          </cell>
        </row>
        <row r="278">
          <cell r="A278" t="str">
            <v>10.06.2024</v>
          </cell>
          <cell r="B278">
            <v>5</v>
          </cell>
          <cell r="F278">
            <v>930.15</v>
          </cell>
        </row>
        <row r="279">
          <cell r="A279" t="str">
            <v>10.06.2024</v>
          </cell>
          <cell r="B279">
            <v>6</v>
          </cell>
          <cell r="F279">
            <v>1086</v>
          </cell>
        </row>
        <row r="280">
          <cell r="A280" t="str">
            <v>10.06.2024</v>
          </cell>
          <cell r="B280">
            <v>7</v>
          </cell>
          <cell r="F280">
            <v>1442.69</v>
          </cell>
        </row>
        <row r="281">
          <cell r="A281" t="str">
            <v>10.06.2024</v>
          </cell>
          <cell r="B281">
            <v>8</v>
          </cell>
          <cell r="F281">
            <v>2055.11</v>
          </cell>
        </row>
        <row r="282">
          <cell r="A282" t="str">
            <v>10.06.2024</v>
          </cell>
          <cell r="B282">
            <v>9</v>
          </cell>
          <cell r="F282">
            <v>2093.1799999999998</v>
          </cell>
        </row>
        <row r="283">
          <cell r="A283" t="str">
            <v>10.06.2024</v>
          </cell>
          <cell r="B283">
            <v>10</v>
          </cell>
          <cell r="F283">
            <v>2102.87</v>
          </cell>
        </row>
        <row r="284">
          <cell r="A284" t="str">
            <v>10.06.2024</v>
          </cell>
          <cell r="B284">
            <v>11</v>
          </cell>
          <cell r="F284">
            <v>2101.35</v>
          </cell>
        </row>
        <row r="285">
          <cell r="A285" t="str">
            <v>10.06.2024</v>
          </cell>
          <cell r="B285">
            <v>12</v>
          </cell>
          <cell r="F285">
            <v>2104.25</v>
          </cell>
        </row>
        <row r="286">
          <cell r="A286" t="str">
            <v>10.06.2024</v>
          </cell>
          <cell r="B286">
            <v>13</v>
          </cell>
          <cell r="F286">
            <v>2104.5700000000002</v>
          </cell>
        </row>
        <row r="287">
          <cell r="A287" t="str">
            <v>10.06.2024</v>
          </cell>
          <cell r="B287">
            <v>14</v>
          </cell>
          <cell r="F287">
            <v>2119</v>
          </cell>
        </row>
        <row r="288">
          <cell r="A288" t="str">
            <v>10.06.2024</v>
          </cell>
          <cell r="B288">
            <v>15</v>
          </cell>
          <cell r="F288">
            <v>2119.31</v>
          </cell>
        </row>
        <row r="289">
          <cell r="A289" t="str">
            <v>10.06.2024</v>
          </cell>
          <cell r="B289">
            <v>16</v>
          </cell>
          <cell r="F289">
            <v>2137.7399999999998</v>
          </cell>
        </row>
        <row r="290">
          <cell r="A290" t="str">
            <v>10.06.2024</v>
          </cell>
          <cell r="B290">
            <v>17</v>
          </cell>
          <cell r="F290">
            <v>2122.27</v>
          </cell>
        </row>
        <row r="291">
          <cell r="A291" t="str">
            <v>10.06.2024</v>
          </cell>
          <cell r="B291">
            <v>18</v>
          </cell>
          <cell r="F291">
            <v>2120.4899999999998</v>
          </cell>
        </row>
        <row r="292">
          <cell r="A292" t="str">
            <v>10.06.2024</v>
          </cell>
          <cell r="B292">
            <v>19</v>
          </cell>
          <cell r="F292">
            <v>2090.08</v>
          </cell>
        </row>
        <row r="293">
          <cell r="A293" t="str">
            <v>10.06.2024</v>
          </cell>
          <cell r="B293">
            <v>20</v>
          </cell>
          <cell r="F293">
            <v>2107.2600000000002</v>
          </cell>
        </row>
        <row r="294">
          <cell r="A294" t="str">
            <v>10.06.2024</v>
          </cell>
          <cell r="B294">
            <v>21</v>
          </cell>
          <cell r="F294">
            <v>2099.62</v>
          </cell>
        </row>
        <row r="295">
          <cell r="A295" t="str">
            <v>10.06.2024</v>
          </cell>
          <cell r="B295">
            <v>22</v>
          </cell>
          <cell r="F295">
            <v>1960.37</v>
          </cell>
        </row>
        <row r="296">
          <cell r="A296" t="str">
            <v>10.06.2024</v>
          </cell>
          <cell r="B296">
            <v>23</v>
          </cell>
          <cell r="F296">
            <v>1423.88</v>
          </cell>
        </row>
        <row r="297">
          <cell r="A297" t="str">
            <v>11.06.2024</v>
          </cell>
          <cell r="B297">
            <v>0</v>
          </cell>
          <cell r="F297">
            <v>1086.57</v>
          </cell>
        </row>
        <row r="298">
          <cell r="A298" t="str">
            <v>11.06.2024</v>
          </cell>
          <cell r="B298">
            <v>1</v>
          </cell>
          <cell r="F298">
            <v>962.28</v>
          </cell>
        </row>
        <row r="299">
          <cell r="A299" t="str">
            <v>11.06.2024</v>
          </cell>
          <cell r="B299">
            <v>2</v>
          </cell>
          <cell r="F299">
            <v>800.73</v>
          </cell>
        </row>
        <row r="300">
          <cell r="A300" t="str">
            <v>11.06.2024</v>
          </cell>
          <cell r="B300">
            <v>3</v>
          </cell>
          <cell r="F300">
            <v>683.63</v>
          </cell>
        </row>
        <row r="301">
          <cell r="A301" t="str">
            <v>11.06.2024</v>
          </cell>
          <cell r="B301">
            <v>4</v>
          </cell>
          <cell r="F301">
            <v>642.19000000000005</v>
          </cell>
        </row>
        <row r="302">
          <cell r="A302" t="str">
            <v>11.06.2024</v>
          </cell>
          <cell r="B302">
            <v>5</v>
          </cell>
          <cell r="F302">
            <v>166.76</v>
          </cell>
        </row>
        <row r="303">
          <cell r="A303" t="str">
            <v>11.06.2024</v>
          </cell>
          <cell r="B303">
            <v>6</v>
          </cell>
          <cell r="F303">
            <v>1084.18</v>
          </cell>
        </row>
        <row r="304">
          <cell r="A304" t="str">
            <v>11.06.2024</v>
          </cell>
          <cell r="B304">
            <v>7</v>
          </cell>
          <cell r="F304">
            <v>1416.23</v>
          </cell>
        </row>
        <row r="305">
          <cell r="A305" t="str">
            <v>11.06.2024</v>
          </cell>
          <cell r="B305">
            <v>8</v>
          </cell>
          <cell r="F305">
            <v>1844.99</v>
          </cell>
        </row>
        <row r="306">
          <cell r="A306" t="str">
            <v>11.06.2024</v>
          </cell>
          <cell r="B306">
            <v>9</v>
          </cell>
          <cell r="F306">
            <v>2105.83</v>
          </cell>
        </row>
        <row r="307">
          <cell r="A307" t="str">
            <v>11.06.2024</v>
          </cell>
          <cell r="B307">
            <v>10</v>
          </cell>
          <cell r="F307">
            <v>2111.15</v>
          </cell>
        </row>
        <row r="308">
          <cell r="A308" t="str">
            <v>11.06.2024</v>
          </cell>
          <cell r="B308">
            <v>11</v>
          </cell>
          <cell r="F308">
            <v>2128.67</v>
          </cell>
        </row>
        <row r="309">
          <cell r="A309" t="str">
            <v>11.06.2024</v>
          </cell>
          <cell r="B309">
            <v>12</v>
          </cell>
          <cell r="F309">
            <v>2133.06</v>
          </cell>
        </row>
        <row r="310">
          <cell r="A310" t="str">
            <v>11.06.2024</v>
          </cell>
          <cell r="B310">
            <v>13</v>
          </cell>
          <cell r="F310">
            <v>2127.98</v>
          </cell>
        </row>
        <row r="311">
          <cell r="A311" t="str">
            <v>11.06.2024</v>
          </cell>
          <cell r="B311">
            <v>14</v>
          </cell>
          <cell r="F311">
            <v>2154.25</v>
          </cell>
        </row>
        <row r="312">
          <cell r="A312" t="str">
            <v>11.06.2024</v>
          </cell>
          <cell r="B312">
            <v>15</v>
          </cell>
          <cell r="F312">
            <v>2177.9299999999998</v>
          </cell>
        </row>
        <row r="313">
          <cell r="A313" t="str">
            <v>11.06.2024</v>
          </cell>
          <cell r="B313">
            <v>16</v>
          </cell>
          <cell r="F313">
            <v>2204.85</v>
          </cell>
        </row>
        <row r="314">
          <cell r="A314" t="str">
            <v>11.06.2024</v>
          </cell>
          <cell r="B314">
            <v>17</v>
          </cell>
          <cell r="F314">
            <v>2176.75</v>
          </cell>
        </row>
        <row r="315">
          <cell r="A315" t="str">
            <v>11.06.2024</v>
          </cell>
          <cell r="B315">
            <v>18</v>
          </cell>
          <cell r="F315">
            <v>2132.0500000000002</v>
          </cell>
        </row>
        <row r="316">
          <cell r="A316" t="str">
            <v>11.06.2024</v>
          </cell>
          <cell r="B316">
            <v>19</v>
          </cell>
          <cell r="F316">
            <v>2093.2800000000002</v>
          </cell>
        </row>
        <row r="317">
          <cell r="A317" t="str">
            <v>11.06.2024</v>
          </cell>
          <cell r="B317">
            <v>20</v>
          </cell>
          <cell r="F317">
            <v>2106.14</v>
          </cell>
        </row>
        <row r="318">
          <cell r="A318" t="str">
            <v>11.06.2024</v>
          </cell>
          <cell r="B318">
            <v>21</v>
          </cell>
          <cell r="F318">
            <v>2097.25</v>
          </cell>
        </row>
        <row r="319">
          <cell r="A319" t="str">
            <v>11.06.2024</v>
          </cell>
          <cell r="B319">
            <v>22</v>
          </cell>
          <cell r="F319">
            <v>2007.02</v>
          </cell>
        </row>
        <row r="320">
          <cell r="A320" t="str">
            <v>11.06.2024</v>
          </cell>
          <cell r="B320">
            <v>23</v>
          </cell>
          <cell r="F320">
            <v>1484.13</v>
          </cell>
        </row>
        <row r="321">
          <cell r="A321" t="str">
            <v>12.06.2024</v>
          </cell>
          <cell r="B321">
            <v>0</v>
          </cell>
          <cell r="F321">
            <v>1214.3</v>
          </cell>
        </row>
        <row r="322">
          <cell r="A322" t="str">
            <v>12.06.2024</v>
          </cell>
          <cell r="B322">
            <v>1</v>
          </cell>
          <cell r="F322">
            <v>1135.07</v>
          </cell>
        </row>
        <row r="323">
          <cell r="A323" t="str">
            <v>12.06.2024</v>
          </cell>
          <cell r="B323">
            <v>2</v>
          </cell>
          <cell r="F323">
            <v>997.74</v>
          </cell>
        </row>
        <row r="324">
          <cell r="A324" t="str">
            <v>12.06.2024</v>
          </cell>
          <cell r="B324">
            <v>3</v>
          </cell>
          <cell r="F324">
            <v>822.85</v>
          </cell>
        </row>
        <row r="325">
          <cell r="A325" t="str">
            <v>12.06.2024</v>
          </cell>
          <cell r="B325">
            <v>4</v>
          </cell>
          <cell r="F325">
            <v>769.02</v>
          </cell>
        </row>
        <row r="326">
          <cell r="A326" t="str">
            <v>12.06.2024</v>
          </cell>
          <cell r="B326">
            <v>5</v>
          </cell>
          <cell r="F326">
            <v>859.97</v>
          </cell>
        </row>
        <row r="327">
          <cell r="A327" t="str">
            <v>12.06.2024</v>
          </cell>
          <cell r="B327">
            <v>6</v>
          </cell>
          <cell r="F327">
            <v>891.45</v>
          </cell>
        </row>
        <row r="328">
          <cell r="A328" t="str">
            <v>12.06.2024</v>
          </cell>
          <cell r="B328">
            <v>7</v>
          </cell>
          <cell r="F328">
            <v>1181.57</v>
          </cell>
        </row>
        <row r="329">
          <cell r="A329" t="str">
            <v>12.06.2024</v>
          </cell>
          <cell r="B329">
            <v>8</v>
          </cell>
          <cell r="F329">
            <v>1526.11</v>
          </cell>
        </row>
        <row r="330">
          <cell r="A330" t="str">
            <v>12.06.2024</v>
          </cell>
          <cell r="B330">
            <v>9</v>
          </cell>
          <cell r="F330">
            <v>2028.64</v>
          </cell>
        </row>
        <row r="331">
          <cell r="A331" t="str">
            <v>12.06.2024</v>
          </cell>
          <cell r="B331">
            <v>10</v>
          </cell>
          <cell r="F331">
            <v>2095.73</v>
          </cell>
        </row>
        <row r="332">
          <cell r="A332" t="str">
            <v>12.06.2024</v>
          </cell>
          <cell r="B332">
            <v>11</v>
          </cell>
          <cell r="F332">
            <v>2108.94</v>
          </cell>
        </row>
        <row r="333">
          <cell r="A333" t="str">
            <v>12.06.2024</v>
          </cell>
          <cell r="B333">
            <v>12</v>
          </cell>
          <cell r="F333">
            <v>2108.85</v>
          </cell>
        </row>
        <row r="334">
          <cell r="A334" t="str">
            <v>12.06.2024</v>
          </cell>
          <cell r="B334">
            <v>13</v>
          </cell>
          <cell r="F334">
            <v>2104.9899999999998</v>
          </cell>
        </row>
        <row r="335">
          <cell r="A335" t="str">
            <v>12.06.2024</v>
          </cell>
          <cell r="B335">
            <v>14</v>
          </cell>
          <cell r="F335">
            <v>2105.9899999999998</v>
          </cell>
        </row>
        <row r="336">
          <cell r="A336" t="str">
            <v>12.06.2024</v>
          </cell>
          <cell r="B336">
            <v>15</v>
          </cell>
          <cell r="F336">
            <v>2105.2600000000002</v>
          </cell>
        </row>
        <row r="337">
          <cell r="A337" t="str">
            <v>12.06.2024</v>
          </cell>
          <cell r="B337">
            <v>16</v>
          </cell>
          <cell r="F337">
            <v>2102.2800000000002</v>
          </cell>
        </row>
        <row r="338">
          <cell r="A338" t="str">
            <v>12.06.2024</v>
          </cell>
          <cell r="B338">
            <v>17</v>
          </cell>
          <cell r="F338">
            <v>2080.1799999999998</v>
          </cell>
        </row>
        <row r="339">
          <cell r="A339" t="str">
            <v>12.06.2024</v>
          </cell>
          <cell r="B339">
            <v>18</v>
          </cell>
          <cell r="F339">
            <v>2071.5500000000002</v>
          </cell>
        </row>
        <row r="340">
          <cell r="A340" t="str">
            <v>12.06.2024</v>
          </cell>
          <cell r="B340">
            <v>19</v>
          </cell>
          <cell r="F340">
            <v>2038.58</v>
          </cell>
        </row>
        <row r="341">
          <cell r="A341" t="str">
            <v>12.06.2024</v>
          </cell>
          <cell r="B341">
            <v>20</v>
          </cell>
          <cell r="F341">
            <v>2076.46</v>
          </cell>
        </row>
        <row r="342">
          <cell r="A342" t="str">
            <v>12.06.2024</v>
          </cell>
          <cell r="B342">
            <v>21</v>
          </cell>
          <cell r="F342">
            <v>2062.65</v>
          </cell>
        </row>
        <row r="343">
          <cell r="A343" t="str">
            <v>12.06.2024</v>
          </cell>
          <cell r="B343">
            <v>22</v>
          </cell>
          <cell r="F343">
            <v>1782.92</v>
          </cell>
        </row>
        <row r="344">
          <cell r="A344" t="str">
            <v>12.06.2024</v>
          </cell>
          <cell r="B344">
            <v>23</v>
          </cell>
          <cell r="F344">
            <v>1384.39</v>
          </cell>
        </row>
        <row r="345">
          <cell r="A345" t="str">
            <v>13.06.2024</v>
          </cell>
          <cell r="B345">
            <v>0</v>
          </cell>
          <cell r="F345">
            <v>1176.3800000000001</v>
          </cell>
        </row>
        <row r="346">
          <cell r="A346" t="str">
            <v>13.06.2024</v>
          </cell>
          <cell r="B346">
            <v>1</v>
          </cell>
          <cell r="F346">
            <v>1142.93</v>
          </cell>
        </row>
        <row r="347">
          <cell r="A347" t="str">
            <v>13.06.2024</v>
          </cell>
          <cell r="B347">
            <v>2</v>
          </cell>
          <cell r="F347">
            <v>1009.38</v>
          </cell>
        </row>
        <row r="348">
          <cell r="A348" t="str">
            <v>13.06.2024</v>
          </cell>
          <cell r="B348">
            <v>3</v>
          </cell>
          <cell r="F348">
            <v>841.77</v>
          </cell>
        </row>
        <row r="349">
          <cell r="A349" t="str">
            <v>13.06.2024</v>
          </cell>
          <cell r="B349">
            <v>4</v>
          </cell>
          <cell r="F349">
            <v>734.89</v>
          </cell>
        </row>
        <row r="350">
          <cell r="A350" t="str">
            <v>13.06.2024</v>
          </cell>
          <cell r="B350">
            <v>5</v>
          </cell>
          <cell r="F350">
            <v>1029.32</v>
          </cell>
        </row>
        <row r="351">
          <cell r="A351" t="str">
            <v>13.06.2024</v>
          </cell>
          <cell r="B351">
            <v>6</v>
          </cell>
          <cell r="F351">
            <v>1149.05</v>
          </cell>
        </row>
        <row r="352">
          <cell r="A352" t="str">
            <v>13.06.2024</v>
          </cell>
          <cell r="B352">
            <v>7</v>
          </cell>
          <cell r="F352">
            <v>1452.13</v>
          </cell>
        </row>
        <row r="353">
          <cell r="A353" t="str">
            <v>13.06.2024</v>
          </cell>
          <cell r="B353">
            <v>8</v>
          </cell>
          <cell r="F353">
            <v>2082.0100000000002</v>
          </cell>
        </row>
        <row r="354">
          <cell r="A354" t="str">
            <v>13.06.2024</v>
          </cell>
          <cell r="B354">
            <v>9</v>
          </cell>
          <cell r="F354">
            <v>2128.87</v>
          </cell>
        </row>
        <row r="355">
          <cell r="A355" t="str">
            <v>13.06.2024</v>
          </cell>
          <cell r="B355">
            <v>10</v>
          </cell>
          <cell r="F355">
            <v>2143.66</v>
          </cell>
        </row>
        <row r="356">
          <cell r="A356" t="str">
            <v>13.06.2024</v>
          </cell>
          <cell r="B356">
            <v>11</v>
          </cell>
          <cell r="F356">
            <v>2153.59</v>
          </cell>
        </row>
        <row r="357">
          <cell r="A357" t="str">
            <v>13.06.2024</v>
          </cell>
          <cell r="B357">
            <v>12</v>
          </cell>
          <cell r="F357">
            <v>2149.64</v>
          </cell>
        </row>
        <row r="358">
          <cell r="A358" t="str">
            <v>13.06.2024</v>
          </cell>
          <cell r="B358">
            <v>13</v>
          </cell>
          <cell r="F358">
            <v>2153.36</v>
          </cell>
        </row>
        <row r="359">
          <cell r="A359" t="str">
            <v>13.06.2024</v>
          </cell>
          <cell r="B359">
            <v>14</v>
          </cell>
          <cell r="F359">
            <v>2168.3200000000002</v>
          </cell>
        </row>
        <row r="360">
          <cell r="A360" t="str">
            <v>13.06.2024</v>
          </cell>
          <cell r="B360">
            <v>15</v>
          </cell>
          <cell r="F360">
            <v>2169.33</v>
          </cell>
        </row>
        <row r="361">
          <cell r="A361" t="str">
            <v>13.06.2024</v>
          </cell>
          <cell r="B361">
            <v>16</v>
          </cell>
          <cell r="F361">
            <v>2173.11</v>
          </cell>
        </row>
        <row r="362">
          <cell r="A362" t="str">
            <v>13.06.2024</v>
          </cell>
          <cell r="B362">
            <v>17</v>
          </cell>
          <cell r="F362">
            <v>2165.89</v>
          </cell>
        </row>
        <row r="363">
          <cell r="A363" t="str">
            <v>13.06.2024</v>
          </cell>
          <cell r="B363">
            <v>18</v>
          </cell>
          <cell r="F363">
            <v>2168.3200000000002</v>
          </cell>
        </row>
        <row r="364">
          <cell r="A364" t="str">
            <v>13.06.2024</v>
          </cell>
          <cell r="B364">
            <v>19</v>
          </cell>
          <cell r="F364">
            <v>2127.4899999999998</v>
          </cell>
        </row>
        <row r="365">
          <cell r="A365" t="str">
            <v>13.06.2024</v>
          </cell>
          <cell r="B365">
            <v>20</v>
          </cell>
          <cell r="F365">
            <v>2148.36</v>
          </cell>
        </row>
        <row r="366">
          <cell r="A366" t="str">
            <v>13.06.2024</v>
          </cell>
          <cell r="B366">
            <v>21</v>
          </cell>
          <cell r="F366">
            <v>2109.3000000000002</v>
          </cell>
        </row>
        <row r="367">
          <cell r="A367" t="str">
            <v>13.06.2024</v>
          </cell>
          <cell r="B367">
            <v>22</v>
          </cell>
          <cell r="F367">
            <v>2052.4</v>
          </cell>
        </row>
        <row r="368">
          <cell r="A368" t="str">
            <v>13.06.2024</v>
          </cell>
          <cell r="B368">
            <v>23</v>
          </cell>
          <cell r="F368">
            <v>1464.61</v>
          </cell>
        </row>
        <row r="369">
          <cell r="A369" t="str">
            <v>14.06.2024</v>
          </cell>
          <cell r="B369">
            <v>0</v>
          </cell>
          <cell r="F369">
            <v>1150.4000000000001</v>
          </cell>
        </row>
        <row r="370">
          <cell r="A370" t="str">
            <v>14.06.2024</v>
          </cell>
          <cell r="B370">
            <v>1</v>
          </cell>
          <cell r="F370">
            <v>1081.1199999999999</v>
          </cell>
        </row>
        <row r="371">
          <cell r="A371" t="str">
            <v>14.06.2024</v>
          </cell>
          <cell r="B371">
            <v>2</v>
          </cell>
          <cell r="F371">
            <v>858.38</v>
          </cell>
        </row>
        <row r="372">
          <cell r="A372" t="str">
            <v>14.06.2024</v>
          </cell>
          <cell r="B372">
            <v>3</v>
          </cell>
          <cell r="F372">
            <v>730.07</v>
          </cell>
        </row>
        <row r="373">
          <cell r="A373" t="str">
            <v>14.06.2024</v>
          </cell>
          <cell r="B373">
            <v>4</v>
          </cell>
          <cell r="F373">
            <v>760.63</v>
          </cell>
        </row>
        <row r="374">
          <cell r="A374" t="str">
            <v>14.06.2024</v>
          </cell>
          <cell r="B374">
            <v>5</v>
          </cell>
          <cell r="F374">
            <v>1037.47</v>
          </cell>
        </row>
        <row r="375">
          <cell r="A375" t="str">
            <v>14.06.2024</v>
          </cell>
          <cell r="B375">
            <v>6</v>
          </cell>
          <cell r="F375">
            <v>1119.9000000000001</v>
          </cell>
        </row>
        <row r="376">
          <cell r="A376" t="str">
            <v>14.06.2024</v>
          </cell>
          <cell r="B376">
            <v>7</v>
          </cell>
          <cell r="F376">
            <v>1410.05</v>
          </cell>
        </row>
        <row r="377">
          <cell r="A377" t="str">
            <v>14.06.2024</v>
          </cell>
          <cell r="B377">
            <v>8</v>
          </cell>
          <cell r="F377">
            <v>2070.2399999999998</v>
          </cell>
        </row>
        <row r="378">
          <cell r="A378" t="str">
            <v>14.06.2024</v>
          </cell>
          <cell r="B378">
            <v>9</v>
          </cell>
          <cell r="F378">
            <v>2119.94</v>
          </cell>
        </row>
        <row r="379">
          <cell r="A379" t="str">
            <v>14.06.2024</v>
          </cell>
          <cell r="B379">
            <v>10</v>
          </cell>
          <cell r="F379">
            <v>2235.12</v>
          </cell>
        </row>
        <row r="380">
          <cell r="A380" t="str">
            <v>14.06.2024</v>
          </cell>
          <cell r="B380">
            <v>11</v>
          </cell>
          <cell r="F380">
            <v>2285.58</v>
          </cell>
        </row>
        <row r="381">
          <cell r="A381" t="str">
            <v>14.06.2024</v>
          </cell>
          <cell r="B381">
            <v>12</v>
          </cell>
          <cell r="F381">
            <v>2322.2600000000002</v>
          </cell>
        </row>
        <row r="382">
          <cell r="A382" t="str">
            <v>14.06.2024</v>
          </cell>
          <cell r="B382">
            <v>13</v>
          </cell>
          <cell r="F382">
            <v>2341.04</v>
          </cell>
        </row>
        <row r="383">
          <cell r="A383" t="str">
            <v>14.06.2024</v>
          </cell>
          <cell r="B383">
            <v>14</v>
          </cell>
          <cell r="F383">
            <v>2364.02</v>
          </cell>
        </row>
        <row r="384">
          <cell r="A384" t="str">
            <v>14.06.2024</v>
          </cell>
          <cell r="B384">
            <v>15</v>
          </cell>
          <cell r="F384">
            <v>2354.56</v>
          </cell>
        </row>
        <row r="385">
          <cell r="A385" t="str">
            <v>14.06.2024</v>
          </cell>
          <cell r="B385">
            <v>16</v>
          </cell>
          <cell r="F385">
            <v>2162.4899999999998</v>
          </cell>
        </row>
        <row r="386">
          <cell r="A386" t="str">
            <v>14.06.2024</v>
          </cell>
          <cell r="B386">
            <v>17</v>
          </cell>
          <cell r="F386">
            <v>2143.58</v>
          </cell>
        </row>
        <row r="387">
          <cell r="A387" t="str">
            <v>14.06.2024</v>
          </cell>
          <cell r="B387">
            <v>18</v>
          </cell>
          <cell r="F387">
            <v>2202.42</v>
          </cell>
        </row>
        <row r="388">
          <cell r="A388" t="str">
            <v>14.06.2024</v>
          </cell>
          <cell r="B388">
            <v>19</v>
          </cell>
          <cell r="F388">
            <v>2104.42</v>
          </cell>
        </row>
        <row r="389">
          <cell r="A389" t="str">
            <v>14.06.2024</v>
          </cell>
          <cell r="B389">
            <v>20</v>
          </cell>
          <cell r="F389">
            <v>2091.29</v>
          </cell>
        </row>
        <row r="390">
          <cell r="A390" t="str">
            <v>14.06.2024</v>
          </cell>
          <cell r="B390">
            <v>21</v>
          </cell>
          <cell r="F390">
            <v>2076.25</v>
          </cell>
        </row>
        <row r="391">
          <cell r="A391" t="str">
            <v>14.06.2024</v>
          </cell>
          <cell r="B391">
            <v>22</v>
          </cell>
          <cell r="F391">
            <v>1997.6</v>
          </cell>
        </row>
        <row r="392">
          <cell r="A392" t="str">
            <v>14.06.2024</v>
          </cell>
          <cell r="B392">
            <v>23</v>
          </cell>
          <cell r="F392">
            <v>1425</v>
          </cell>
        </row>
        <row r="393">
          <cell r="A393" t="str">
            <v>15.06.2024</v>
          </cell>
          <cell r="B393">
            <v>0</v>
          </cell>
          <cell r="F393">
            <v>1189.43</v>
          </cell>
        </row>
        <row r="394">
          <cell r="A394" t="str">
            <v>15.06.2024</v>
          </cell>
          <cell r="B394">
            <v>1</v>
          </cell>
          <cell r="F394">
            <v>1156.3499999999999</v>
          </cell>
        </row>
        <row r="395">
          <cell r="A395" t="str">
            <v>15.06.2024</v>
          </cell>
          <cell r="B395">
            <v>2</v>
          </cell>
          <cell r="F395">
            <v>1047.18</v>
          </cell>
        </row>
        <row r="396">
          <cell r="A396" t="str">
            <v>15.06.2024</v>
          </cell>
          <cell r="B396">
            <v>3</v>
          </cell>
          <cell r="F396">
            <v>830.93</v>
          </cell>
        </row>
        <row r="397">
          <cell r="A397" t="str">
            <v>15.06.2024</v>
          </cell>
          <cell r="B397">
            <v>4</v>
          </cell>
          <cell r="F397">
            <v>777.76</v>
          </cell>
        </row>
        <row r="398">
          <cell r="A398" t="str">
            <v>15.06.2024</v>
          </cell>
          <cell r="B398">
            <v>5</v>
          </cell>
          <cell r="F398">
            <v>979.29</v>
          </cell>
        </row>
        <row r="399">
          <cell r="A399" t="str">
            <v>15.06.2024</v>
          </cell>
          <cell r="B399">
            <v>6</v>
          </cell>
          <cell r="F399">
            <v>992.24</v>
          </cell>
        </row>
        <row r="400">
          <cell r="A400" t="str">
            <v>15.06.2024</v>
          </cell>
          <cell r="B400">
            <v>7</v>
          </cell>
          <cell r="F400">
            <v>1177.8699999999999</v>
          </cell>
        </row>
        <row r="401">
          <cell r="A401" t="str">
            <v>15.06.2024</v>
          </cell>
          <cell r="B401">
            <v>8</v>
          </cell>
          <cell r="F401">
            <v>1652.2</v>
          </cell>
        </row>
        <row r="402">
          <cell r="A402" t="str">
            <v>15.06.2024</v>
          </cell>
          <cell r="B402">
            <v>9</v>
          </cell>
          <cell r="F402">
            <v>2079.5100000000002</v>
          </cell>
        </row>
        <row r="403">
          <cell r="A403" t="str">
            <v>15.06.2024</v>
          </cell>
          <cell r="B403">
            <v>10</v>
          </cell>
          <cell r="F403">
            <v>2101.89</v>
          </cell>
        </row>
        <row r="404">
          <cell r="A404" t="str">
            <v>15.06.2024</v>
          </cell>
          <cell r="B404">
            <v>11</v>
          </cell>
          <cell r="F404">
            <v>2109.98</v>
          </cell>
        </row>
        <row r="405">
          <cell r="A405" t="str">
            <v>15.06.2024</v>
          </cell>
          <cell r="B405">
            <v>12</v>
          </cell>
          <cell r="F405">
            <v>2091.6799999999998</v>
          </cell>
        </row>
        <row r="406">
          <cell r="A406" t="str">
            <v>15.06.2024</v>
          </cell>
          <cell r="B406">
            <v>13</v>
          </cell>
          <cell r="F406">
            <v>2085.69</v>
          </cell>
        </row>
        <row r="407">
          <cell r="A407" t="str">
            <v>15.06.2024</v>
          </cell>
          <cell r="B407">
            <v>14</v>
          </cell>
          <cell r="F407">
            <v>2110.0700000000002</v>
          </cell>
        </row>
        <row r="408">
          <cell r="A408" t="str">
            <v>15.06.2024</v>
          </cell>
          <cell r="B408">
            <v>15</v>
          </cell>
          <cell r="F408">
            <v>2118.63</v>
          </cell>
        </row>
        <row r="409">
          <cell r="A409" t="str">
            <v>15.06.2024</v>
          </cell>
          <cell r="B409">
            <v>16</v>
          </cell>
          <cell r="F409">
            <v>2142.1799999999998</v>
          </cell>
        </row>
        <row r="410">
          <cell r="A410" t="str">
            <v>15.06.2024</v>
          </cell>
          <cell r="B410">
            <v>17</v>
          </cell>
          <cell r="F410">
            <v>2135.31</v>
          </cell>
        </row>
        <row r="411">
          <cell r="A411" t="str">
            <v>15.06.2024</v>
          </cell>
          <cell r="B411">
            <v>18</v>
          </cell>
          <cell r="F411">
            <v>2108.27</v>
          </cell>
        </row>
        <row r="412">
          <cell r="A412" t="str">
            <v>15.06.2024</v>
          </cell>
          <cell r="B412">
            <v>19</v>
          </cell>
          <cell r="F412">
            <v>2080.12</v>
          </cell>
        </row>
        <row r="413">
          <cell r="A413" t="str">
            <v>15.06.2024</v>
          </cell>
          <cell r="B413">
            <v>20</v>
          </cell>
          <cell r="F413">
            <v>2088.52</v>
          </cell>
        </row>
        <row r="414">
          <cell r="A414" t="str">
            <v>15.06.2024</v>
          </cell>
          <cell r="B414">
            <v>21</v>
          </cell>
          <cell r="F414">
            <v>2071.25</v>
          </cell>
        </row>
        <row r="415">
          <cell r="A415" t="str">
            <v>15.06.2024</v>
          </cell>
          <cell r="B415">
            <v>22</v>
          </cell>
          <cell r="F415">
            <v>1943.49</v>
          </cell>
        </row>
        <row r="416">
          <cell r="A416" t="str">
            <v>15.06.2024</v>
          </cell>
          <cell r="B416">
            <v>23</v>
          </cell>
          <cell r="F416">
            <v>1423.07</v>
          </cell>
        </row>
        <row r="417">
          <cell r="A417" t="str">
            <v>16.06.2024</v>
          </cell>
          <cell r="B417">
            <v>0</v>
          </cell>
          <cell r="F417">
            <v>1154.3</v>
          </cell>
        </row>
        <row r="418">
          <cell r="A418" t="str">
            <v>16.06.2024</v>
          </cell>
          <cell r="B418">
            <v>1</v>
          </cell>
          <cell r="F418">
            <v>1105.54</v>
          </cell>
        </row>
        <row r="419">
          <cell r="A419" t="str">
            <v>16.06.2024</v>
          </cell>
          <cell r="B419">
            <v>2</v>
          </cell>
          <cell r="F419">
            <v>999.96</v>
          </cell>
        </row>
        <row r="420">
          <cell r="A420" t="str">
            <v>16.06.2024</v>
          </cell>
          <cell r="B420">
            <v>3</v>
          </cell>
          <cell r="F420">
            <v>788.11</v>
          </cell>
        </row>
        <row r="421">
          <cell r="A421" t="str">
            <v>16.06.2024</v>
          </cell>
          <cell r="B421">
            <v>4</v>
          </cell>
          <cell r="F421">
            <v>659.48</v>
          </cell>
        </row>
        <row r="422">
          <cell r="A422" t="str">
            <v>16.06.2024</v>
          </cell>
          <cell r="B422">
            <v>5</v>
          </cell>
          <cell r="F422">
            <v>921.89</v>
          </cell>
        </row>
        <row r="423">
          <cell r="A423" t="str">
            <v>16.06.2024</v>
          </cell>
          <cell r="B423">
            <v>6</v>
          </cell>
          <cell r="F423">
            <v>866.96</v>
          </cell>
        </row>
        <row r="424">
          <cell r="A424" t="str">
            <v>16.06.2024</v>
          </cell>
          <cell r="B424">
            <v>7</v>
          </cell>
          <cell r="F424">
            <v>1051.17</v>
          </cell>
        </row>
        <row r="425">
          <cell r="A425" t="str">
            <v>16.06.2024</v>
          </cell>
          <cell r="B425">
            <v>8</v>
          </cell>
          <cell r="F425">
            <v>1450.53</v>
          </cell>
        </row>
        <row r="426">
          <cell r="A426" t="str">
            <v>16.06.2024</v>
          </cell>
          <cell r="B426">
            <v>9</v>
          </cell>
          <cell r="F426">
            <v>2014.5</v>
          </cell>
        </row>
        <row r="427">
          <cell r="A427" t="str">
            <v>16.06.2024</v>
          </cell>
          <cell r="B427">
            <v>10</v>
          </cell>
          <cell r="F427">
            <v>2077.7800000000002</v>
          </cell>
        </row>
        <row r="428">
          <cell r="A428" t="str">
            <v>16.06.2024</v>
          </cell>
          <cell r="B428">
            <v>11</v>
          </cell>
          <cell r="F428">
            <v>2080.39</v>
          </cell>
        </row>
        <row r="429">
          <cell r="A429" t="str">
            <v>16.06.2024</v>
          </cell>
          <cell r="B429">
            <v>12</v>
          </cell>
          <cell r="F429">
            <v>2087.5</v>
          </cell>
        </row>
        <row r="430">
          <cell r="A430" t="str">
            <v>16.06.2024</v>
          </cell>
          <cell r="B430">
            <v>13</v>
          </cell>
          <cell r="F430">
            <v>2075.9499999999998</v>
          </cell>
        </row>
        <row r="431">
          <cell r="A431" t="str">
            <v>16.06.2024</v>
          </cell>
          <cell r="B431">
            <v>14</v>
          </cell>
          <cell r="F431">
            <v>2082.86</v>
          </cell>
        </row>
        <row r="432">
          <cell r="A432" t="str">
            <v>16.06.2024</v>
          </cell>
          <cell r="B432">
            <v>15</v>
          </cell>
          <cell r="F432">
            <v>2080.39</v>
          </cell>
        </row>
        <row r="433">
          <cell r="A433" t="str">
            <v>16.06.2024</v>
          </cell>
          <cell r="B433">
            <v>16</v>
          </cell>
          <cell r="F433">
            <v>2092.64</v>
          </cell>
        </row>
        <row r="434">
          <cell r="A434" t="str">
            <v>16.06.2024</v>
          </cell>
          <cell r="B434">
            <v>17</v>
          </cell>
          <cell r="F434">
            <v>2091.27</v>
          </cell>
        </row>
        <row r="435">
          <cell r="A435" t="str">
            <v>16.06.2024</v>
          </cell>
          <cell r="B435">
            <v>18</v>
          </cell>
          <cell r="F435">
            <v>2096.0500000000002</v>
          </cell>
        </row>
        <row r="436">
          <cell r="A436" t="str">
            <v>16.06.2024</v>
          </cell>
          <cell r="B436">
            <v>19</v>
          </cell>
          <cell r="F436">
            <v>2082.7800000000002</v>
          </cell>
        </row>
        <row r="437">
          <cell r="A437" t="str">
            <v>16.06.2024</v>
          </cell>
          <cell r="B437">
            <v>20</v>
          </cell>
          <cell r="F437">
            <v>2094.34</v>
          </cell>
        </row>
        <row r="438">
          <cell r="A438" t="str">
            <v>16.06.2024</v>
          </cell>
          <cell r="B438">
            <v>21</v>
          </cell>
          <cell r="F438">
            <v>2068.08</v>
          </cell>
        </row>
        <row r="439">
          <cell r="A439" t="str">
            <v>16.06.2024</v>
          </cell>
          <cell r="B439">
            <v>22</v>
          </cell>
          <cell r="F439">
            <v>1848.48</v>
          </cell>
        </row>
        <row r="440">
          <cell r="A440" t="str">
            <v>16.06.2024</v>
          </cell>
          <cell r="B440">
            <v>23</v>
          </cell>
          <cell r="F440">
            <v>1429.82</v>
          </cell>
        </row>
        <row r="441">
          <cell r="A441" t="str">
            <v>17.06.2024</v>
          </cell>
          <cell r="B441">
            <v>0</v>
          </cell>
          <cell r="F441">
            <v>1212.3800000000001</v>
          </cell>
        </row>
        <row r="442">
          <cell r="A442" t="str">
            <v>17.06.2024</v>
          </cell>
          <cell r="B442">
            <v>1</v>
          </cell>
          <cell r="F442">
            <v>1144.21</v>
          </cell>
        </row>
        <row r="443">
          <cell r="A443" t="str">
            <v>17.06.2024</v>
          </cell>
          <cell r="B443">
            <v>2</v>
          </cell>
          <cell r="F443">
            <v>1053.79</v>
          </cell>
        </row>
        <row r="444">
          <cell r="A444" t="str">
            <v>17.06.2024</v>
          </cell>
          <cell r="B444">
            <v>3</v>
          </cell>
          <cell r="F444">
            <v>940.06</v>
          </cell>
        </row>
        <row r="445">
          <cell r="A445" t="str">
            <v>17.06.2024</v>
          </cell>
          <cell r="B445">
            <v>4</v>
          </cell>
          <cell r="F445">
            <v>1005.83</v>
          </cell>
        </row>
        <row r="446">
          <cell r="A446" t="str">
            <v>17.06.2024</v>
          </cell>
          <cell r="B446">
            <v>5</v>
          </cell>
          <cell r="F446">
            <v>1118.67</v>
          </cell>
        </row>
        <row r="447">
          <cell r="A447" t="str">
            <v>17.06.2024</v>
          </cell>
          <cell r="B447">
            <v>6</v>
          </cell>
          <cell r="F447">
            <v>1199.21</v>
          </cell>
        </row>
        <row r="448">
          <cell r="A448" t="str">
            <v>17.06.2024</v>
          </cell>
          <cell r="B448">
            <v>7</v>
          </cell>
          <cell r="F448">
            <v>1431.25</v>
          </cell>
        </row>
        <row r="449">
          <cell r="A449" t="str">
            <v>17.06.2024</v>
          </cell>
          <cell r="B449">
            <v>8</v>
          </cell>
          <cell r="F449">
            <v>2032.17</v>
          </cell>
        </row>
        <row r="450">
          <cell r="A450" t="str">
            <v>17.06.2024</v>
          </cell>
          <cell r="B450">
            <v>9</v>
          </cell>
          <cell r="F450">
            <v>2089.56</v>
          </cell>
        </row>
        <row r="451">
          <cell r="A451" t="str">
            <v>17.06.2024</v>
          </cell>
          <cell r="B451">
            <v>10</v>
          </cell>
          <cell r="F451">
            <v>2105.79</v>
          </cell>
        </row>
        <row r="452">
          <cell r="A452" t="str">
            <v>17.06.2024</v>
          </cell>
          <cell r="B452">
            <v>11</v>
          </cell>
          <cell r="F452">
            <v>2109.25</v>
          </cell>
        </row>
        <row r="453">
          <cell r="A453" t="str">
            <v>17.06.2024</v>
          </cell>
          <cell r="B453">
            <v>12</v>
          </cell>
          <cell r="F453">
            <v>2107.25</v>
          </cell>
        </row>
        <row r="454">
          <cell r="A454" t="str">
            <v>17.06.2024</v>
          </cell>
          <cell r="B454">
            <v>13</v>
          </cell>
          <cell r="F454">
            <v>2104.2600000000002</v>
          </cell>
        </row>
        <row r="455">
          <cell r="A455" t="str">
            <v>17.06.2024</v>
          </cell>
          <cell r="B455">
            <v>14</v>
          </cell>
          <cell r="F455">
            <v>2112.11</v>
          </cell>
        </row>
        <row r="456">
          <cell r="A456" t="str">
            <v>17.06.2024</v>
          </cell>
          <cell r="B456">
            <v>15</v>
          </cell>
          <cell r="F456">
            <v>2110.2800000000002</v>
          </cell>
        </row>
        <row r="457">
          <cell r="A457" t="str">
            <v>17.06.2024</v>
          </cell>
          <cell r="B457">
            <v>16</v>
          </cell>
          <cell r="F457">
            <v>2114.86</v>
          </cell>
        </row>
        <row r="458">
          <cell r="A458" t="str">
            <v>17.06.2024</v>
          </cell>
          <cell r="B458">
            <v>17</v>
          </cell>
          <cell r="F458">
            <v>2112.64</v>
          </cell>
        </row>
        <row r="459">
          <cell r="A459" t="str">
            <v>17.06.2024</v>
          </cell>
          <cell r="B459">
            <v>18</v>
          </cell>
          <cell r="F459">
            <v>2106.9499999999998</v>
          </cell>
        </row>
        <row r="460">
          <cell r="A460" t="str">
            <v>17.06.2024</v>
          </cell>
          <cell r="B460">
            <v>19</v>
          </cell>
          <cell r="F460">
            <v>2090.83</v>
          </cell>
        </row>
        <row r="461">
          <cell r="A461" t="str">
            <v>17.06.2024</v>
          </cell>
          <cell r="B461">
            <v>20</v>
          </cell>
          <cell r="F461">
            <v>2093.41</v>
          </cell>
        </row>
        <row r="462">
          <cell r="A462" t="str">
            <v>17.06.2024</v>
          </cell>
          <cell r="B462">
            <v>21</v>
          </cell>
          <cell r="F462">
            <v>2085.11</v>
          </cell>
        </row>
        <row r="463">
          <cell r="A463" t="str">
            <v>17.06.2024</v>
          </cell>
          <cell r="B463">
            <v>22</v>
          </cell>
          <cell r="F463">
            <v>1803.06</v>
          </cell>
        </row>
        <row r="464">
          <cell r="A464" t="str">
            <v>17.06.2024</v>
          </cell>
          <cell r="B464">
            <v>23</v>
          </cell>
          <cell r="F464">
            <v>1425.27</v>
          </cell>
        </row>
        <row r="465">
          <cell r="A465" t="str">
            <v>18.06.2024</v>
          </cell>
          <cell r="B465">
            <v>0</v>
          </cell>
          <cell r="F465">
            <v>1202.79</v>
          </cell>
        </row>
        <row r="466">
          <cell r="A466" t="str">
            <v>18.06.2024</v>
          </cell>
          <cell r="B466">
            <v>1</v>
          </cell>
          <cell r="F466">
            <v>1113.1600000000001</v>
          </cell>
        </row>
        <row r="467">
          <cell r="A467" t="str">
            <v>18.06.2024</v>
          </cell>
          <cell r="B467">
            <v>2</v>
          </cell>
          <cell r="F467">
            <v>942.5</v>
          </cell>
        </row>
        <row r="468">
          <cell r="A468" t="str">
            <v>18.06.2024</v>
          </cell>
          <cell r="B468">
            <v>3</v>
          </cell>
          <cell r="F468">
            <v>879.55</v>
          </cell>
        </row>
        <row r="469">
          <cell r="A469" t="str">
            <v>18.06.2024</v>
          </cell>
          <cell r="B469">
            <v>4</v>
          </cell>
          <cell r="F469">
            <v>864.2</v>
          </cell>
        </row>
        <row r="470">
          <cell r="A470" t="str">
            <v>18.06.2024</v>
          </cell>
          <cell r="B470">
            <v>5</v>
          </cell>
          <cell r="F470">
            <v>1095.67</v>
          </cell>
        </row>
        <row r="471">
          <cell r="A471" t="str">
            <v>18.06.2024</v>
          </cell>
          <cell r="B471">
            <v>6</v>
          </cell>
          <cell r="F471">
            <v>1197.27</v>
          </cell>
        </row>
        <row r="472">
          <cell r="A472" t="str">
            <v>18.06.2024</v>
          </cell>
          <cell r="B472">
            <v>7</v>
          </cell>
          <cell r="F472">
            <v>1507.77</v>
          </cell>
        </row>
        <row r="473">
          <cell r="A473" t="str">
            <v>18.06.2024</v>
          </cell>
          <cell r="B473">
            <v>8</v>
          </cell>
          <cell r="F473">
            <v>2076.42</v>
          </cell>
        </row>
        <row r="474">
          <cell r="A474" t="str">
            <v>18.06.2024</v>
          </cell>
          <cell r="B474">
            <v>9</v>
          </cell>
          <cell r="F474">
            <v>2121.4899999999998</v>
          </cell>
        </row>
        <row r="475">
          <cell r="A475" t="str">
            <v>18.06.2024</v>
          </cell>
          <cell r="B475">
            <v>10</v>
          </cell>
          <cell r="F475">
            <v>2194.7199999999998</v>
          </cell>
        </row>
        <row r="476">
          <cell r="A476" t="str">
            <v>18.06.2024</v>
          </cell>
          <cell r="B476">
            <v>11</v>
          </cell>
          <cell r="F476">
            <v>2214.69</v>
          </cell>
        </row>
        <row r="477">
          <cell r="A477" t="str">
            <v>18.06.2024</v>
          </cell>
          <cell r="B477">
            <v>12</v>
          </cell>
          <cell r="F477">
            <v>2219.11</v>
          </cell>
        </row>
        <row r="478">
          <cell r="A478" t="str">
            <v>18.06.2024</v>
          </cell>
          <cell r="B478">
            <v>13</v>
          </cell>
          <cell r="F478">
            <v>2251.7199999999998</v>
          </cell>
        </row>
        <row r="479">
          <cell r="A479" t="str">
            <v>18.06.2024</v>
          </cell>
          <cell r="B479">
            <v>14</v>
          </cell>
          <cell r="F479">
            <v>2295.36</v>
          </cell>
        </row>
        <row r="480">
          <cell r="A480" t="str">
            <v>18.06.2024</v>
          </cell>
          <cell r="B480">
            <v>15</v>
          </cell>
          <cell r="F480">
            <v>2227.2600000000002</v>
          </cell>
        </row>
        <row r="481">
          <cell r="A481" t="str">
            <v>18.06.2024</v>
          </cell>
          <cell r="B481">
            <v>16</v>
          </cell>
          <cell r="F481">
            <v>2230.0500000000002</v>
          </cell>
        </row>
        <row r="482">
          <cell r="A482" t="str">
            <v>18.06.2024</v>
          </cell>
          <cell r="B482">
            <v>17</v>
          </cell>
          <cell r="F482">
            <v>2230.35</v>
          </cell>
        </row>
        <row r="483">
          <cell r="A483" t="str">
            <v>18.06.2024</v>
          </cell>
          <cell r="B483">
            <v>18</v>
          </cell>
          <cell r="F483">
            <v>2231.09</v>
          </cell>
        </row>
        <row r="484">
          <cell r="A484" t="str">
            <v>18.06.2024</v>
          </cell>
          <cell r="B484">
            <v>19</v>
          </cell>
          <cell r="F484">
            <v>2150.63</v>
          </cell>
        </row>
        <row r="485">
          <cell r="A485" t="str">
            <v>18.06.2024</v>
          </cell>
          <cell r="B485">
            <v>20</v>
          </cell>
          <cell r="F485">
            <v>2154.67</v>
          </cell>
        </row>
        <row r="486">
          <cell r="A486" t="str">
            <v>18.06.2024</v>
          </cell>
          <cell r="B486">
            <v>21</v>
          </cell>
          <cell r="F486">
            <v>2114.35</v>
          </cell>
        </row>
        <row r="487">
          <cell r="A487" t="str">
            <v>18.06.2024</v>
          </cell>
          <cell r="B487">
            <v>22</v>
          </cell>
          <cell r="F487">
            <v>2056.19</v>
          </cell>
        </row>
        <row r="488">
          <cell r="A488" t="str">
            <v>18.06.2024</v>
          </cell>
          <cell r="B488">
            <v>23</v>
          </cell>
          <cell r="F488">
            <v>1501.78</v>
          </cell>
        </row>
        <row r="489">
          <cell r="A489" t="str">
            <v>19.06.2024</v>
          </cell>
          <cell r="B489">
            <v>0</v>
          </cell>
          <cell r="F489">
            <v>1228.23</v>
          </cell>
        </row>
        <row r="490">
          <cell r="A490" t="str">
            <v>19.06.2024</v>
          </cell>
          <cell r="B490">
            <v>1</v>
          </cell>
          <cell r="F490">
            <v>1180.3900000000001</v>
          </cell>
        </row>
        <row r="491">
          <cell r="A491" t="str">
            <v>19.06.2024</v>
          </cell>
          <cell r="B491">
            <v>2</v>
          </cell>
          <cell r="F491">
            <v>976.2</v>
          </cell>
        </row>
        <row r="492">
          <cell r="A492" t="str">
            <v>19.06.2024</v>
          </cell>
          <cell r="B492">
            <v>3</v>
          </cell>
          <cell r="F492">
            <v>832.13</v>
          </cell>
        </row>
        <row r="493">
          <cell r="A493" t="str">
            <v>19.06.2024</v>
          </cell>
          <cell r="B493">
            <v>4</v>
          </cell>
          <cell r="F493">
            <v>815.62</v>
          </cell>
        </row>
        <row r="494">
          <cell r="A494" t="str">
            <v>19.06.2024</v>
          </cell>
          <cell r="B494">
            <v>5</v>
          </cell>
          <cell r="F494">
            <v>1122.75</v>
          </cell>
        </row>
        <row r="495">
          <cell r="A495" t="str">
            <v>19.06.2024</v>
          </cell>
          <cell r="B495">
            <v>6</v>
          </cell>
          <cell r="F495">
            <v>1218.04</v>
          </cell>
        </row>
        <row r="496">
          <cell r="A496" t="str">
            <v>19.06.2024</v>
          </cell>
          <cell r="B496">
            <v>7</v>
          </cell>
          <cell r="F496">
            <v>1549.85</v>
          </cell>
        </row>
        <row r="497">
          <cell r="A497" t="str">
            <v>19.06.2024</v>
          </cell>
          <cell r="B497">
            <v>8</v>
          </cell>
          <cell r="F497">
            <v>2102.98</v>
          </cell>
        </row>
        <row r="498">
          <cell r="A498" t="str">
            <v>19.06.2024</v>
          </cell>
          <cell r="B498">
            <v>9</v>
          </cell>
          <cell r="F498">
            <v>2213.6</v>
          </cell>
        </row>
        <row r="499">
          <cell r="A499" t="str">
            <v>19.06.2024</v>
          </cell>
          <cell r="B499">
            <v>10</v>
          </cell>
          <cell r="F499">
            <v>2336.16</v>
          </cell>
        </row>
        <row r="500">
          <cell r="A500" t="str">
            <v>19.06.2024</v>
          </cell>
          <cell r="B500">
            <v>11</v>
          </cell>
          <cell r="F500">
            <v>2377.85</v>
          </cell>
        </row>
        <row r="501">
          <cell r="A501" t="str">
            <v>19.06.2024</v>
          </cell>
          <cell r="B501">
            <v>12</v>
          </cell>
          <cell r="F501">
            <v>2393.16</v>
          </cell>
        </row>
        <row r="502">
          <cell r="A502" t="str">
            <v>19.06.2024</v>
          </cell>
          <cell r="B502">
            <v>13</v>
          </cell>
          <cell r="F502">
            <v>2409.94</v>
          </cell>
        </row>
        <row r="503">
          <cell r="A503" t="str">
            <v>19.06.2024</v>
          </cell>
          <cell r="B503">
            <v>14</v>
          </cell>
          <cell r="F503">
            <v>2443.3000000000002</v>
          </cell>
        </row>
        <row r="504">
          <cell r="A504" t="str">
            <v>19.06.2024</v>
          </cell>
          <cell r="B504">
            <v>15</v>
          </cell>
          <cell r="F504">
            <v>2460.9899999999998</v>
          </cell>
        </row>
        <row r="505">
          <cell r="A505" t="str">
            <v>19.06.2024</v>
          </cell>
          <cell r="B505">
            <v>16</v>
          </cell>
          <cell r="F505">
            <v>2468.37</v>
          </cell>
        </row>
        <row r="506">
          <cell r="A506" t="str">
            <v>19.06.2024</v>
          </cell>
          <cell r="B506">
            <v>17</v>
          </cell>
          <cell r="F506">
            <v>2476.08</v>
          </cell>
        </row>
        <row r="507">
          <cell r="A507" t="str">
            <v>19.06.2024</v>
          </cell>
          <cell r="B507">
            <v>18</v>
          </cell>
          <cell r="F507">
            <v>2409.2199999999998</v>
          </cell>
        </row>
        <row r="508">
          <cell r="A508" t="str">
            <v>19.06.2024</v>
          </cell>
          <cell r="B508">
            <v>19</v>
          </cell>
          <cell r="F508">
            <v>2292.42</v>
          </cell>
        </row>
        <row r="509">
          <cell r="A509" t="str">
            <v>19.06.2024</v>
          </cell>
          <cell r="B509">
            <v>20</v>
          </cell>
          <cell r="F509">
            <v>2316.8000000000002</v>
          </cell>
        </row>
        <row r="510">
          <cell r="A510" t="str">
            <v>19.06.2024</v>
          </cell>
          <cell r="B510">
            <v>21</v>
          </cell>
          <cell r="F510">
            <v>2248.27</v>
          </cell>
        </row>
        <row r="511">
          <cell r="A511" t="str">
            <v>19.06.2024</v>
          </cell>
          <cell r="B511">
            <v>22</v>
          </cell>
          <cell r="F511">
            <v>2085.94</v>
          </cell>
        </row>
        <row r="512">
          <cell r="A512" t="str">
            <v>19.06.2024</v>
          </cell>
          <cell r="B512">
            <v>23</v>
          </cell>
          <cell r="F512">
            <v>1566.39</v>
          </cell>
        </row>
        <row r="513">
          <cell r="A513" t="str">
            <v>20.06.2024</v>
          </cell>
          <cell r="B513">
            <v>0</v>
          </cell>
          <cell r="F513">
            <v>1246.54</v>
          </cell>
        </row>
        <row r="514">
          <cell r="A514" t="str">
            <v>20.06.2024</v>
          </cell>
          <cell r="B514">
            <v>1</v>
          </cell>
          <cell r="F514">
            <v>1204.04</v>
          </cell>
        </row>
        <row r="515">
          <cell r="A515" t="str">
            <v>20.06.2024</v>
          </cell>
          <cell r="B515">
            <v>2</v>
          </cell>
          <cell r="F515">
            <v>991.9</v>
          </cell>
        </row>
        <row r="516">
          <cell r="A516" t="str">
            <v>20.06.2024</v>
          </cell>
          <cell r="B516">
            <v>3</v>
          </cell>
          <cell r="F516">
            <v>883.26</v>
          </cell>
        </row>
        <row r="517">
          <cell r="A517" t="str">
            <v>20.06.2024</v>
          </cell>
          <cell r="B517">
            <v>4</v>
          </cell>
          <cell r="F517">
            <v>823.92</v>
          </cell>
        </row>
        <row r="518">
          <cell r="A518" t="str">
            <v>20.06.2024</v>
          </cell>
          <cell r="B518">
            <v>5</v>
          </cell>
          <cell r="F518">
            <v>1015.17</v>
          </cell>
        </row>
        <row r="519">
          <cell r="A519" t="str">
            <v>20.06.2024</v>
          </cell>
          <cell r="B519">
            <v>6</v>
          </cell>
          <cell r="F519">
            <v>1150.75</v>
          </cell>
        </row>
        <row r="520">
          <cell r="A520" t="str">
            <v>20.06.2024</v>
          </cell>
          <cell r="B520">
            <v>7</v>
          </cell>
          <cell r="F520">
            <v>1441.79</v>
          </cell>
        </row>
        <row r="521">
          <cell r="A521" t="str">
            <v>20.06.2024</v>
          </cell>
          <cell r="B521">
            <v>8</v>
          </cell>
          <cell r="F521">
            <v>2081.9299999999998</v>
          </cell>
        </row>
        <row r="522">
          <cell r="A522" t="str">
            <v>20.06.2024</v>
          </cell>
          <cell r="B522">
            <v>9</v>
          </cell>
          <cell r="F522">
            <v>2108.79</v>
          </cell>
        </row>
        <row r="523">
          <cell r="A523" t="str">
            <v>20.06.2024</v>
          </cell>
          <cell r="B523">
            <v>10</v>
          </cell>
          <cell r="F523">
            <v>2155.23</v>
          </cell>
        </row>
        <row r="524">
          <cell r="A524" t="str">
            <v>20.06.2024</v>
          </cell>
          <cell r="B524">
            <v>11</v>
          </cell>
          <cell r="F524">
            <v>2190.7600000000002</v>
          </cell>
        </row>
        <row r="525">
          <cell r="A525" t="str">
            <v>20.06.2024</v>
          </cell>
          <cell r="B525">
            <v>12</v>
          </cell>
          <cell r="F525">
            <v>2218.8200000000002</v>
          </cell>
        </row>
        <row r="526">
          <cell r="A526" t="str">
            <v>20.06.2024</v>
          </cell>
          <cell r="B526">
            <v>13</v>
          </cell>
          <cell r="F526">
            <v>2180.46</v>
          </cell>
        </row>
        <row r="527">
          <cell r="A527" t="str">
            <v>20.06.2024</v>
          </cell>
          <cell r="B527">
            <v>14</v>
          </cell>
          <cell r="F527">
            <v>2196.34</v>
          </cell>
        </row>
        <row r="528">
          <cell r="A528" t="str">
            <v>20.06.2024</v>
          </cell>
          <cell r="B528">
            <v>15</v>
          </cell>
          <cell r="F528">
            <v>2203.61</v>
          </cell>
        </row>
        <row r="529">
          <cell r="A529" t="str">
            <v>20.06.2024</v>
          </cell>
          <cell r="B529">
            <v>16</v>
          </cell>
          <cell r="F529">
            <v>2187.75</v>
          </cell>
        </row>
        <row r="530">
          <cell r="A530" t="str">
            <v>20.06.2024</v>
          </cell>
          <cell r="B530">
            <v>17</v>
          </cell>
          <cell r="F530">
            <v>2185.33</v>
          </cell>
        </row>
        <row r="531">
          <cell r="A531" t="str">
            <v>20.06.2024</v>
          </cell>
          <cell r="B531">
            <v>18</v>
          </cell>
          <cell r="F531">
            <v>2134.79</v>
          </cell>
        </row>
        <row r="532">
          <cell r="A532" t="str">
            <v>20.06.2024</v>
          </cell>
          <cell r="B532">
            <v>19</v>
          </cell>
          <cell r="F532">
            <v>2115.25</v>
          </cell>
        </row>
        <row r="533">
          <cell r="A533" t="str">
            <v>20.06.2024</v>
          </cell>
          <cell r="B533">
            <v>20</v>
          </cell>
          <cell r="F533">
            <v>2110.5100000000002</v>
          </cell>
        </row>
        <row r="534">
          <cell r="A534" t="str">
            <v>20.06.2024</v>
          </cell>
          <cell r="B534">
            <v>21</v>
          </cell>
          <cell r="F534">
            <v>2092.9699999999998</v>
          </cell>
        </row>
        <row r="535">
          <cell r="A535" t="str">
            <v>20.06.2024</v>
          </cell>
          <cell r="B535">
            <v>22</v>
          </cell>
          <cell r="F535">
            <v>1656.3</v>
          </cell>
        </row>
        <row r="536">
          <cell r="A536" t="str">
            <v>20.06.2024</v>
          </cell>
          <cell r="B536">
            <v>23</v>
          </cell>
          <cell r="F536">
            <v>1311.16</v>
          </cell>
        </row>
        <row r="537">
          <cell r="A537" t="str">
            <v>21.06.2024</v>
          </cell>
          <cell r="B537">
            <v>0</v>
          </cell>
          <cell r="F537">
            <v>1089.19</v>
          </cell>
        </row>
        <row r="538">
          <cell r="A538" t="str">
            <v>21.06.2024</v>
          </cell>
          <cell r="B538">
            <v>1</v>
          </cell>
          <cell r="F538">
            <v>939.85</v>
          </cell>
        </row>
        <row r="539">
          <cell r="A539" t="str">
            <v>21.06.2024</v>
          </cell>
          <cell r="B539">
            <v>2</v>
          </cell>
          <cell r="F539">
            <v>744.2</v>
          </cell>
        </row>
        <row r="540">
          <cell r="A540" t="str">
            <v>21.06.2024</v>
          </cell>
          <cell r="B540">
            <v>3</v>
          </cell>
          <cell r="F540">
            <v>123.24</v>
          </cell>
        </row>
        <row r="541">
          <cell r="A541" t="str">
            <v>21.06.2024</v>
          </cell>
          <cell r="B541">
            <v>4</v>
          </cell>
          <cell r="F541">
            <v>217.33</v>
          </cell>
        </row>
        <row r="542">
          <cell r="A542" t="str">
            <v>21.06.2024</v>
          </cell>
          <cell r="B542">
            <v>5</v>
          </cell>
          <cell r="F542">
            <v>36.909999999999997</v>
          </cell>
        </row>
        <row r="543">
          <cell r="A543" t="str">
            <v>21.06.2024</v>
          </cell>
          <cell r="B543">
            <v>6</v>
          </cell>
          <cell r="F543">
            <v>986.72</v>
          </cell>
        </row>
        <row r="544">
          <cell r="A544" t="str">
            <v>21.06.2024</v>
          </cell>
          <cell r="B544">
            <v>7</v>
          </cell>
          <cell r="F544">
            <v>1212.52</v>
          </cell>
        </row>
        <row r="545">
          <cell r="A545" t="str">
            <v>21.06.2024</v>
          </cell>
          <cell r="B545">
            <v>8</v>
          </cell>
          <cell r="F545">
            <v>1560.51</v>
          </cell>
        </row>
        <row r="546">
          <cell r="A546" t="str">
            <v>21.06.2024</v>
          </cell>
          <cell r="B546">
            <v>9</v>
          </cell>
          <cell r="F546">
            <v>1889.59</v>
          </cell>
        </row>
        <row r="547">
          <cell r="A547" t="str">
            <v>21.06.2024</v>
          </cell>
          <cell r="B547">
            <v>10</v>
          </cell>
          <cell r="F547">
            <v>1965.5</v>
          </cell>
        </row>
        <row r="548">
          <cell r="A548" t="str">
            <v>21.06.2024</v>
          </cell>
          <cell r="B548">
            <v>11</v>
          </cell>
          <cell r="F548">
            <v>1988.86</v>
          </cell>
        </row>
        <row r="549">
          <cell r="A549" t="str">
            <v>21.06.2024</v>
          </cell>
          <cell r="B549">
            <v>12</v>
          </cell>
          <cell r="F549">
            <v>1705.27</v>
          </cell>
        </row>
        <row r="550">
          <cell r="A550" t="str">
            <v>21.06.2024</v>
          </cell>
          <cell r="B550">
            <v>13</v>
          </cell>
          <cell r="F550">
            <v>1995.87</v>
          </cell>
        </row>
        <row r="551">
          <cell r="A551" t="str">
            <v>21.06.2024</v>
          </cell>
          <cell r="B551">
            <v>14</v>
          </cell>
          <cell r="F551">
            <v>2034.3</v>
          </cell>
        </row>
        <row r="552">
          <cell r="A552" t="str">
            <v>21.06.2024</v>
          </cell>
          <cell r="B552">
            <v>15</v>
          </cell>
          <cell r="F552">
            <v>2051.4699999999998</v>
          </cell>
        </row>
        <row r="553">
          <cell r="A553" t="str">
            <v>21.06.2024</v>
          </cell>
          <cell r="B553">
            <v>16</v>
          </cell>
          <cell r="F553">
            <v>2042.91</v>
          </cell>
        </row>
        <row r="554">
          <cell r="A554" t="str">
            <v>21.06.2024</v>
          </cell>
          <cell r="B554">
            <v>17</v>
          </cell>
          <cell r="F554">
            <v>2015.86</v>
          </cell>
        </row>
        <row r="555">
          <cell r="A555" t="str">
            <v>21.06.2024</v>
          </cell>
          <cell r="B555">
            <v>18</v>
          </cell>
          <cell r="F555">
            <v>1975.29</v>
          </cell>
        </row>
        <row r="556">
          <cell r="A556" t="str">
            <v>21.06.2024</v>
          </cell>
          <cell r="B556">
            <v>19</v>
          </cell>
          <cell r="F556">
            <v>1844.82</v>
          </cell>
        </row>
        <row r="557">
          <cell r="A557" t="str">
            <v>21.06.2024</v>
          </cell>
          <cell r="B557">
            <v>20</v>
          </cell>
          <cell r="F557">
            <v>2076.0700000000002</v>
          </cell>
        </row>
        <row r="558">
          <cell r="A558" t="str">
            <v>21.06.2024</v>
          </cell>
          <cell r="B558">
            <v>21</v>
          </cell>
          <cell r="F558">
            <v>2059.9299999999998</v>
          </cell>
        </row>
        <row r="559">
          <cell r="A559" t="str">
            <v>21.06.2024</v>
          </cell>
          <cell r="B559">
            <v>22</v>
          </cell>
          <cell r="F559">
            <v>1716.82</v>
          </cell>
        </row>
        <row r="560">
          <cell r="A560" t="str">
            <v>21.06.2024</v>
          </cell>
          <cell r="B560">
            <v>23</v>
          </cell>
          <cell r="F560">
            <v>1319.79</v>
          </cell>
        </row>
        <row r="561">
          <cell r="A561" t="str">
            <v>22.06.2024</v>
          </cell>
          <cell r="B561">
            <v>0</v>
          </cell>
          <cell r="F561">
            <v>1235.06</v>
          </cell>
        </row>
        <row r="562">
          <cell r="A562" t="str">
            <v>22.06.2024</v>
          </cell>
          <cell r="B562">
            <v>1</v>
          </cell>
          <cell r="F562">
            <v>1171.79</v>
          </cell>
        </row>
        <row r="563">
          <cell r="A563" t="str">
            <v>22.06.2024</v>
          </cell>
          <cell r="B563">
            <v>2</v>
          </cell>
          <cell r="F563">
            <v>1046.6400000000001</v>
          </cell>
        </row>
        <row r="564">
          <cell r="A564" t="str">
            <v>22.06.2024</v>
          </cell>
          <cell r="B564">
            <v>3</v>
          </cell>
          <cell r="F564">
            <v>945.78</v>
          </cell>
        </row>
        <row r="565">
          <cell r="A565" t="str">
            <v>22.06.2024</v>
          </cell>
          <cell r="B565">
            <v>4</v>
          </cell>
          <cell r="F565">
            <v>951.27</v>
          </cell>
        </row>
        <row r="566">
          <cell r="A566" t="str">
            <v>22.06.2024</v>
          </cell>
          <cell r="B566">
            <v>5</v>
          </cell>
          <cell r="F566">
            <v>1039.98</v>
          </cell>
        </row>
        <row r="567">
          <cell r="A567" t="str">
            <v>22.06.2024</v>
          </cell>
          <cell r="B567">
            <v>6</v>
          </cell>
          <cell r="F567">
            <v>1036.6600000000001</v>
          </cell>
        </row>
        <row r="568">
          <cell r="A568" t="str">
            <v>22.06.2024</v>
          </cell>
          <cell r="B568">
            <v>7</v>
          </cell>
          <cell r="F568">
            <v>1280.77</v>
          </cell>
        </row>
        <row r="569">
          <cell r="A569" t="str">
            <v>22.06.2024</v>
          </cell>
          <cell r="B569">
            <v>8</v>
          </cell>
          <cell r="F569">
            <v>1843.72</v>
          </cell>
        </row>
        <row r="570">
          <cell r="A570" t="str">
            <v>22.06.2024</v>
          </cell>
          <cell r="B570">
            <v>9</v>
          </cell>
          <cell r="F570">
            <v>2085.81</v>
          </cell>
        </row>
        <row r="571">
          <cell r="A571" t="str">
            <v>22.06.2024</v>
          </cell>
          <cell r="B571">
            <v>10</v>
          </cell>
          <cell r="F571">
            <v>2107.06</v>
          </cell>
        </row>
        <row r="572">
          <cell r="A572" t="str">
            <v>22.06.2024</v>
          </cell>
          <cell r="B572">
            <v>11</v>
          </cell>
          <cell r="F572">
            <v>2106.94</v>
          </cell>
        </row>
        <row r="573">
          <cell r="A573" t="str">
            <v>22.06.2024</v>
          </cell>
          <cell r="B573">
            <v>12</v>
          </cell>
          <cell r="F573">
            <v>2111.17</v>
          </cell>
        </row>
        <row r="574">
          <cell r="A574" t="str">
            <v>22.06.2024</v>
          </cell>
          <cell r="B574">
            <v>13</v>
          </cell>
          <cell r="F574">
            <v>2109.11</v>
          </cell>
        </row>
        <row r="575">
          <cell r="A575" t="str">
            <v>22.06.2024</v>
          </cell>
          <cell r="B575">
            <v>14</v>
          </cell>
          <cell r="F575">
            <v>2119.48</v>
          </cell>
        </row>
        <row r="576">
          <cell r="A576" t="str">
            <v>22.06.2024</v>
          </cell>
          <cell r="B576">
            <v>15</v>
          </cell>
          <cell r="F576">
            <v>2122.16</v>
          </cell>
        </row>
        <row r="577">
          <cell r="A577" t="str">
            <v>22.06.2024</v>
          </cell>
          <cell r="B577">
            <v>16</v>
          </cell>
          <cell r="F577">
            <v>2126.11</v>
          </cell>
        </row>
        <row r="578">
          <cell r="A578" t="str">
            <v>22.06.2024</v>
          </cell>
          <cell r="B578">
            <v>17</v>
          </cell>
          <cell r="F578">
            <v>2125.67</v>
          </cell>
        </row>
        <row r="579">
          <cell r="A579" t="str">
            <v>22.06.2024</v>
          </cell>
          <cell r="B579">
            <v>18</v>
          </cell>
          <cell r="F579">
            <v>2117.92</v>
          </cell>
        </row>
        <row r="580">
          <cell r="A580" t="str">
            <v>22.06.2024</v>
          </cell>
          <cell r="B580">
            <v>19</v>
          </cell>
          <cell r="F580">
            <v>2108.4299999999998</v>
          </cell>
        </row>
        <row r="581">
          <cell r="A581" t="str">
            <v>22.06.2024</v>
          </cell>
          <cell r="B581">
            <v>20</v>
          </cell>
          <cell r="F581">
            <v>2125.69</v>
          </cell>
        </row>
        <row r="582">
          <cell r="A582" t="str">
            <v>22.06.2024</v>
          </cell>
          <cell r="B582">
            <v>21</v>
          </cell>
          <cell r="F582">
            <v>2146.92</v>
          </cell>
        </row>
        <row r="583">
          <cell r="A583" t="str">
            <v>22.06.2024</v>
          </cell>
          <cell r="B583">
            <v>22</v>
          </cell>
          <cell r="F583">
            <v>2072.73</v>
          </cell>
        </row>
        <row r="584">
          <cell r="A584" t="str">
            <v>22.06.2024</v>
          </cell>
          <cell r="B584">
            <v>23</v>
          </cell>
          <cell r="F584">
            <v>1633.09</v>
          </cell>
        </row>
        <row r="585">
          <cell r="A585" t="str">
            <v>23.06.2024</v>
          </cell>
          <cell r="B585">
            <v>0</v>
          </cell>
          <cell r="F585">
            <v>1279.17</v>
          </cell>
        </row>
        <row r="586">
          <cell r="A586" t="str">
            <v>23.06.2024</v>
          </cell>
          <cell r="B586">
            <v>1</v>
          </cell>
          <cell r="F586">
            <v>1213.06</v>
          </cell>
        </row>
        <row r="587">
          <cell r="A587" t="str">
            <v>23.06.2024</v>
          </cell>
          <cell r="B587">
            <v>2</v>
          </cell>
          <cell r="F587">
            <v>1022.74</v>
          </cell>
        </row>
        <row r="588">
          <cell r="A588" t="str">
            <v>23.06.2024</v>
          </cell>
          <cell r="B588">
            <v>3</v>
          </cell>
          <cell r="F588">
            <v>875.62</v>
          </cell>
        </row>
        <row r="589">
          <cell r="A589" t="str">
            <v>23.06.2024</v>
          </cell>
          <cell r="B589">
            <v>4</v>
          </cell>
          <cell r="F589">
            <v>832.56</v>
          </cell>
        </row>
        <row r="590">
          <cell r="A590" t="str">
            <v>23.06.2024</v>
          </cell>
          <cell r="B590">
            <v>5</v>
          </cell>
          <cell r="F590">
            <v>943.8</v>
          </cell>
        </row>
        <row r="591">
          <cell r="A591" t="str">
            <v>23.06.2024</v>
          </cell>
          <cell r="B591">
            <v>6</v>
          </cell>
          <cell r="F591">
            <v>1085.0999999999999</v>
          </cell>
        </row>
        <row r="592">
          <cell r="A592" t="str">
            <v>23.06.2024</v>
          </cell>
          <cell r="B592">
            <v>7</v>
          </cell>
          <cell r="F592">
            <v>1315.38</v>
          </cell>
        </row>
        <row r="593">
          <cell r="A593" t="str">
            <v>23.06.2024</v>
          </cell>
          <cell r="B593">
            <v>8</v>
          </cell>
          <cell r="F593">
            <v>1779.01</v>
          </cell>
        </row>
        <row r="594">
          <cell r="A594" t="str">
            <v>23.06.2024</v>
          </cell>
          <cell r="B594">
            <v>9</v>
          </cell>
          <cell r="F594">
            <v>2106.65</v>
          </cell>
        </row>
        <row r="595">
          <cell r="A595" t="str">
            <v>23.06.2024</v>
          </cell>
          <cell r="B595">
            <v>10</v>
          </cell>
          <cell r="F595">
            <v>2133.65</v>
          </cell>
        </row>
        <row r="596">
          <cell r="A596" t="str">
            <v>23.06.2024</v>
          </cell>
          <cell r="B596">
            <v>11</v>
          </cell>
          <cell r="F596">
            <v>2119.7800000000002</v>
          </cell>
        </row>
        <row r="597">
          <cell r="A597" t="str">
            <v>23.06.2024</v>
          </cell>
          <cell r="B597">
            <v>12</v>
          </cell>
          <cell r="F597">
            <v>2122.48</v>
          </cell>
        </row>
        <row r="598">
          <cell r="A598" t="str">
            <v>23.06.2024</v>
          </cell>
          <cell r="B598">
            <v>13</v>
          </cell>
          <cell r="F598">
            <v>2117.48</v>
          </cell>
        </row>
        <row r="599">
          <cell r="A599" t="str">
            <v>23.06.2024</v>
          </cell>
          <cell r="B599">
            <v>14</v>
          </cell>
          <cell r="F599">
            <v>2130.7199999999998</v>
          </cell>
        </row>
        <row r="600">
          <cell r="A600" t="str">
            <v>23.06.2024</v>
          </cell>
          <cell r="B600">
            <v>15</v>
          </cell>
          <cell r="F600">
            <v>2128.9299999999998</v>
          </cell>
        </row>
        <row r="601">
          <cell r="A601" t="str">
            <v>23.06.2024</v>
          </cell>
          <cell r="B601">
            <v>16</v>
          </cell>
          <cell r="F601">
            <v>2123.9899999999998</v>
          </cell>
        </row>
        <row r="602">
          <cell r="A602" t="str">
            <v>23.06.2024</v>
          </cell>
          <cell r="B602">
            <v>17</v>
          </cell>
          <cell r="F602">
            <v>2119.6</v>
          </cell>
        </row>
        <row r="603">
          <cell r="A603" t="str">
            <v>23.06.2024</v>
          </cell>
          <cell r="B603">
            <v>18</v>
          </cell>
          <cell r="F603">
            <v>2119.65</v>
          </cell>
        </row>
        <row r="604">
          <cell r="A604" t="str">
            <v>23.06.2024</v>
          </cell>
          <cell r="B604">
            <v>19</v>
          </cell>
          <cell r="F604">
            <v>2110.17</v>
          </cell>
        </row>
        <row r="605">
          <cell r="A605" t="str">
            <v>23.06.2024</v>
          </cell>
          <cell r="B605">
            <v>20</v>
          </cell>
          <cell r="F605">
            <v>2121.1</v>
          </cell>
        </row>
        <row r="606">
          <cell r="A606" t="str">
            <v>23.06.2024</v>
          </cell>
          <cell r="B606">
            <v>21</v>
          </cell>
          <cell r="F606">
            <v>2132.17</v>
          </cell>
        </row>
        <row r="607">
          <cell r="A607" t="str">
            <v>23.06.2024</v>
          </cell>
          <cell r="B607">
            <v>22</v>
          </cell>
          <cell r="F607">
            <v>2089.75</v>
          </cell>
        </row>
        <row r="608">
          <cell r="A608" t="str">
            <v>23.06.2024</v>
          </cell>
          <cell r="B608">
            <v>23</v>
          </cell>
          <cell r="F608">
            <v>1670.14</v>
          </cell>
        </row>
        <row r="609">
          <cell r="A609" t="str">
            <v>24.06.2024</v>
          </cell>
          <cell r="B609">
            <v>0</v>
          </cell>
          <cell r="F609">
            <v>1358.57</v>
          </cell>
        </row>
        <row r="610">
          <cell r="A610" t="str">
            <v>24.06.2024</v>
          </cell>
          <cell r="B610">
            <v>1</v>
          </cell>
          <cell r="F610">
            <v>1220.1099999999999</v>
          </cell>
        </row>
        <row r="611">
          <cell r="A611" t="str">
            <v>24.06.2024</v>
          </cell>
          <cell r="B611">
            <v>2</v>
          </cell>
          <cell r="F611">
            <v>1021.5</v>
          </cell>
        </row>
        <row r="612">
          <cell r="A612" t="str">
            <v>24.06.2024</v>
          </cell>
          <cell r="B612">
            <v>3</v>
          </cell>
          <cell r="F612">
            <v>892.84</v>
          </cell>
        </row>
        <row r="613">
          <cell r="A613" t="str">
            <v>24.06.2024</v>
          </cell>
          <cell r="B613">
            <v>4</v>
          </cell>
          <cell r="F613">
            <v>878.89</v>
          </cell>
        </row>
        <row r="614">
          <cell r="A614" t="str">
            <v>24.06.2024</v>
          </cell>
          <cell r="B614">
            <v>5</v>
          </cell>
          <cell r="F614">
            <v>1137.75</v>
          </cell>
        </row>
        <row r="615">
          <cell r="A615" t="str">
            <v>24.06.2024</v>
          </cell>
          <cell r="B615">
            <v>6</v>
          </cell>
          <cell r="F615">
            <v>1273.78</v>
          </cell>
        </row>
        <row r="616">
          <cell r="A616" t="str">
            <v>24.06.2024</v>
          </cell>
          <cell r="B616">
            <v>7</v>
          </cell>
          <cell r="F616">
            <v>1593.02</v>
          </cell>
        </row>
        <row r="617">
          <cell r="A617" t="str">
            <v>24.06.2024</v>
          </cell>
          <cell r="B617">
            <v>8</v>
          </cell>
          <cell r="F617">
            <v>2128.6</v>
          </cell>
        </row>
        <row r="618">
          <cell r="A618" t="str">
            <v>24.06.2024</v>
          </cell>
          <cell r="B618">
            <v>9</v>
          </cell>
          <cell r="F618">
            <v>2173.21</v>
          </cell>
        </row>
        <row r="619">
          <cell r="A619" t="str">
            <v>24.06.2024</v>
          </cell>
          <cell r="B619">
            <v>10</v>
          </cell>
          <cell r="F619">
            <v>2175.7199999999998</v>
          </cell>
        </row>
        <row r="620">
          <cell r="A620" t="str">
            <v>24.06.2024</v>
          </cell>
          <cell r="B620">
            <v>11</v>
          </cell>
          <cell r="F620">
            <v>2169.46</v>
          </cell>
        </row>
        <row r="621">
          <cell r="A621" t="str">
            <v>24.06.2024</v>
          </cell>
          <cell r="B621">
            <v>12</v>
          </cell>
          <cell r="F621">
            <v>2168.25</v>
          </cell>
        </row>
        <row r="622">
          <cell r="A622" t="str">
            <v>24.06.2024</v>
          </cell>
          <cell r="B622">
            <v>13</v>
          </cell>
          <cell r="F622">
            <v>2214.69</v>
          </cell>
        </row>
        <row r="623">
          <cell r="A623" t="str">
            <v>24.06.2024</v>
          </cell>
          <cell r="B623">
            <v>14</v>
          </cell>
          <cell r="F623">
            <v>2233.8200000000002</v>
          </cell>
        </row>
        <row r="624">
          <cell r="A624" t="str">
            <v>24.06.2024</v>
          </cell>
          <cell r="B624">
            <v>15</v>
          </cell>
          <cell r="F624">
            <v>2267.88</v>
          </cell>
        </row>
        <row r="625">
          <cell r="A625" t="str">
            <v>24.06.2024</v>
          </cell>
          <cell r="B625">
            <v>16</v>
          </cell>
          <cell r="F625">
            <v>2269.41</v>
          </cell>
        </row>
        <row r="626">
          <cell r="A626" t="str">
            <v>24.06.2024</v>
          </cell>
          <cell r="B626">
            <v>17</v>
          </cell>
          <cell r="F626">
            <v>2231.0100000000002</v>
          </cell>
        </row>
        <row r="627">
          <cell r="A627" t="str">
            <v>24.06.2024</v>
          </cell>
          <cell r="B627">
            <v>18</v>
          </cell>
          <cell r="F627">
            <v>2146.44</v>
          </cell>
        </row>
        <row r="628">
          <cell r="A628" t="str">
            <v>24.06.2024</v>
          </cell>
          <cell r="B628">
            <v>19</v>
          </cell>
          <cell r="F628">
            <v>2123.0700000000002</v>
          </cell>
        </row>
        <row r="629">
          <cell r="A629" t="str">
            <v>24.06.2024</v>
          </cell>
          <cell r="B629">
            <v>20</v>
          </cell>
          <cell r="F629">
            <v>2132.65</v>
          </cell>
        </row>
        <row r="630">
          <cell r="A630" t="str">
            <v>24.06.2024</v>
          </cell>
          <cell r="B630">
            <v>21</v>
          </cell>
          <cell r="F630">
            <v>2134.81</v>
          </cell>
        </row>
        <row r="631">
          <cell r="A631" t="str">
            <v>24.06.2024</v>
          </cell>
          <cell r="B631">
            <v>22</v>
          </cell>
          <cell r="F631">
            <v>2088.19</v>
          </cell>
        </row>
        <row r="632">
          <cell r="A632" t="str">
            <v>24.06.2024</v>
          </cell>
          <cell r="B632">
            <v>23</v>
          </cell>
          <cell r="F632">
            <v>1551.07</v>
          </cell>
        </row>
        <row r="633">
          <cell r="A633" t="str">
            <v>25.06.2024</v>
          </cell>
          <cell r="B633">
            <v>0</v>
          </cell>
          <cell r="F633">
            <v>1254.71</v>
          </cell>
        </row>
        <row r="634">
          <cell r="A634" t="str">
            <v>25.06.2024</v>
          </cell>
          <cell r="B634">
            <v>1</v>
          </cell>
          <cell r="F634">
            <v>1064.23</v>
          </cell>
        </row>
        <row r="635">
          <cell r="A635" t="str">
            <v>25.06.2024</v>
          </cell>
          <cell r="B635">
            <v>2</v>
          </cell>
          <cell r="F635">
            <v>882.52</v>
          </cell>
        </row>
        <row r="636">
          <cell r="A636" t="str">
            <v>25.06.2024</v>
          </cell>
          <cell r="B636">
            <v>3</v>
          </cell>
          <cell r="F636">
            <v>34.75</v>
          </cell>
        </row>
        <row r="637">
          <cell r="A637" t="str">
            <v>25.06.2024</v>
          </cell>
          <cell r="B637">
            <v>4</v>
          </cell>
          <cell r="F637">
            <v>34.58</v>
          </cell>
        </row>
        <row r="638">
          <cell r="A638" t="str">
            <v>25.06.2024</v>
          </cell>
          <cell r="B638">
            <v>5</v>
          </cell>
          <cell r="F638">
            <v>1011.31</v>
          </cell>
        </row>
        <row r="639">
          <cell r="A639" t="str">
            <v>25.06.2024</v>
          </cell>
          <cell r="B639">
            <v>6</v>
          </cell>
          <cell r="F639">
            <v>1202.51</v>
          </cell>
        </row>
        <row r="640">
          <cell r="A640" t="str">
            <v>25.06.2024</v>
          </cell>
          <cell r="B640">
            <v>7</v>
          </cell>
          <cell r="F640">
            <v>1458.57</v>
          </cell>
        </row>
        <row r="641">
          <cell r="A641" t="str">
            <v>25.06.2024</v>
          </cell>
          <cell r="B641">
            <v>8</v>
          </cell>
          <cell r="F641">
            <v>2087.16</v>
          </cell>
        </row>
        <row r="642">
          <cell r="A642" t="str">
            <v>25.06.2024</v>
          </cell>
          <cell r="B642">
            <v>9</v>
          </cell>
          <cell r="F642">
            <v>2120.61</v>
          </cell>
        </row>
        <row r="643">
          <cell r="A643" t="str">
            <v>25.06.2024</v>
          </cell>
          <cell r="B643">
            <v>10</v>
          </cell>
          <cell r="F643">
            <v>2128.0500000000002</v>
          </cell>
        </row>
        <row r="644">
          <cell r="A644" t="str">
            <v>25.06.2024</v>
          </cell>
          <cell r="B644">
            <v>11</v>
          </cell>
          <cell r="F644">
            <v>2133.3200000000002</v>
          </cell>
        </row>
        <row r="645">
          <cell r="A645" t="str">
            <v>25.06.2024</v>
          </cell>
          <cell r="B645">
            <v>12</v>
          </cell>
          <cell r="F645">
            <v>2133.84</v>
          </cell>
        </row>
        <row r="646">
          <cell r="A646" t="str">
            <v>25.06.2024</v>
          </cell>
          <cell r="B646">
            <v>13</v>
          </cell>
          <cell r="F646">
            <v>2130.75</v>
          </cell>
        </row>
        <row r="647">
          <cell r="A647" t="str">
            <v>25.06.2024</v>
          </cell>
          <cell r="B647">
            <v>14</v>
          </cell>
          <cell r="F647">
            <v>2141.04</v>
          </cell>
        </row>
        <row r="648">
          <cell r="A648" t="str">
            <v>25.06.2024</v>
          </cell>
          <cell r="B648">
            <v>15</v>
          </cell>
          <cell r="F648">
            <v>2132.15</v>
          </cell>
        </row>
        <row r="649">
          <cell r="A649" t="str">
            <v>25.06.2024</v>
          </cell>
          <cell r="B649">
            <v>16</v>
          </cell>
          <cell r="F649">
            <v>2132.79</v>
          </cell>
        </row>
        <row r="650">
          <cell r="A650" t="str">
            <v>25.06.2024</v>
          </cell>
          <cell r="B650">
            <v>17</v>
          </cell>
          <cell r="F650">
            <v>2118.19</v>
          </cell>
        </row>
        <row r="651">
          <cell r="A651" t="str">
            <v>25.06.2024</v>
          </cell>
          <cell r="B651">
            <v>18</v>
          </cell>
          <cell r="F651">
            <v>2108.59</v>
          </cell>
        </row>
        <row r="652">
          <cell r="A652" t="str">
            <v>25.06.2024</v>
          </cell>
          <cell r="B652">
            <v>19</v>
          </cell>
          <cell r="F652">
            <v>2090.5300000000002</v>
          </cell>
        </row>
        <row r="653">
          <cell r="A653" t="str">
            <v>25.06.2024</v>
          </cell>
          <cell r="B653">
            <v>20</v>
          </cell>
          <cell r="F653">
            <v>2100.2399999999998</v>
          </cell>
        </row>
        <row r="654">
          <cell r="A654" t="str">
            <v>25.06.2024</v>
          </cell>
          <cell r="B654">
            <v>21</v>
          </cell>
          <cell r="F654">
            <v>2107.13</v>
          </cell>
        </row>
        <row r="655">
          <cell r="A655" t="str">
            <v>25.06.2024</v>
          </cell>
          <cell r="B655">
            <v>22</v>
          </cell>
          <cell r="F655">
            <v>1934.17</v>
          </cell>
        </row>
        <row r="656">
          <cell r="A656" t="str">
            <v>25.06.2024</v>
          </cell>
          <cell r="B656">
            <v>23</v>
          </cell>
          <cell r="F656">
            <v>1485.38</v>
          </cell>
        </row>
        <row r="657">
          <cell r="A657" t="str">
            <v>26.06.2024</v>
          </cell>
          <cell r="B657">
            <v>0</v>
          </cell>
          <cell r="F657">
            <v>1291.93</v>
          </cell>
        </row>
        <row r="658">
          <cell r="A658" t="str">
            <v>26.06.2024</v>
          </cell>
          <cell r="B658">
            <v>1</v>
          </cell>
          <cell r="F658">
            <v>1061.8399999999999</v>
          </cell>
        </row>
        <row r="659">
          <cell r="A659" t="str">
            <v>26.06.2024</v>
          </cell>
          <cell r="B659">
            <v>2</v>
          </cell>
          <cell r="F659">
            <v>934.2</v>
          </cell>
        </row>
        <row r="660">
          <cell r="A660" t="str">
            <v>26.06.2024</v>
          </cell>
          <cell r="B660">
            <v>3</v>
          </cell>
          <cell r="F660">
            <v>859.44</v>
          </cell>
        </row>
        <row r="661">
          <cell r="A661" t="str">
            <v>26.06.2024</v>
          </cell>
          <cell r="B661">
            <v>4</v>
          </cell>
          <cell r="F661">
            <v>657.78</v>
          </cell>
        </row>
        <row r="662">
          <cell r="A662" t="str">
            <v>26.06.2024</v>
          </cell>
          <cell r="B662">
            <v>5</v>
          </cell>
          <cell r="F662">
            <v>1095.3900000000001</v>
          </cell>
        </row>
        <row r="663">
          <cell r="A663" t="str">
            <v>26.06.2024</v>
          </cell>
          <cell r="B663">
            <v>6</v>
          </cell>
          <cell r="F663">
            <v>1287.53</v>
          </cell>
        </row>
        <row r="664">
          <cell r="A664" t="str">
            <v>26.06.2024</v>
          </cell>
          <cell r="B664">
            <v>7</v>
          </cell>
          <cell r="F664">
            <v>1550.18</v>
          </cell>
        </row>
        <row r="665">
          <cell r="A665" t="str">
            <v>26.06.2024</v>
          </cell>
          <cell r="B665">
            <v>8</v>
          </cell>
          <cell r="F665">
            <v>2087.77</v>
          </cell>
        </row>
        <row r="666">
          <cell r="A666" t="str">
            <v>26.06.2024</v>
          </cell>
          <cell r="B666">
            <v>9</v>
          </cell>
          <cell r="F666">
            <v>2128.81</v>
          </cell>
        </row>
        <row r="667">
          <cell r="A667" t="str">
            <v>26.06.2024</v>
          </cell>
          <cell r="B667">
            <v>10</v>
          </cell>
          <cell r="F667">
            <v>2133.7600000000002</v>
          </cell>
        </row>
        <row r="668">
          <cell r="A668" t="str">
            <v>26.06.2024</v>
          </cell>
          <cell r="B668">
            <v>11</v>
          </cell>
          <cell r="F668">
            <v>2125.0300000000002</v>
          </cell>
        </row>
        <row r="669">
          <cell r="A669" t="str">
            <v>26.06.2024</v>
          </cell>
          <cell r="B669">
            <v>12</v>
          </cell>
          <cell r="F669">
            <v>2121.42</v>
          </cell>
        </row>
        <row r="670">
          <cell r="A670" t="str">
            <v>26.06.2024</v>
          </cell>
          <cell r="B670">
            <v>13</v>
          </cell>
          <cell r="F670">
            <v>2113.8000000000002</v>
          </cell>
        </row>
        <row r="671">
          <cell r="A671" t="str">
            <v>26.06.2024</v>
          </cell>
          <cell r="B671">
            <v>14</v>
          </cell>
          <cell r="F671">
            <v>2129.94</v>
          </cell>
        </row>
        <row r="672">
          <cell r="A672" t="str">
            <v>26.06.2024</v>
          </cell>
          <cell r="B672">
            <v>15</v>
          </cell>
          <cell r="F672">
            <v>2121.1999999999998</v>
          </cell>
        </row>
        <row r="673">
          <cell r="A673" t="str">
            <v>26.06.2024</v>
          </cell>
          <cell r="B673">
            <v>16</v>
          </cell>
          <cell r="F673">
            <v>2121.88</v>
          </cell>
        </row>
        <row r="674">
          <cell r="A674" t="str">
            <v>26.06.2024</v>
          </cell>
          <cell r="B674">
            <v>17</v>
          </cell>
          <cell r="F674">
            <v>2126.2399999999998</v>
          </cell>
        </row>
        <row r="675">
          <cell r="A675" t="str">
            <v>26.06.2024</v>
          </cell>
          <cell r="B675">
            <v>18</v>
          </cell>
          <cell r="F675">
            <v>2124.6799999999998</v>
          </cell>
        </row>
        <row r="676">
          <cell r="A676" t="str">
            <v>26.06.2024</v>
          </cell>
          <cell r="B676">
            <v>19</v>
          </cell>
          <cell r="F676">
            <v>2113.39</v>
          </cell>
        </row>
        <row r="677">
          <cell r="A677" t="str">
            <v>26.06.2024</v>
          </cell>
          <cell r="B677">
            <v>20</v>
          </cell>
          <cell r="F677">
            <v>2116.7199999999998</v>
          </cell>
        </row>
        <row r="678">
          <cell r="A678" t="str">
            <v>26.06.2024</v>
          </cell>
          <cell r="B678">
            <v>21</v>
          </cell>
          <cell r="F678">
            <v>2114.67</v>
          </cell>
        </row>
        <row r="679">
          <cell r="A679" t="str">
            <v>26.06.2024</v>
          </cell>
          <cell r="B679">
            <v>22</v>
          </cell>
          <cell r="F679">
            <v>2075.65</v>
          </cell>
        </row>
        <row r="680">
          <cell r="A680" t="str">
            <v>26.06.2024</v>
          </cell>
          <cell r="B680">
            <v>23</v>
          </cell>
          <cell r="F680">
            <v>1566.68</v>
          </cell>
        </row>
        <row r="681">
          <cell r="A681" t="str">
            <v>27.06.2024</v>
          </cell>
          <cell r="B681">
            <v>0</v>
          </cell>
          <cell r="F681">
            <v>1319.35</v>
          </cell>
        </row>
        <row r="682">
          <cell r="A682" t="str">
            <v>27.06.2024</v>
          </cell>
          <cell r="B682">
            <v>1</v>
          </cell>
          <cell r="F682">
            <v>1057.9000000000001</v>
          </cell>
        </row>
        <row r="683">
          <cell r="A683" t="str">
            <v>27.06.2024</v>
          </cell>
          <cell r="B683">
            <v>2</v>
          </cell>
          <cell r="F683">
            <v>936.29</v>
          </cell>
        </row>
        <row r="684">
          <cell r="A684" t="str">
            <v>27.06.2024</v>
          </cell>
          <cell r="B684">
            <v>3</v>
          </cell>
          <cell r="F684">
            <v>862.2</v>
          </cell>
        </row>
        <row r="685">
          <cell r="A685" t="str">
            <v>27.06.2024</v>
          </cell>
          <cell r="B685">
            <v>4</v>
          </cell>
          <cell r="F685">
            <v>854.94</v>
          </cell>
        </row>
        <row r="686">
          <cell r="A686" t="str">
            <v>27.06.2024</v>
          </cell>
          <cell r="B686">
            <v>5</v>
          </cell>
          <cell r="F686">
            <v>1117.1600000000001</v>
          </cell>
        </row>
        <row r="687">
          <cell r="A687" t="str">
            <v>27.06.2024</v>
          </cell>
          <cell r="B687">
            <v>6</v>
          </cell>
          <cell r="F687">
            <v>1304.95</v>
          </cell>
        </row>
        <row r="688">
          <cell r="A688" t="str">
            <v>27.06.2024</v>
          </cell>
          <cell r="B688">
            <v>7</v>
          </cell>
          <cell r="F688">
            <v>1590.83</v>
          </cell>
        </row>
        <row r="689">
          <cell r="A689" t="str">
            <v>27.06.2024</v>
          </cell>
          <cell r="B689">
            <v>8</v>
          </cell>
          <cell r="F689">
            <v>2118.06</v>
          </cell>
        </row>
        <row r="690">
          <cell r="A690" t="str">
            <v>27.06.2024</v>
          </cell>
          <cell r="B690">
            <v>9</v>
          </cell>
          <cell r="F690">
            <v>2168.66</v>
          </cell>
        </row>
        <row r="691">
          <cell r="A691" t="str">
            <v>27.06.2024</v>
          </cell>
          <cell r="B691">
            <v>10</v>
          </cell>
          <cell r="F691">
            <v>2164.98</v>
          </cell>
        </row>
        <row r="692">
          <cell r="A692" t="str">
            <v>27.06.2024</v>
          </cell>
          <cell r="B692">
            <v>11</v>
          </cell>
          <cell r="F692">
            <v>2159.29</v>
          </cell>
        </row>
        <row r="693">
          <cell r="A693" t="str">
            <v>27.06.2024</v>
          </cell>
          <cell r="B693">
            <v>12</v>
          </cell>
          <cell r="F693">
            <v>2154.4699999999998</v>
          </cell>
        </row>
        <row r="694">
          <cell r="A694" t="str">
            <v>27.06.2024</v>
          </cell>
          <cell r="B694">
            <v>13</v>
          </cell>
          <cell r="F694">
            <v>2154.59</v>
          </cell>
        </row>
        <row r="695">
          <cell r="A695" t="str">
            <v>27.06.2024</v>
          </cell>
          <cell r="B695">
            <v>14</v>
          </cell>
          <cell r="F695">
            <v>2210.69</v>
          </cell>
        </row>
        <row r="696">
          <cell r="A696" t="str">
            <v>27.06.2024</v>
          </cell>
          <cell r="B696">
            <v>15</v>
          </cell>
          <cell r="F696">
            <v>2238.6799999999998</v>
          </cell>
        </row>
        <row r="697">
          <cell r="A697" t="str">
            <v>27.06.2024</v>
          </cell>
          <cell r="B697">
            <v>16</v>
          </cell>
          <cell r="F697">
            <v>2233.14</v>
          </cell>
        </row>
        <row r="698">
          <cell r="A698" t="str">
            <v>27.06.2024</v>
          </cell>
          <cell r="B698">
            <v>17</v>
          </cell>
          <cell r="F698">
            <v>2217.19</v>
          </cell>
        </row>
        <row r="699">
          <cell r="A699" t="str">
            <v>27.06.2024</v>
          </cell>
          <cell r="B699">
            <v>18</v>
          </cell>
          <cell r="F699">
            <v>2141.56</v>
          </cell>
        </row>
        <row r="700">
          <cell r="A700" t="str">
            <v>27.06.2024</v>
          </cell>
          <cell r="B700">
            <v>19</v>
          </cell>
          <cell r="F700">
            <v>2106.87</v>
          </cell>
        </row>
        <row r="701">
          <cell r="A701" t="str">
            <v>27.06.2024</v>
          </cell>
          <cell r="B701">
            <v>20</v>
          </cell>
          <cell r="F701">
            <v>2108.65</v>
          </cell>
        </row>
        <row r="702">
          <cell r="A702" t="str">
            <v>27.06.2024</v>
          </cell>
          <cell r="B702">
            <v>21</v>
          </cell>
          <cell r="F702">
            <v>2102.29</v>
          </cell>
        </row>
        <row r="703">
          <cell r="A703" t="str">
            <v>27.06.2024</v>
          </cell>
          <cell r="B703">
            <v>22</v>
          </cell>
          <cell r="F703">
            <v>2074.3000000000002</v>
          </cell>
        </row>
        <row r="704">
          <cell r="A704" t="str">
            <v>27.06.2024</v>
          </cell>
          <cell r="B704">
            <v>23</v>
          </cell>
          <cell r="F704">
            <v>1630.54</v>
          </cell>
        </row>
        <row r="705">
          <cell r="A705" t="str">
            <v>28.06.2024</v>
          </cell>
          <cell r="B705">
            <v>0</v>
          </cell>
          <cell r="F705">
            <v>1321.34</v>
          </cell>
        </row>
        <row r="706">
          <cell r="A706" t="str">
            <v>28.06.2024</v>
          </cell>
          <cell r="B706">
            <v>1</v>
          </cell>
          <cell r="F706">
            <v>1038.21</v>
          </cell>
        </row>
        <row r="707">
          <cell r="A707" t="str">
            <v>28.06.2024</v>
          </cell>
          <cell r="B707">
            <v>2</v>
          </cell>
          <cell r="F707">
            <v>865.96</v>
          </cell>
        </row>
        <row r="708">
          <cell r="A708" t="str">
            <v>28.06.2024</v>
          </cell>
          <cell r="B708">
            <v>3</v>
          </cell>
          <cell r="F708">
            <v>35.35</v>
          </cell>
        </row>
        <row r="709">
          <cell r="A709" t="str">
            <v>28.06.2024</v>
          </cell>
          <cell r="B709">
            <v>4</v>
          </cell>
          <cell r="F709">
            <v>34.630000000000003</v>
          </cell>
        </row>
        <row r="710">
          <cell r="A710" t="str">
            <v>28.06.2024</v>
          </cell>
          <cell r="B710">
            <v>5</v>
          </cell>
          <cell r="F710">
            <v>988</v>
          </cell>
        </row>
        <row r="711">
          <cell r="A711" t="str">
            <v>28.06.2024</v>
          </cell>
          <cell r="B711">
            <v>6</v>
          </cell>
          <cell r="F711">
            <v>1203.68</v>
          </cell>
        </row>
        <row r="712">
          <cell r="A712" t="str">
            <v>28.06.2024</v>
          </cell>
          <cell r="B712">
            <v>7</v>
          </cell>
          <cell r="F712">
            <v>1541.85</v>
          </cell>
        </row>
        <row r="713">
          <cell r="A713" t="str">
            <v>28.06.2024</v>
          </cell>
          <cell r="B713">
            <v>8</v>
          </cell>
          <cell r="F713">
            <v>2103.89</v>
          </cell>
        </row>
        <row r="714">
          <cell r="A714" t="str">
            <v>28.06.2024</v>
          </cell>
          <cell r="B714">
            <v>9</v>
          </cell>
          <cell r="F714">
            <v>2292.3000000000002</v>
          </cell>
        </row>
        <row r="715">
          <cell r="A715" t="str">
            <v>28.06.2024</v>
          </cell>
          <cell r="B715">
            <v>10</v>
          </cell>
          <cell r="F715">
            <v>2287.65</v>
          </cell>
        </row>
        <row r="716">
          <cell r="A716" t="str">
            <v>28.06.2024</v>
          </cell>
          <cell r="B716">
            <v>11</v>
          </cell>
          <cell r="F716">
            <v>2310.44</v>
          </cell>
        </row>
        <row r="717">
          <cell r="A717" t="str">
            <v>28.06.2024</v>
          </cell>
          <cell r="B717">
            <v>12</v>
          </cell>
          <cell r="F717">
            <v>2263.94</v>
          </cell>
        </row>
        <row r="718">
          <cell r="A718" t="str">
            <v>28.06.2024</v>
          </cell>
          <cell r="B718">
            <v>13</v>
          </cell>
          <cell r="F718">
            <v>2343.12</v>
          </cell>
        </row>
        <row r="719">
          <cell r="A719" t="str">
            <v>28.06.2024</v>
          </cell>
          <cell r="B719">
            <v>14</v>
          </cell>
          <cell r="F719">
            <v>2352.41</v>
          </cell>
        </row>
        <row r="720">
          <cell r="A720" t="str">
            <v>28.06.2024</v>
          </cell>
          <cell r="B720">
            <v>15</v>
          </cell>
          <cell r="F720">
            <v>2361.36</v>
          </cell>
        </row>
        <row r="721">
          <cell r="A721" t="str">
            <v>28.06.2024</v>
          </cell>
          <cell r="B721">
            <v>16</v>
          </cell>
          <cell r="F721">
            <v>2374.12</v>
          </cell>
        </row>
        <row r="722">
          <cell r="A722" t="str">
            <v>28.06.2024</v>
          </cell>
          <cell r="B722">
            <v>17</v>
          </cell>
          <cell r="F722">
            <v>2354.37</v>
          </cell>
        </row>
        <row r="723">
          <cell r="A723" t="str">
            <v>28.06.2024</v>
          </cell>
          <cell r="B723">
            <v>18</v>
          </cell>
          <cell r="F723">
            <v>2323.98</v>
          </cell>
        </row>
        <row r="724">
          <cell r="A724" t="str">
            <v>28.06.2024</v>
          </cell>
          <cell r="B724">
            <v>19</v>
          </cell>
          <cell r="F724">
            <v>2218.2600000000002</v>
          </cell>
        </row>
        <row r="725">
          <cell r="A725" t="str">
            <v>28.06.2024</v>
          </cell>
          <cell r="B725">
            <v>20</v>
          </cell>
          <cell r="F725">
            <v>2225.37</v>
          </cell>
        </row>
        <row r="726">
          <cell r="A726" t="str">
            <v>28.06.2024</v>
          </cell>
          <cell r="B726">
            <v>21</v>
          </cell>
          <cell r="F726">
            <v>2210.71</v>
          </cell>
        </row>
        <row r="727">
          <cell r="A727" t="str">
            <v>28.06.2024</v>
          </cell>
          <cell r="B727">
            <v>22</v>
          </cell>
          <cell r="F727">
            <v>2072.38</v>
          </cell>
        </row>
        <row r="728">
          <cell r="A728" t="str">
            <v>28.06.2024</v>
          </cell>
          <cell r="B728">
            <v>23</v>
          </cell>
          <cell r="F728">
            <v>1528.1</v>
          </cell>
        </row>
        <row r="729">
          <cell r="A729" t="str">
            <v>29.06.2024</v>
          </cell>
          <cell r="B729">
            <v>0</v>
          </cell>
          <cell r="F729">
            <v>1385.67</v>
          </cell>
        </row>
        <row r="730">
          <cell r="A730" t="str">
            <v>29.06.2024</v>
          </cell>
          <cell r="B730">
            <v>1</v>
          </cell>
          <cell r="F730">
            <v>1216.7</v>
          </cell>
        </row>
        <row r="731">
          <cell r="A731" t="str">
            <v>29.06.2024</v>
          </cell>
          <cell r="B731">
            <v>2</v>
          </cell>
          <cell r="F731">
            <v>1136.0899999999999</v>
          </cell>
        </row>
        <row r="732">
          <cell r="A732" t="str">
            <v>29.06.2024</v>
          </cell>
          <cell r="B732">
            <v>3</v>
          </cell>
          <cell r="F732">
            <v>1034.3499999999999</v>
          </cell>
        </row>
        <row r="733">
          <cell r="A733" t="str">
            <v>29.06.2024</v>
          </cell>
          <cell r="B733">
            <v>4</v>
          </cell>
          <cell r="F733">
            <v>962.76</v>
          </cell>
        </row>
        <row r="734">
          <cell r="A734" t="str">
            <v>29.06.2024</v>
          </cell>
          <cell r="B734">
            <v>5</v>
          </cell>
          <cell r="F734">
            <v>1078.95</v>
          </cell>
        </row>
        <row r="735">
          <cell r="A735" t="str">
            <v>29.06.2024</v>
          </cell>
          <cell r="B735">
            <v>6</v>
          </cell>
          <cell r="F735">
            <v>1149.17</v>
          </cell>
        </row>
        <row r="736">
          <cell r="A736" t="str">
            <v>29.06.2024</v>
          </cell>
          <cell r="B736">
            <v>7</v>
          </cell>
          <cell r="F736">
            <v>1421.18</v>
          </cell>
        </row>
        <row r="737">
          <cell r="A737" t="str">
            <v>29.06.2024</v>
          </cell>
          <cell r="B737">
            <v>8</v>
          </cell>
          <cell r="F737">
            <v>1942.52</v>
          </cell>
        </row>
        <row r="738">
          <cell r="A738" t="str">
            <v>29.06.2024</v>
          </cell>
          <cell r="B738">
            <v>9</v>
          </cell>
          <cell r="F738">
            <v>2167.62</v>
          </cell>
        </row>
        <row r="739">
          <cell r="A739" t="str">
            <v>29.06.2024</v>
          </cell>
          <cell r="B739">
            <v>10</v>
          </cell>
          <cell r="F739">
            <v>2204.39</v>
          </cell>
        </row>
        <row r="740">
          <cell r="A740" t="str">
            <v>29.06.2024</v>
          </cell>
          <cell r="B740">
            <v>11</v>
          </cell>
          <cell r="F740">
            <v>2278.14</v>
          </cell>
        </row>
        <row r="741">
          <cell r="A741" t="str">
            <v>29.06.2024</v>
          </cell>
          <cell r="B741">
            <v>12</v>
          </cell>
          <cell r="F741">
            <v>2340.1999999999998</v>
          </cell>
        </row>
        <row r="742">
          <cell r="A742" t="str">
            <v>29.06.2024</v>
          </cell>
          <cell r="B742">
            <v>13</v>
          </cell>
          <cell r="F742">
            <v>2372.13</v>
          </cell>
        </row>
        <row r="743">
          <cell r="A743" t="str">
            <v>29.06.2024</v>
          </cell>
          <cell r="B743">
            <v>14</v>
          </cell>
          <cell r="F743">
            <v>2397.08</v>
          </cell>
        </row>
        <row r="744">
          <cell r="A744" t="str">
            <v>29.06.2024</v>
          </cell>
          <cell r="B744">
            <v>15</v>
          </cell>
          <cell r="F744">
            <v>2395.9699999999998</v>
          </cell>
        </row>
        <row r="745">
          <cell r="A745" t="str">
            <v>29.06.2024</v>
          </cell>
          <cell r="B745">
            <v>16</v>
          </cell>
          <cell r="F745">
            <v>2423.4499999999998</v>
          </cell>
        </row>
        <row r="746">
          <cell r="A746" t="str">
            <v>29.06.2024</v>
          </cell>
          <cell r="B746">
            <v>17</v>
          </cell>
          <cell r="F746">
            <v>2422.48</v>
          </cell>
        </row>
        <row r="747">
          <cell r="A747" t="str">
            <v>29.06.2024</v>
          </cell>
          <cell r="B747">
            <v>18</v>
          </cell>
          <cell r="F747">
            <v>2422.96</v>
          </cell>
        </row>
        <row r="748">
          <cell r="A748" t="str">
            <v>29.06.2024</v>
          </cell>
          <cell r="B748">
            <v>19</v>
          </cell>
          <cell r="F748">
            <v>2313.1999999999998</v>
          </cell>
        </row>
        <row r="749">
          <cell r="A749" t="str">
            <v>29.06.2024</v>
          </cell>
          <cell r="B749">
            <v>20</v>
          </cell>
          <cell r="F749">
            <v>2338.9699999999998</v>
          </cell>
        </row>
        <row r="750">
          <cell r="A750" t="str">
            <v>29.06.2024</v>
          </cell>
          <cell r="B750">
            <v>21</v>
          </cell>
          <cell r="F750">
            <v>2336.79</v>
          </cell>
        </row>
        <row r="751">
          <cell r="A751" t="str">
            <v>29.06.2024</v>
          </cell>
          <cell r="B751">
            <v>22</v>
          </cell>
          <cell r="F751">
            <v>2093.46</v>
          </cell>
        </row>
        <row r="752">
          <cell r="A752" t="str">
            <v>29.06.2024</v>
          </cell>
          <cell r="B752">
            <v>23</v>
          </cell>
          <cell r="F752">
            <v>1568.53</v>
          </cell>
        </row>
        <row r="753">
          <cell r="A753" t="str">
            <v>30.06.2024</v>
          </cell>
          <cell r="B753">
            <v>0</v>
          </cell>
          <cell r="F753">
            <v>1304.56</v>
          </cell>
        </row>
        <row r="754">
          <cell r="A754" t="str">
            <v>30.06.2024</v>
          </cell>
          <cell r="B754">
            <v>1</v>
          </cell>
          <cell r="F754">
            <v>1140.5</v>
          </cell>
        </row>
        <row r="755">
          <cell r="A755" t="str">
            <v>30.06.2024</v>
          </cell>
          <cell r="B755">
            <v>2</v>
          </cell>
          <cell r="F755">
            <v>997.48</v>
          </cell>
        </row>
        <row r="756">
          <cell r="A756" t="str">
            <v>30.06.2024</v>
          </cell>
          <cell r="B756">
            <v>3</v>
          </cell>
          <cell r="F756">
            <v>859.11</v>
          </cell>
        </row>
        <row r="757">
          <cell r="A757" t="str">
            <v>30.06.2024</v>
          </cell>
          <cell r="B757">
            <v>4</v>
          </cell>
          <cell r="F757">
            <v>809.66</v>
          </cell>
        </row>
        <row r="758">
          <cell r="A758" t="str">
            <v>30.06.2024</v>
          </cell>
          <cell r="B758">
            <v>5</v>
          </cell>
          <cell r="F758">
            <v>890.95</v>
          </cell>
        </row>
        <row r="759">
          <cell r="A759" t="str">
            <v>30.06.2024</v>
          </cell>
          <cell r="B759">
            <v>6</v>
          </cell>
          <cell r="F759">
            <v>897.28</v>
          </cell>
        </row>
        <row r="760">
          <cell r="A760" t="str">
            <v>30.06.2024</v>
          </cell>
          <cell r="B760">
            <v>7</v>
          </cell>
          <cell r="F760">
            <v>1261.74</v>
          </cell>
        </row>
        <row r="761">
          <cell r="A761" t="str">
            <v>30.06.2024</v>
          </cell>
          <cell r="B761">
            <v>8</v>
          </cell>
          <cell r="F761">
            <v>1661.54</v>
          </cell>
        </row>
        <row r="762">
          <cell r="A762" t="str">
            <v>30.06.2024</v>
          </cell>
          <cell r="B762">
            <v>9</v>
          </cell>
          <cell r="F762">
            <v>2109</v>
          </cell>
        </row>
        <row r="763">
          <cell r="A763" t="str">
            <v>30.06.2024</v>
          </cell>
          <cell r="B763">
            <v>10</v>
          </cell>
          <cell r="F763">
            <v>2151.0700000000002</v>
          </cell>
        </row>
        <row r="764">
          <cell r="A764" t="str">
            <v>30.06.2024</v>
          </cell>
          <cell r="B764">
            <v>11</v>
          </cell>
          <cell r="F764">
            <v>2159.35</v>
          </cell>
        </row>
        <row r="765">
          <cell r="A765" t="str">
            <v>30.06.2024</v>
          </cell>
          <cell r="B765">
            <v>12</v>
          </cell>
          <cell r="F765">
            <v>2162.81</v>
          </cell>
        </row>
        <row r="766">
          <cell r="A766" t="str">
            <v>30.06.2024</v>
          </cell>
          <cell r="B766">
            <v>13</v>
          </cell>
          <cell r="F766">
            <v>2166.3200000000002</v>
          </cell>
        </row>
        <row r="767">
          <cell r="A767" t="str">
            <v>30.06.2024</v>
          </cell>
          <cell r="B767">
            <v>14</v>
          </cell>
          <cell r="F767">
            <v>2172.06</v>
          </cell>
        </row>
        <row r="768">
          <cell r="A768" t="str">
            <v>30.06.2024</v>
          </cell>
          <cell r="B768">
            <v>15</v>
          </cell>
          <cell r="F768">
            <v>2175.59</v>
          </cell>
        </row>
        <row r="769">
          <cell r="A769" t="str">
            <v>30.06.2024</v>
          </cell>
          <cell r="B769">
            <v>16</v>
          </cell>
          <cell r="F769">
            <v>2176.02</v>
          </cell>
        </row>
        <row r="770">
          <cell r="A770" t="str">
            <v>30.06.2024</v>
          </cell>
          <cell r="B770">
            <v>17</v>
          </cell>
          <cell r="F770">
            <v>2169.0500000000002</v>
          </cell>
        </row>
        <row r="771">
          <cell r="A771" t="str">
            <v>30.06.2024</v>
          </cell>
          <cell r="B771">
            <v>18</v>
          </cell>
          <cell r="F771">
            <v>2173.48</v>
          </cell>
        </row>
        <row r="772">
          <cell r="A772" t="str">
            <v>30.06.2024</v>
          </cell>
          <cell r="B772">
            <v>19</v>
          </cell>
          <cell r="F772">
            <v>2152.04</v>
          </cell>
        </row>
        <row r="773">
          <cell r="A773" t="str">
            <v>30.06.2024</v>
          </cell>
          <cell r="B773">
            <v>20</v>
          </cell>
          <cell r="F773">
            <v>2157.33</v>
          </cell>
        </row>
        <row r="774">
          <cell r="A774" t="str">
            <v>30.06.2024</v>
          </cell>
          <cell r="B774">
            <v>21</v>
          </cell>
          <cell r="F774">
            <v>2149.7199999999998</v>
          </cell>
        </row>
        <row r="775">
          <cell r="A775" t="str">
            <v>30.06.2024</v>
          </cell>
          <cell r="B775">
            <v>22</v>
          </cell>
          <cell r="F775">
            <v>2092.15</v>
          </cell>
        </row>
        <row r="776">
          <cell r="A776" t="str">
            <v>30.06.2024</v>
          </cell>
          <cell r="B776">
            <v>23</v>
          </cell>
          <cell r="F776">
            <v>1563.95</v>
          </cell>
        </row>
        <row r="780">
          <cell r="A780" t="str">
            <v>В случае если результатом расчета составляющей предельных уровней нерегулируемых цен (кроме приходящейся на единицу электрической энергии величины разницы предварительных требований и обязательств по результатам конкурентного отбора ценовых заявок на сутки вперед и приходящейся на единицу электрической энергии величины разницы предварительных требований и обязательств по результатам конкурентного отбора заявок для балансирования системы) и иных подлежащих публикации величин в соответствии с подпунктами 1 и 3.3 п. 10.8 Регламента Финансовых расчетов на оптовом рынке э/э является отрицательная величина, то КО публикует вместо отрицательной величины 0</v>
          </cell>
        </row>
        <row r="782">
          <cell r="A782" t="str">
            <v>В случае если результатом расчета составляющей предельных уровней нерегулируемых цен и иных, подлежащих публикации величин в соответствии с подпунктами 1 и 3.3 п. 10.8 Регламента Финансовых расчетов на оптовом рынке э/э является неопределенность, то КО публикует вместо неопределенности 0</v>
          </cell>
        </row>
      </sheetData>
      <sheetData sheetId="1">
        <row r="11">
          <cell r="D11">
            <v>4.3020002339910048</v>
          </cell>
        </row>
      </sheetData>
      <sheetData sheetId="2">
        <row r="9">
          <cell r="E9">
            <v>846593.22</v>
          </cell>
          <cell r="F9">
            <v>894142.18</v>
          </cell>
          <cell r="G9">
            <v>1181633.1200000001</v>
          </cell>
          <cell r="H9">
            <v>1507317.61</v>
          </cell>
        </row>
        <row r="10">
          <cell r="E10">
            <v>101.24</v>
          </cell>
          <cell r="F10">
            <v>406.48</v>
          </cell>
          <cell r="G10">
            <v>734.18</v>
          </cell>
          <cell r="H10">
            <v>1168.8399999999999</v>
          </cell>
        </row>
      </sheetData>
      <sheetData sheetId="3">
        <row r="12">
          <cell r="E12">
            <v>0.27900000000000003</v>
          </cell>
        </row>
      </sheetData>
      <sheetData sheetId="4">
        <row r="6">
          <cell r="D6" t="str">
            <v>0</v>
          </cell>
        </row>
      </sheetData>
      <sheetData sheetId="5">
        <row r="1">
          <cell r="A1" t="str">
            <v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не менее 10 МВт по договору энергоснабжения</v>
          </cell>
        </row>
        <row r="2">
          <cell r="T2" t="str">
            <v>Июнь</v>
          </cell>
          <cell r="U2">
            <v>2024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49"/>
  <sheetViews>
    <sheetView tabSelected="1" workbookViewId="0">
      <selection activeCell="E158" sqref="E158"/>
    </sheetView>
  </sheetViews>
  <sheetFormatPr defaultRowHeight="15"/>
  <sheetData>
    <row r="1" spans="1:25" s="2" customFormat="1" ht="6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5" s="2" customFormat="1" ht="31.5" customHeight="1">
      <c r="A2" s="3"/>
      <c r="B2" s="4" t="s">
        <v>1</v>
      </c>
      <c r="C2" s="5"/>
      <c r="D2" s="5"/>
      <c r="E2" s="5"/>
      <c r="H2" s="6"/>
      <c r="I2" s="6"/>
      <c r="J2" s="6"/>
      <c r="T2" s="7" t="s">
        <v>45</v>
      </c>
      <c r="U2" s="8" t="s">
        <v>46</v>
      </c>
      <c r="V2" s="8"/>
    </row>
    <row r="3" spans="1:25" s="2" customFormat="1" ht="15.75">
      <c r="A3" s="9"/>
      <c r="B3" s="10" t="s">
        <v>2</v>
      </c>
      <c r="C3" s="11"/>
      <c r="D3" s="11"/>
      <c r="E3" s="11"/>
      <c r="H3" s="6"/>
      <c r="I3" s="6"/>
      <c r="J3" s="6"/>
      <c r="T3" s="12" t="s">
        <v>3</v>
      </c>
      <c r="U3" s="13" t="s">
        <v>4</v>
      </c>
      <c r="V3" s="13"/>
    </row>
    <row r="4" spans="1:25" s="2" customFormat="1" ht="15.75">
      <c r="A4" s="14" t="s">
        <v>5</v>
      </c>
      <c r="B4" s="14"/>
      <c r="C4" s="15"/>
      <c r="D4" s="15"/>
      <c r="E4" s="16"/>
      <c r="F4" s="17"/>
      <c r="G4" s="17"/>
      <c r="H4" s="17"/>
      <c r="I4" s="18"/>
      <c r="J4" s="19"/>
    </row>
    <row r="5" spans="1:25" s="2" customFormat="1" ht="46.5" customHeight="1">
      <c r="A5" s="20" t="s">
        <v>6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25" s="2" customFormat="1" ht="15.75">
      <c r="A6" s="18"/>
      <c r="B6" s="21"/>
      <c r="C6" s="21"/>
      <c r="D6" s="21"/>
      <c r="E6" s="21"/>
      <c r="F6" s="21"/>
      <c r="G6" s="21"/>
      <c r="H6" s="21"/>
      <c r="I6" s="21"/>
      <c r="J6" s="21"/>
    </row>
    <row r="7" spans="1:25" s="2" customFormat="1" ht="15.75">
      <c r="A7" s="22" t="s">
        <v>7</v>
      </c>
      <c r="B7" s="18"/>
      <c r="C7" s="18"/>
      <c r="D7" s="18"/>
      <c r="E7" s="18"/>
      <c r="F7" s="18"/>
      <c r="G7" s="18"/>
      <c r="H7" s="18"/>
      <c r="I7" s="18"/>
      <c r="J7" s="18"/>
    </row>
    <row r="8" spans="1:25" s="2" customFormat="1" ht="15.75"/>
    <row r="9" spans="1:25" s="2" customFormat="1" ht="15.75">
      <c r="A9" s="23" t="s">
        <v>8</v>
      </c>
      <c r="B9" s="24"/>
      <c r="C9" s="25"/>
      <c r="D9" s="26"/>
      <c r="E9" s="26"/>
      <c r="F9" s="26"/>
      <c r="G9" s="27" t="s">
        <v>9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8"/>
    </row>
    <row r="10" spans="1:25" s="2" customFormat="1" ht="24">
      <c r="A10" s="29"/>
      <c r="B10" s="30" t="s">
        <v>10</v>
      </c>
      <c r="C10" s="31" t="s">
        <v>11</v>
      </c>
      <c r="D10" s="31" t="s">
        <v>12</v>
      </c>
      <c r="E10" s="31" t="s">
        <v>13</v>
      </c>
      <c r="F10" s="31" t="s">
        <v>14</v>
      </c>
      <c r="G10" s="31" t="s">
        <v>15</v>
      </c>
      <c r="H10" s="31" t="s">
        <v>16</v>
      </c>
      <c r="I10" s="31" t="s">
        <v>17</v>
      </c>
      <c r="J10" s="31" t="s">
        <v>18</v>
      </c>
      <c r="K10" s="31" t="s">
        <v>19</v>
      </c>
      <c r="L10" s="31" t="s">
        <v>20</v>
      </c>
      <c r="M10" s="31" t="s">
        <v>21</v>
      </c>
      <c r="N10" s="31" t="s">
        <v>22</v>
      </c>
      <c r="O10" s="31" t="s">
        <v>23</v>
      </c>
      <c r="P10" s="31" t="s">
        <v>24</v>
      </c>
      <c r="Q10" s="31" t="s">
        <v>25</v>
      </c>
      <c r="R10" s="31" t="s">
        <v>26</v>
      </c>
      <c r="S10" s="31" t="s">
        <v>27</v>
      </c>
      <c r="T10" s="31" t="s">
        <v>28</v>
      </c>
      <c r="U10" s="31" t="s">
        <v>29</v>
      </c>
      <c r="V10" s="31" t="s">
        <v>30</v>
      </c>
      <c r="W10" s="31" t="s">
        <v>31</v>
      </c>
      <c r="X10" s="31" t="s">
        <v>32</v>
      </c>
      <c r="Y10" s="31" t="s">
        <v>33</v>
      </c>
    </row>
    <row r="11" spans="1:25" s="2" customFormat="1" ht="15.75">
      <c r="A11" s="32">
        <v>45444</v>
      </c>
      <c r="B11" s="33">
        <v>2194.08</v>
      </c>
      <c r="C11" s="33">
        <v>2139.7799999999997</v>
      </c>
      <c r="D11" s="33">
        <v>1992.5</v>
      </c>
      <c r="E11" s="33">
        <v>1867.74</v>
      </c>
      <c r="F11" s="33">
        <v>1645.8</v>
      </c>
      <c r="G11" s="33">
        <v>1566.4499999999998</v>
      </c>
      <c r="H11" s="33">
        <v>985.8</v>
      </c>
      <c r="I11" s="33">
        <v>2089.4499999999998</v>
      </c>
      <c r="J11" s="33">
        <v>2382.54</v>
      </c>
      <c r="K11" s="33">
        <v>2546.3999999999996</v>
      </c>
      <c r="L11" s="33">
        <v>2628.42</v>
      </c>
      <c r="M11" s="33">
        <v>2418.0100000000002</v>
      </c>
      <c r="N11" s="33">
        <v>2413.6800000000003</v>
      </c>
      <c r="O11" s="33">
        <v>2423.1999999999998</v>
      </c>
      <c r="P11" s="33">
        <v>2412.83</v>
      </c>
      <c r="Q11" s="33">
        <v>2432.7399999999998</v>
      </c>
      <c r="R11" s="33">
        <v>2484.0699999999997</v>
      </c>
      <c r="S11" s="33">
        <v>2740.24</v>
      </c>
      <c r="T11" s="33">
        <v>2690.02</v>
      </c>
      <c r="U11" s="33">
        <v>2660.24</v>
      </c>
      <c r="V11" s="33">
        <v>2783.7799999999997</v>
      </c>
      <c r="W11" s="33">
        <v>2695.66</v>
      </c>
      <c r="X11" s="33">
        <v>2394.35</v>
      </c>
      <c r="Y11" s="33">
        <v>2223.9700000000003</v>
      </c>
    </row>
    <row r="12" spans="1:25" s="2" customFormat="1" ht="15.75">
      <c r="A12" s="32">
        <v>45445</v>
      </c>
      <c r="B12" s="33">
        <v>2152.9899999999998</v>
      </c>
      <c r="C12" s="33">
        <v>1949.6</v>
      </c>
      <c r="D12" s="33">
        <v>1750.29</v>
      </c>
      <c r="E12" s="33">
        <v>1616.6799999999998</v>
      </c>
      <c r="F12" s="33">
        <v>1533.02</v>
      </c>
      <c r="G12" s="33">
        <v>1551.83</v>
      </c>
      <c r="H12" s="33">
        <v>980.38</v>
      </c>
      <c r="I12" s="33">
        <v>983.83999999999992</v>
      </c>
      <c r="J12" s="33">
        <v>2241.8199999999997</v>
      </c>
      <c r="K12" s="33">
        <v>2581.3999999999996</v>
      </c>
      <c r="L12" s="33">
        <v>2705.17</v>
      </c>
      <c r="M12" s="33">
        <v>2713.5299999999997</v>
      </c>
      <c r="N12" s="33">
        <v>2709.55</v>
      </c>
      <c r="O12" s="33">
        <v>2738.87</v>
      </c>
      <c r="P12" s="33">
        <v>2804.98</v>
      </c>
      <c r="Q12" s="33">
        <v>2855.19</v>
      </c>
      <c r="R12" s="33">
        <v>2894.0499999999997</v>
      </c>
      <c r="S12" s="33">
        <v>2915.73</v>
      </c>
      <c r="T12" s="33">
        <v>2916.37</v>
      </c>
      <c r="U12" s="33">
        <v>2807.51</v>
      </c>
      <c r="V12" s="33">
        <v>2841.27</v>
      </c>
      <c r="W12" s="33">
        <v>2853.31</v>
      </c>
      <c r="X12" s="33">
        <v>2713.6800000000003</v>
      </c>
      <c r="Y12" s="33">
        <v>2330.0299999999997</v>
      </c>
    </row>
    <row r="13" spans="1:25" s="2" customFormat="1" ht="15.75">
      <c r="A13" s="32">
        <v>45446</v>
      </c>
      <c r="B13" s="33">
        <v>2202.6800000000003</v>
      </c>
      <c r="C13" s="33">
        <v>1984.06</v>
      </c>
      <c r="D13" s="33">
        <v>1950.9499999999998</v>
      </c>
      <c r="E13" s="33">
        <v>1795.98</v>
      </c>
      <c r="F13" s="33">
        <v>1729.15</v>
      </c>
      <c r="G13" s="33">
        <v>1929.27</v>
      </c>
      <c r="H13" s="33">
        <v>2074.41</v>
      </c>
      <c r="I13" s="33">
        <v>2273.98</v>
      </c>
      <c r="J13" s="33">
        <v>2766.17</v>
      </c>
      <c r="K13" s="33">
        <v>2973.6099999999997</v>
      </c>
      <c r="L13" s="33">
        <v>2976.6</v>
      </c>
      <c r="M13" s="33">
        <v>2955.29</v>
      </c>
      <c r="N13" s="33">
        <v>2955.68</v>
      </c>
      <c r="O13" s="33">
        <v>2956.3799999999997</v>
      </c>
      <c r="P13" s="33">
        <v>2961.2</v>
      </c>
      <c r="Q13" s="33">
        <v>2952.3399999999997</v>
      </c>
      <c r="R13" s="33">
        <v>2949.0899999999997</v>
      </c>
      <c r="S13" s="33">
        <v>2947.7799999999997</v>
      </c>
      <c r="T13" s="33">
        <v>2947.54</v>
      </c>
      <c r="U13" s="33">
        <v>2814.69</v>
      </c>
      <c r="V13" s="33">
        <v>2865.7799999999997</v>
      </c>
      <c r="W13" s="33">
        <v>2854.63</v>
      </c>
      <c r="X13" s="33">
        <v>2534.1099999999997</v>
      </c>
      <c r="Y13" s="33">
        <v>2273.62</v>
      </c>
    </row>
    <row r="14" spans="1:25" s="2" customFormat="1" ht="15.75">
      <c r="A14" s="32">
        <v>45447</v>
      </c>
      <c r="B14" s="33">
        <v>2297.42</v>
      </c>
      <c r="C14" s="33">
        <v>2070.1800000000003</v>
      </c>
      <c r="D14" s="33">
        <v>1933.87</v>
      </c>
      <c r="E14" s="33">
        <v>1836.8</v>
      </c>
      <c r="F14" s="33">
        <v>1838.9499999999998</v>
      </c>
      <c r="G14" s="33">
        <v>2011.1299999999999</v>
      </c>
      <c r="H14" s="33">
        <v>2130.7799999999997</v>
      </c>
      <c r="I14" s="33">
        <v>2380.1800000000003</v>
      </c>
      <c r="J14" s="33">
        <v>2836.52</v>
      </c>
      <c r="K14" s="33">
        <v>2987.96</v>
      </c>
      <c r="L14" s="33">
        <v>2999.38</v>
      </c>
      <c r="M14" s="33">
        <v>2999.62</v>
      </c>
      <c r="N14" s="33">
        <v>2992.18</v>
      </c>
      <c r="O14" s="33">
        <v>2992.35</v>
      </c>
      <c r="P14" s="33">
        <v>2993.97</v>
      </c>
      <c r="Q14" s="33">
        <v>2991.83</v>
      </c>
      <c r="R14" s="33">
        <v>2999.06</v>
      </c>
      <c r="S14" s="33">
        <v>3000.17</v>
      </c>
      <c r="T14" s="33">
        <v>3001.72</v>
      </c>
      <c r="U14" s="33">
        <v>2983.7</v>
      </c>
      <c r="V14" s="33">
        <v>2982.67</v>
      </c>
      <c r="W14" s="33">
        <v>2990.83</v>
      </c>
      <c r="X14" s="33">
        <v>2530.2799999999997</v>
      </c>
      <c r="Y14" s="33">
        <v>2274.67</v>
      </c>
    </row>
    <row r="15" spans="1:25" s="2" customFormat="1" ht="15.75">
      <c r="A15" s="32">
        <v>45448</v>
      </c>
      <c r="B15" s="33">
        <v>2108.9700000000003</v>
      </c>
      <c r="C15" s="33">
        <v>1932.37</v>
      </c>
      <c r="D15" s="33">
        <v>1795.2199999999998</v>
      </c>
      <c r="E15" s="33">
        <v>1704.24</v>
      </c>
      <c r="F15" s="33">
        <v>975.12</v>
      </c>
      <c r="G15" s="33">
        <v>975.12</v>
      </c>
      <c r="H15" s="33">
        <v>1179.3600000000001</v>
      </c>
      <c r="I15" s="33">
        <v>1083.22</v>
      </c>
      <c r="J15" s="33">
        <v>2709.01</v>
      </c>
      <c r="K15" s="33">
        <v>2957.0299999999997</v>
      </c>
      <c r="L15" s="33">
        <v>2980.06</v>
      </c>
      <c r="M15" s="33">
        <v>2969.5899999999997</v>
      </c>
      <c r="N15" s="33">
        <v>2971.2799999999997</v>
      </c>
      <c r="O15" s="33">
        <v>2972.06</v>
      </c>
      <c r="P15" s="33">
        <v>2972.2599999999998</v>
      </c>
      <c r="Q15" s="33">
        <v>2973.3199999999997</v>
      </c>
      <c r="R15" s="33">
        <v>2973.6299999999997</v>
      </c>
      <c r="S15" s="33">
        <v>3000.33</v>
      </c>
      <c r="T15" s="33">
        <v>2985.14</v>
      </c>
      <c r="U15" s="33">
        <v>2950.24</v>
      </c>
      <c r="V15" s="33">
        <v>2966.12</v>
      </c>
      <c r="W15" s="33">
        <v>2964.06</v>
      </c>
      <c r="X15" s="33">
        <v>2519.46</v>
      </c>
      <c r="Y15" s="33">
        <v>2205.73</v>
      </c>
    </row>
    <row r="16" spans="1:25" s="2" customFormat="1" ht="15.75">
      <c r="A16" s="32">
        <v>45449</v>
      </c>
      <c r="B16" s="33">
        <v>1853.2199999999998</v>
      </c>
      <c r="C16" s="33">
        <v>1739.01</v>
      </c>
      <c r="D16" s="33">
        <v>1631.9099999999999</v>
      </c>
      <c r="E16" s="33">
        <v>975.12</v>
      </c>
      <c r="F16" s="33">
        <v>975.12</v>
      </c>
      <c r="G16" s="33">
        <v>975.12</v>
      </c>
      <c r="H16" s="33">
        <v>1115.76</v>
      </c>
      <c r="I16" s="33">
        <v>2089.29</v>
      </c>
      <c r="J16" s="33">
        <v>2554.5100000000002</v>
      </c>
      <c r="K16" s="33">
        <v>2953.48</v>
      </c>
      <c r="L16" s="33">
        <v>2993.97</v>
      </c>
      <c r="M16" s="33">
        <v>2999.95</v>
      </c>
      <c r="N16" s="33">
        <v>2995.93</v>
      </c>
      <c r="O16" s="33">
        <v>2991.72</v>
      </c>
      <c r="P16" s="33">
        <v>3013.65</v>
      </c>
      <c r="Q16" s="33">
        <v>3019.79</v>
      </c>
      <c r="R16" s="33">
        <v>3007.9</v>
      </c>
      <c r="S16" s="33">
        <v>2992.89</v>
      </c>
      <c r="T16" s="33">
        <v>2976.7799999999997</v>
      </c>
      <c r="U16" s="33">
        <v>2799.76</v>
      </c>
      <c r="V16" s="33">
        <v>2885.81</v>
      </c>
      <c r="W16" s="33">
        <v>2802.48</v>
      </c>
      <c r="X16" s="33">
        <v>2351.6499999999996</v>
      </c>
      <c r="Y16" s="33">
        <v>2065.58</v>
      </c>
    </row>
    <row r="17" spans="1:25" s="2" customFormat="1" ht="15.75">
      <c r="A17" s="32">
        <v>45450</v>
      </c>
      <c r="B17" s="33">
        <v>1907.98</v>
      </c>
      <c r="C17" s="33">
        <v>1721.94</v>
      </c>
      <c r="D17" s="33">
        <v>1083.9000000000001</v>
      </c>
      <c r="E17" s="33">
        <v>1071</v>
      </c>
      <c r="F17" s="33">
        <v>1064.07</v>
      </c>
      <c r="G17" s="33">
        <v>1089.17</v>
      </c>
      <c r="H17" s="33">
        <v>1938.9399999999998</v>
      </c>
      <c r="I17" s="33">
        <v>2230.77</v>
      </c>
      <c r="J17" s="33">
        <v>2600.7600000000002</v>
      </c>
      <c r="K17" s="33">
        <v>2975.23</v>
      </c>
      <c r="L17" s="33">
        <v>2977.0299999999997</v>
      </c>
      <c r="M17" s="33">
        <v>2979.17</v>
      </c>
      <c r="N17" s="33">
        <v>2982.97</v>
      </c>
      <c r="O17" s="33">
        <v>2980.6</v>
      </c>
      <c r="P17" s="33">
        <v>2986.6</v>
      </c>
      <c r="Q17" s="33">
        <v>2987.3399999999997</v>
      </c>
      <c r="R17" s="33">
        <v>3024.93</v>
      </c>
      <c r="S17" s="33">
        <v>3004.57</v>
      </c>
      <c r="T17" s="33">
        <v>3015.1</v>
      </c>
      <c r="U17" s="33">
        <v>2980.25</v>
      </c>
      <c r="V17" s="33">
        <v>3016.44</v>
      </c>
      <c r="W17" s="33">
        <v>3008.57</v>
      </c>
      <c r="X17" s="33">
        <v>2627.23</v>
      </c>
      <c r="Y17" s="33">
        <v>2256.67</v>
      </c>
    </row>
    <row r="18" spans="1:25" s="2" customFormat="1" ht="15.75">
      <c r="A18" s="32">
        <v>45451</v>
      </c>
      <c r="B18" s="33">
        <v>2186.4300000000003</v>
      </c>
      <c r="C18" s="33">
        <v>1967.53</v>
      </c>
      <c r="D18" s="33">
        <v>1827.28</v>
      </c>
      <c r="E18" s="33">
        <v>1768.37</v>
      </c>
      <c r="F18" s="33">
        <v>1772.07</v>
      </c>
      <c r="G18" s="33">
        <v>1887.29</v>
      </c>
      <c r="H18" s="33">
        <v>2012.29</v>
      </c>
      <c r="I18" s="33">
        <v>2199.1800000000003</v>
      </c>
      <c r="J18" s="33">
        <v>2695.1800000000003</v>
      </c>
      <c r="K18" s="33">
        <v>3004.45</v>
      </c>
      <c r="L18" s="33">
        <v>3024.92</v>
      </c>
      <c r="M18" s="33">
        <v>3031.0299999999997</v>
      </c>
      <c r="N18" s="33">
        <v>3035.29</v>
      </c>
      <c r="O18" s="33">
        <v>3032.7</v>
      </c>
      <c r="P18" s="33">
        <v>3041.07</v>
      </c>
      <c r="Q18" s="33">
        <v>3045.88</v>
      </c>
      <c r="R18" s="33">
        <v>3060.52</v>
      </c>
      <c r="S18" s="33">
        <v>3062.84</v>
      </c>
      <c r="T18" s="33">
        <v>3053.59</v>
      </c>
      <c r="U18" s="33">
        <v>3035.94</v>
      </c>
      <c r="V18" s="33">
        <v>3054.42</v>
      </c>
      <c r="W18" s="33">
        <v>3045.68</v>
      </c>
      <c r="X18" s="33">
        <v>2941.16</v>
      </c>
      <c r="Y18" s="33">
        <v>2432.38</v>
      </c>
    </row>
    <row r="19" spans="1:25" s="2" customFormat="1" ht="15.75">
      <c r="A19" s="32">
        <v>45452</v>
      </c>
      <c r="B19" s="33">
        <v>2105.2799999999997</v>
      </c>
      <c r="C19" s="33">
        <v>1993.07</v>
      </c>
      <c r="D19" s="33">
        <v>1822.77</v>
      </c>
      <c r="E19" s="33">
        <v>1736.9299999999998</v>
      </c>
      <c r="F19" s="33">
        <v>1687.25</v>
      </c>
      <c r="G19" s="33">
        <v>1723.58</v>
      </c>
      <c r="H19" s="33">
        <v>1721.9099999999999</v>
      </c>
      <c r="I19" s="33">
        <v>2112.96</v>
      </c>
      <c r="J19" s="33">
        <v>2465.37</v>
      </c>
      <c r="K19" s="33">
        <v>2871.3199999999997</v>
      </c>
      <c r="L19" s="33">
        <v>2996.93</v>
      </c>
      <c r="M19" s="33">
        <v>3004</v>
      </c>
      <c r="N19" s="33">
        <v>3003.81</v>
      </c>
      <c r="O19" s="33">
        <v>2999.2799999999997</v>
      </c>
      <c r="P19" s="33">
        <v>3003.68</v>
      </c>
      <c r="Q19" s="33">
        <v>3003.7</v>
      </c>
      <c r="R19" s="33">
        <v>3033.38</v>
      </c>
      <c r="S19" s="33">
        <v>3040.5</v>
      </c>
      <c r="T19" s="33">
        <v>3037.71</v>
      </c>
      <c r="U19" s="33">
        <v>3008.64</v>
      </c>
      <c r="V19" s="33">
        <v>3036.14</v>
      </c>
      <c r="W19" s="33">
        <v>3019.9</v>
      </c>
      <c r="X19" s="33">
        <v>2914.81</v>
      </c>
      <c r="Y19" s="33">
        <v>2418.1099999999997</v>
      </c>
    </row>
    <row r="20" spans="1:25" s="2" customFormat="1" ht="15.75">
      <c r="A20" s="32">
        <v>45453</v>
      </c>
      <c r="B20" s="33">
        <v>2048.98</v>
      </c>
      <c r="C20" s="33">
        <v>1905.2199999999998</v>
      </c>
      <c r="D20" s="33">
        <v>1778.33</v>
      </c>
      <c r="E20" s="33">
        <v>1727.13</v>
      </c>
      <c r="F20" s="33">
        <v>1630.4499999999998</v>
      </c>
      <c r="G20" s="33">
        <v>1872.6899999999998</v>
      </c>
      <c r="H20" s="33">
        <v>2028.54</v>
      </c>
      <c r="I20" s="33">
        <v>2385.23</v>
      </c>
      <c r="J20" s="33">
        <v>2997.65</v>
      </c>
      <c r="K20" s="33">
        <v>3035.72</v>
      </c>
      <c r="L20" s="33">
        <v>3045.41</v>
      </c>
      <c r="M20" s="33">
        <v>3043.89</v>
      </c>
      <c r="N20" s="33">
        <v>3046.79</v>
      </c>
      <c r="O20" s="33">
        <v>3047.11</v>
      </c>
      <c r="P20" s="33">
        <v>3061.54</v>
      </c>
      <c r="Q20" s="33">
        <v>3061.85</v>
      </c>
      <c r="R20" s="33">
        <v>3080.2799999999997</v>
      </c>
      <c r="S20" s="33">
        <v>3064.81</v>
      </c>
      <c r="T20" s="33">
        <v>3063.0299999999997</v>
      </c>
      <c r="U20" s="33">
        <v>3032.62</v>
      </c>
      <c r="V20" s="33">
        <v>3049.8</v>
      </c>
      <c r="W20" s="33">
        <v>3042.16</v>
      </c>
      <c r="X20" s="33">
        <v>2902.91</v>
      </c>
      <c r="Y20" s="33">
        <v>2366.42</v>
      </c>
    </row>
    <row r="21" spans="1:25" s="2" customFormat="1" ht="15.75">
      <c r="A21" s="32">
        <v>45454</v>
      </c>
      <c r="B21" s="33">
        <v>2029.11</v>
      </c>
      <c r="C21" s="33">
        <v>1904.82</v>
      </c>
      <c r="D21" s="33">
        <v>1743.27</v>
      </c>
      <c r="E21" s="33">
        <v>1626.17</v>
      </c>
      <c r="F21" s="33">
        <v>1584.73</v>
      </c>
      <c r="G21" s="33">
        <v>1109.3</v>
      </c>
      <c r="H21" s="33">
        <v>2026.72</v>
      </c>
      <c r="I21" s="33">
        <v>2358.77</v>
      </c>
      <c r="J21" s="33">
        <v>2787.5299999999997</v>
      </c>
      <c r="K21" s="33">
        <v>3048.37</v>
      </c>
      <c r="L21" s="33">
        <v>3053.69</v>
      </c>
      <c r="M21" s="33">
        <v>3071.21</v>
      </c>
      <c r="N21" s="33">
        <v>3075.6</v>
      </c>
      <c r="O21" s="33">
        <v>3070.52</v>
      </c>
      <c r="P21" s="33">
        <v>3096.79</v>
      </c>
      <c r="Q21" s="33">
        <v>3120.47</v>
      </c>
      <c r="R21" s="33">
        <v>3147.39</v>
      </c>
      <c r="S21" s="33">
        <v>3119.29</v>
      </c>
      <c r="T21" s="33">
        <v>3074.59</v>
      </c>
      <c r="U21" s="33">
        <v>3035.82</v>
      </c>
      <c r="V21" s="33">
        <v>3048.68</v>
      </c>
      <c r="W21" s="33">
        <v>3039.79</v>
      </c>
      <c r="X21" s="33">
        <v>2949.56</v>
      </c>
      <c r="Y21" s="33">
        <v>2426.67</v>
      </c>
    </row>
    <row r="22" spans="1:25" s="2" customFormat="1" ht="15.75">
      <c r="A22" s="32">
        <v>45455</v>
      </c>
      <c r="B22" s="33">
        <v>2156.84</v>
      </c>
      <c r="C22" s="33">
        <v>2077.6099999999997</v>
      </c>
      <c r="D22" s="33">
        <v>1940.28</v>
      </c>
      <c r="E22" s="33">
        <v>1765.3899999999999</v>
      </c>
      <c r="F22" s="33">
        <v>1711.56</v>
      </c>
      <c r="G22" s="33">
        <v>1802.51</v>
      </c>
      <c r="H22" s="33">
        <v>1833.99</v>
      </c>
      <c r="I22" s="33">
        <v>2124.1099999999997</v>
      </c>
      <c r="J22" s="33">
        <v>2468.6499999999996</v>
      </c>
      <c r="K22" s="33">
        <v>2971.18</v>
      </c>
      <c r="L22" s="33">
        <v>3038.27</v>
      </c>
      <c r="M22" s="33">
        <v>3051.48</v>
      </c>
      <c r="N22" s="33">
        <v>3051.39</v>
      </c>
      <c r="O22" s="33">
        <v>3047.5299999999997</v>
      </c>
      <c r="P22" s="33">
        <v>3048.5299999999997</v>
      </c>
      <c r="Q22" s="33">
        <v>3047.8</v>
      </c>
      <c r="R22" s="33">
        <v>3044.82</v>
      </c>
      <c r="S22" s="33">
        <v>3022.72</v>
      </c>
      <c r="T22" s="33">
        <v>3014.09</v>
      </c>
      <c r="U22" s="33">
        <v>2981.12</v>
      </c>
      <c r="V22" s="33">
        <v>3019</v>
      </c>
      <c r="W22" s="33">
        <v>3005.19</v>
      </c>
      <c r="X22" s="33">
        <v>2725.46</v>
      </c>
      <c r="Y22" s="33">
        <v>2326.9300000000003</v>
      </c>
    </row>
    <row r="23" spans="1:25" s="2" customFormat="1" ht="15.75">
      <c r="A23" s="32">
        <v>45456</v>
      </c>
      <c r="B23" s="33">
        <v>2118.92</v>
      </c>
      <c r="C23" s="33">
        <v>2085.4700000000003</v>
      </c>
      <c r="D23" s="33">
        <v>1951.9199999999998</v>
      </c>
      <c r="E23" s="33">
        <v>1784.31</v>
      </c>
      <c r="F23" s="33">
        <v>1677.4299999999998</v>
      </c>
      <c r="G23" s="33">
        <v>1971.86</v>
      </c>
      <c r="H23" s="33">
        <v>2091.59</v>
      </c>
      <c r="I23" s="33">
        <v>2394.67</v>
      </c>
      <c r="J23" s="33">
        <v>3024.55</v>
      </c>
      <c r="K23" s="33">
        <v>3071.41</v>
      </c>
      <c r="L23" s="33">
        <v>3086.2</v>
      </c>
      <c r="M23" s="33">
        <v>3096.13</v>
      </c>
      <c r="N23" s="33">
        <v>3092.18</v>
      </c>
      <c r="O23" s="33">
        <v>3095.9</v>
      </c>
      <c r="P23" s="33">
        <v>3110.86</v>
      </c>
      <c r="Q23" s="33">
        <v>3111.87</v>
      </c>
      <c r="R23" s="33">
        <v>3115.65</v>
      </c>
      <c r="S23" s="33">
        <v>3108.43</v>
      </c>
      <c r="T23" s="33">
        <v>3110.86</v>
      </c>
      <c r="U23" s="33">
        <v>3070.0299999999997</v>
      </c>
      <c r="V23" s="33">
        <v>3090.9</v>
      </c>
      <c r="W23" s="33">
        <v>3051.84</v>
      </c>
      <c r="X23" s="33">
        <v>2994.94</v>
      </c>
      <c r="Y23" s="33">
        <v>2407.1499999999996</v>
      </c>
    </row>
    <row r="24" spans="1:25" s="2" customFormat="1" ht="15.75">
      <c r="A24" s="32">
        <v>45457</v>
      </c>
      <c r="B24" s="33">
        <v>2092.94</v>
      </c>
      <c r="C24" s="33">
        <v>2023.6599999999999</v>
      </c>
      <c r="D24" s="33">
        <v>1800.92</v>
      </c>
      <c r="E24" s="33">
        <v>1672.6100000000001</v>
      </c>
      <c r="F24" s="33">
        <v>1703.17</v>
      </c>
      <c r="G24" s="33">
        <v>1980.01</v>
      </c>
      <c r="H24" s="33">
        <v>2062.44</v>
      </c>
      <c r="I24" s="33">
        <v>2352.59</v>
      </c>
      <c r="J24" s="33">
        <v>3012.7799999999997</v>
      </c>
      <c r="K24" s="33">
        <v>3062.48</v>
      </c>
      <c r="L24" s="33">
        <v>3177.66</v>
      </c>
      <c r="M24" s="33">
        <v>3228.12</v>
      </c>
      <c r="N24" s="33">
        <v>3264.8</v>
      </c>
      <c r="O24" s="33">
        <v>3283.58</v>
      </c>
      <c r="P24" s="33">
        <v>3306.56</v>
      </c>
      <c r="Q24" s="33">
        <v>3297.1</v>
      </c>
      <c r="R24" s="33">
        <v>3105.0299999999997</v>
      </c>
      <c r="S24" s="33">
        <v>3086.12</v>
      </c>
      <c r="T24" s="33">
        <v>3144.96</v>
      </c>
      <c r="U24" s="33">
        <v>3046.96</v>
      </c>
      <c r="V24" s="33">
        <v>3033.83</v>
      </c>
      <c r="W24" s="33">
        <v>3018.79</v>
      </c>
      <c r="X24" s="33">
        <v>2940.14</v>
      </c>
      <c r="Y24" s="33">
        <v>2367.54</v>
      </c>
    </row>
    <row r="25" spans="1:25" s="2" customFormat="1" ht="15.75">
      <c r="A25" s="32">
        <v>45458</v>
      </c>
      <c r="B25" s="33">
        <v>2131.9700000000003</v>
      </c>
      <c r="C25" s="33">
        <v>2098.89</v>
      </c>
      <c r="D25" s="33">
        <v>1989.72</v>
      </c>
      <c r="E25" s="33">
        <v>1773.4699999999998</v>
      </c>
      <c r="F25" s="33">
        <v>1720.3</v>
      </c>
      <c r="G25" s="33">
        <v>1921.83</v>
      </c>
      <c r="H25" s="33">
        <v>1934.78</v>
      </c>
      <c r="I25" s="33">
        <v>2120.41</v>
      </c>
      <c r="J25" s="33">
        <v>2594.7399999999998</v>
      </c>
      <c r="K25" s="33">
        <v>3022.05</v>
      </c>
      <c r="L25" s="33">
        <v>3044.43</v>
      </c>
      <c r="M25" s="33">
        <v>3052.52</v>
      </c>
      <c r="N25" s="33">
        <v>3034.22</v>
      </c>
      <c r="O25" s="33">
        <v>3028.23</v>
      </c>
      <c r="P25" s="33">
        <v>3052.61</v>
      </c>
      <c r="Q25" s="33">
        <v>3061.17</v>
      </c>
      <c r="R25" s="33">
        <v>3084.72</v>
      </c>
      <c r="S25" s="33">
        <v>3077.85</v>
      </c>
      <c r="T25" s="33">
        <v>3050.81</v>
      </c>
      <c r="U25" s="33">
        <v>3022.66</v>
      </c>
      <c r="V25" s="33">
        <v>3031.06</v>
      </c>
      <c r="W25" s="33">
        <v>3013.79</v>
      </c>
      <c r="X25" s="33">
        <v>2886.0299999999997</v>
      </c>
      <c r="Y25" s="33">
        <v>2365.6099999999997</v>
      </c>
    </row>
    <row r="26" spans="1:25" s="2" customFormat="1" ht="15.75">
      <c r="A26" s="32">
        <v>45459</v>
      </c>
      <c r="B26" s="33">
        <v>2096.84</v>
      </c>
      <c r="C26" s="33">
        <v>2048.08</v>
      </c>
      <c r="D26" s="33">
        <v>1942.5</v>
      </c>
      <c r="E26" s="33">
        <v>1730.65</v>
      </c>
      <c r="F26" s="33">
        <v>1602.02</v>
      </c>
      <c r="G26" s="33">
        <v>1864.4299999999998</v>
      </c>
      <c r="H26" s="33">
        <v>1809.5</v>
      </c>
      <c r="I26" s="33">
        <v>1993.71</v>
      </c>
      <c r="J26" s="33">
        <v>2393.0699999999997</v>
      </c>
      <c r="K26" s="33">
        <v>2957.04</v>
      </c>
      <c r="L26" s="33">
        <v>3020.32</v>
      </c>
      <c r="M26" s="33">
        <v>3022.93</v>
      </c>
      <c r="N26" s="33">
        <v>3030.04</v>
      </c>
      <c r="O26" s="33">
        <v>3018.49</v>
      </c>
      <c r="P26" s="33">
        <v>3025.4</v>
      </c>
      <c r="Q26" s="33">
        <v>3022.93</v>
      </c>
      <c r="R26" s="33">
        <v>3035.18</v>
      </c>
      <c r="S26" s="33">
        <v>3033.81</v>
      </c>
      <c r="T26" s="33">
        <v>3038.59</v>
      </c>
      <c r="U26" s="33">
        <v>3025.32</v>
      </c>
      <c r="V26" s="33">
        <v>3036.88</v>
      </c>
      <c r="W26" s="33">
        <v>3010.62</v>
      </c>
      <c r="X26" s="33">
        <v>2791.02</v>
      </c>
      <c r="Y26" s="33">
        <v>2372.3599999999997</v>
      </c>
    </row>
    <row r="27" spans="1:25" s="2" customFormat="1" ht="15.75">
      <c r="A27" s="32">
        <v>45460</v>
      </c>
      <c r="B27" s="33">
        <v>2154.92</v>
      </c>
      <c r="C27" s="33">
        <v>2086.75</v>
      </c>
      <c r="D27" s="33">
        <v>1996.33</v>
      </c>
      <c r="E27" s="33">
        <v>1882.6</v>
      </c>
      <c r="F27" s="33">
        <v>1948.37</v>
      </c>
      <c r="G27" s="33">
        <v>2061.21</v>
      </c>
      <c r="H27" s="33">
        <v>2141.75</v>
      </c>
      <c r="I27" s="33">
        <v>2373.79</v>
      </c>
      <c r="J27" s="33">
        <v>2974.71</v>
      </c>
      <c r="K27" s="33">
        <v>3032.1</v>
      </c>
      <c r="L27" s="33">
        <v>3048.33</v>
      </c>
      <c r="M27" s="33">
        <v>3051.79</v>
      </c>
      <c r="N27" s="33">
        <v>3049.79</v>
      </c>
      <c r="O27" s="33">
        <v>3046.8</v>
      </c>
      <c r="P27" s="33">
        <v>3054.65</v>
      </c>
      <c r="Q27" s="33">
        <v>3052.82</v>
      </c>
      <c r="R27" s="33">
        <v>3057.4</v>
      </c>
      <c r="S27" s="33">
        <v>3055.18</v>
      </c>
      <c r="T27" s="33">
        <v>3049.49</v>
      </c>
      <c r="U27" s="33">
        <v>3033.37</v>
      </c>
      <c r="V27" s="33">
        <v>3035.95</v>
      </c>
      <c r="W27" s="33">
        <v>3027.65</v>
      </c>
      <c r="X27" s="33">
        <v>2745.6</v>
      </c>
      <c r="Y27" s="33">
        <v>2367.81</v>
      </c>
    </row>
    <row r="28" spans="1:25" s="2" customFormat="1" ht="15.75">
      <c r="A28" s="32">
        <v>45461</v>
      </c>
      <c r="B28" s="33">
        <v>2145.33</v>
      </c>
      <c r="C28" s="33">
        <v>2055.6999999999998</v>
      </c>
      <c r="D28" s="33">
        <v>1885.04</v>
      </c>
      <c r="E28" s="33">
        <v>1822.09</v>
      </c>
      <c r="F28" s="33">
        <v>1806.74</v>
      </c>
      <c r="G28" s="33">
        <v>2038.21</v>
      </c>
      <c r="H28" s="33">
        <v>2139.81</v>
      </c>
      <c r="I28" s="33">
        <v>2450.31</v>
      </c>
      <c r="J28" s="33">
        <v>3018.96</v>
      </c>
      <c r="K28" s="33">
        <v>3064.0299999999997</v>
      </c>
      <c r="L28" s="33">
        <v>3137.2599999999998</v>
      </c>
      <c r="M28" s="33">
        <v>3157.23</v>
      </c>
      <c r="N28" s="33">
        <v>3161.65</v>
      </c>
      <c r="O28" s="33">
        <v>3194.2599999999998</v>
      </c>
      <c r="P28" s="33">
        <v>3237.9</v>
      </c>
      <c r="Q28" s="33">
        <v>3169.8</v>
      </c>
      <c r="R28" s="33">
        <v>3172.59</v>
      </c>
      <c r="S28" s="33">
        <v>3172.89</v>
      </c>
      <c r="T28" s="33">
        <v>3173.63</v>
      </c>
      <c r="U28" s="33">
        <v>3093.17</v>
      </c>
      <c r="V28" s="33">
        <v>3097.21</v>
      </c>
      <c r="W28" s="33">
        <v>3056.89</v>
      </c>
      <c r="X28" s="33">
        <v>2998.73</v>
      </c>
      <c r="Y28" s="33">
        <v>2444.3199999999997</v>
      </c>
    </row>
    <row r="29" spans="1:25" s="2" customFormat="1" ht="15.75">
      <c r="A29" s="32">
        <v>45462</v>
      </c>
      <c r="B29" s="33">
        <v>2170.77</v>
      </c>
      <c r="C29" s="33">
        <v>2122.9300000000003</v>
      </c>
      <c r="D29" s="33">
        <v>1918.74</v>
      </c>
      <c r="E29" s="33">
        <v>1774.67</v>
      </c>
      <c r="F29" s="33">
        <v>1758.1599999999999</v>
      </c>
      <c r="G29" s="33">
        <v>2065.29</v>
      </c>
      <c r="H29" s="33">
        <v>2160.58</v>
      </c>
      <c r="I29" s="33">
        <v>2492.39</v>
      </c>
      <c r="J29" s="33">
        <v>3045.52</v>
      </c>
      <c r="K29" s="33">
        <v>3156.14</v>
      </c>
      <c r="L29" s="33">
        <v>3278.7</v>
      </c>
      <c r="M29" s="33">
        <v>3320.39</v>
      </c>
      <c r="N29" s="33">
        <v>3335.7</v>
      </c>
      <c r="O29" s="33">
        <v>3352.48</v>
      </c>
      <c r="P29" s="33">
        <v>3385.84</v>
      </c>
      <c r="Q29" s="33">
        <v>3403.5299999999997</v>
      </c>
      <c r="R29" s="33">
        <v>3410.91</v>
      </c>
      <c r="S29" s="33">
        <v>3418.62</v>
      </c>
      <c r="T29" s="33">
        <v>3351.7599999999998</v>
      </c>
      <c r="U29" s="33">
        <v>3234.96</v>
      </c>
      <c r="V29" s="33">
        <v>3259.34</v>
      </c>
      <c r="W29" s="33">
        <v>3190.81</v>
      </c>
      <c r="X29" s="33">
        <v>3028.48</v>
      </c>
      <c r="Y29" s="33">
        <v>2508.9300000000003</v>
      </c>
    </row>
    <row r="30" spans="1:25" s="2" customFormat="1" ht="15.75">
      <c r="A30" s="32">
        <v>45463</v>
      </c>
      <c r="B30" s="33">
        <v>2189.08</v>
      </c>
      <c r="C30" s="33">
        <v>2146.58</v>
      </c>
      <c r="D30" s="33">
        <v>1934.4399999999998</v>
      </c>
      <c r="E30" s="33">
        <v>1825.8</v>
      </c>
      <c r="F30" s="33">
        <v>1766.46</v>
      </c>
      <c r="G30" s="33">
        <v>1957.7099999999998</v>
      </c>
      <c r="H30" s="33">
        <v>2093.29</v>
      </c>
      <c r="I30" s="33">
        <v>2384.33</v>
      </c>
      <c r="J30" s="33">
        <v>3024.47</v>
      </c>
      <c r="K30" s="33">
        <v>3051.33</v>
      </c>
      <c r="L30" s="33">
        <v>3097.77</v>
      </c>
      <c r="M30" s="33">
        <v>3133.3</v>
      </c>
      <c r="N30" s="33">
        <v>3161.36</v>
      </c>
      <c r="O30" s="33">
        <v>3123</v>
      </c>
      <c r="P30" s="33">
        <v>3138.88</v>
      </c>
      <c r="Q30" s="33">
        <v>3146.15</v>
      </c>
      <c r="R30" s="33">
        <v>3130.29</v>
      </c>
      <c r="S30" s="33">
        <v>3127.87</v>
      </c>
      <c r="T30" s="33">
        <v>3077.33</v>
      </c>
      <c r="U30" s="33">
        <v>3057.79</v>
      </c>
      <c r="V30" s="33">
        <v>3053.05</v>
      </c>
      <c r="W30" s="33">
        <v>3035.5099999999998</v>
      </c>
      <c r="X30" s="33">
        <v>2598.84</v>
      </c>
      <c r="Y30" s="33">
        <v>2253.6999999999998</v>
      </c>
    </row>
    <row r="31" spans="1:25" s="2" customFormat="1" ht="15.75">
      <c r="A31" s="32">
        <v>45464</v>
      </c>
      <c r="B31" s="33">
        <v>2031.73</v>
      </c>
      <c r="C31" s="33">
        <v>1882.3899999999999</v>
      </c>
      <c r="D31" s="33">
        <v>1686.74</v>
      </c>
      <c r="E31" s="33">
        <v>1065.78</v>
      </c>
      <c r="F31" s="33">
        <v>1159.8699999999999</v>
      </c>
      <c r="G31" s="33">
        <v>979.45</v>
      </c>
      <c r="H31" s="33">
        <v>1929.26</v>
      </c>
      <c r="I31" s="33">
        <v>2155.06</v>
      </c>
      <c r="J31" s="33">
        <v>2503.0500000000002</v>
      </c>
      <c r="K31" s="33">
        <v>2832.13</v>
      </c>
      <c r="L31" s="33">
        <v>2908.04</v>
      </c>
      <c r="M31" s="33">
        <v>2931.3999999999996</v>
      </c>
      <c r="N31" s="33">
        <v>2647.81</v>
      </c>
      <c r="O31" s="33">
        <v>2938.41</v>
      </c>
      <c r="P31" s="33">
        <v>2976.8399999999997</v>
      </c>
      <c r="Q31" s="33">
        <v>2994.0099999999998</v>
      </c>
      <c r="R31" s="33">
        <v>2985.45</v>
      </c>
      <c r="S31" s="33">
        <v>2958.3999999999996</v>
      </c>
      <c r="T31" s="33">
        <v>2917.83</v>
      </c>
      <c r="U31" s="33">
        <v>2787.3599999999997</v>
      </c>
      <c r="V31" s="33">
        <v>3018.61</v>
      </c>
      <c r="W31" s="33">
        <v>3002.47</v>
      </c>
      <c r="X31" s="33">
        <v>2659.3599999999997</v>
      </c>
      <c r="Y31" s="33">
        <v>2262.33</v>
      </c>
    </row>
    <row r="32" spans="1:25" s="2" customFormat="1" ht="15.75">
      <c r="A32" s="32">
        <v>45465</v>
      </c>
      <c r="B32" s="33">
        <v>2177.6</v>
      </c>
      <c r="C32" s="33">
        <v>2114.33</v>
      </c>
      <c r="D32" s="33">
        <v>1989.18</v>
      </c>
      <c r="E32" s="33">
        <v>1888.32</v>
      </c>
      <c r="F32" s="33">
        <v>1893.81</v>
      </c>
      <c r="G32" s="33">
        <v>1982.52</v>
      </c>
      <c r="H32" s="33">
        <v>1979.2</v>
      </c>
      <c r="I32" s="33">
        <v>2223.31</v>
      </c>
      <c r="J32" s="33">
        <v>2786.26</v>
      </c>
      <c r="K32" s="33">
        <v>3028.35</v>
      </c>
      <c r="L32" s="33">
        <v>3049.6</v>
      </c>
      <c r="M32" s="33">
        <v>3049.48</v>
      </c>
      <c r="N32" s="33">
        <v>3053.71</v>
      </c>
      <c r="O32" s="33">
        <v>3051.65</v>
      </c>
      <c r="P32" s="33">
        <v>3062.02</v>
      </c>
      <c r="Q32" s="33">
        <v>3064.7</v>
      </c>
      <c r="R32" s="33">
        <v>3068.65</v>
      </c>
      <c r="S32" s="33">
        <v>3068.21</v>
      </c>
      <c r="T32" s="33">
        <v>3060.46</v>
      </c>
      <c r="U32" s="33">
        <v>3050.97</v>
      </c>
      <c r="V32" s="33">
        <v>3068.23</v>
      </c>
      <c r="W32" s="33">
        <v>3089.46</v>
      </c>
      <c r="X32" s="33">
        <v>3015.27</v>
      </c>
      <c r="Y32" s="33">
        <v>2575.63</v>
      </c>
    </row>
    <row r="33" spans="1:25" s="2" customFormat="1" ht="15.75">
      <c r="A33" s="32">
        <v>45466</v>
      </c>
      <c r="B33" s="33">
        <v>2221.71</v>
      </c>
      <c r="C33" s="33">
        <v>2155.6</v>
      </c>
      <c r="D33" s="33">
        <v>1965.28</v>
      </c>
      <c r="E33" s="33">
        <v>1818.1599999999999</v>
      </c>
      <c r="F33" s="33">
        <v>1775.1</v>
      </c>
      <c r="G33" s="33">
        <v>1886.34</v>
      </c>
      <c r="H33" s="33">
        <v>2027.6399999999999</v>
      </c>
      <c r="I33" s="33">
        <v>2257.92</v>
      </c>
      <c r="J33" s="33">
        <v>2721.55</v>
      </c>
      <c r="K33" s="33">
        <v>3049.19</v>
      </c>
      <c r="L33" s="33">
        <v>3076.19</v>
      </c>
      <c r="M33" s="33">
        <v>3062.32</v>
      </c>
      <c r="N33" s="33">
        <v>3065.02</v>
      </c>
      <c r="O33" s="33">
        <v>3060.02</v>
      </c>
      <c r="P33" s="33">
        <v>3073.2599999999998</v>
      </c>
      <c r="Q33" s="33">
        <v>3071.47</v>
      </c>
      <c r="R33" s="33">
        <v>3066.5299999999997</v>
      </c>
      <c r="S33" s="33">
        <v>3062.14</v>
      </c>
      <c r="T33" s="33">
        <v>3062.19</v>
      </c>
      <c r="U33" s="33">
        <v>3052.71</v>
      </c>
      <c r="V33" s="33">
        <v>3063.64</v>
      </c>
      <c r="W33" s="33">
        <v>3074.71</v>
      </c>
      <c r="X33" s="33">
        <v>3032.29</v>
      </c>
      <c r="Y33" s="33">
        <v>2612.6800000000003</v>
      </c>
    </row>
    <row r="34" spans="1:25" s="2" customFormat="1" ht="15.75">
      <c r="A34" s="32">
        <v>45467</v>
      </c>
      <c r="B34" s="33">
        <v>2301.1099999999997</v>
      </c>
      <c r="C34" s="33">
        <v>2162.6499999999996</v>
      </c>
      <c r="D34" s="33">
        <v>1964.04</v>
      </c>
      <c r="E34" s="33">
        <v>1835.38</v>
      </c>
      <c r="F34" s="33">
        <v>1821.4299999999998</v>
      </c>
      <c r="G34" s="33">
        <v>2080.29</v>
      </c>
      <c r="H34" s="33">
        <v>2216.3199999999997</v>
      </c>
      <c r="I34" s="33">
        <v>2535.56</v>
      </c>
      <c r="J34" s="33">
        <v>3071.14</v>
      </c>
      <c r="K34" s="33">
        <v>3115.75</v>
      </c>
      <c r="L34" s="33">
        <v>3118.2599999999998</v>
      </c>
      <c r="M34" s="33">
        <v>3112</v>
      </c>
      <c r="N34" s="33">
        <v>3110.79</v>
      </c>
      <c r="O34" s="33">
        <v>3157.23</v>
      </c>
      <c r="P34" s="33">
        <v>3176.36</v>
      </c>
      <c r="Q34" s="33">
        <v>3210.42</v>
      </c>
      <c r="R34" s="33">
        <v>3211.95</v>
      </c>
      <c r="S34" s="33">
        <v>3173.55</v>
      </c>
      <c r="T34" s="33">
        <v>3088.98</v>
      </c>
      <c r="U34" s="33">
        <v>3065.61</v>
      </c>
      <c r="V34" s="33">
        <v>3075.19</v>
      </c>
      <c r="W34" s="33">
        <v>3077.35</v>
      </c>
      <c r="X34" s="33">
        <v>3030.73</v>
      </c>
      <c r="Y34" s="33">
        <v>2493.6099999999997</v>
      </c>
    </row>
    <row r="35" spans="1:25" s="2" customFormat="1" ht="15.75">
      <c r="A35" s="32">
        <v>45468</v>
      </c>
      <c r="B35" s="33">
        <v>2197.25</v>
      </c>
      <c r="C35" s="33">
        <v>2006.77</v>
      </c>
      <c r="D35" s="33">
        <v>1825.06</v>
      </c>
      <c r="E35" s="33">
        <v>977.29</v>
      </c>
      <c r="F35" s="33">
        <v>977.12</v>
      </c>
      <c r="G35" s="33">
        <v>1953.85</v>
      </c>
      <c r="H35" s="33">
        <v>2145.0500000000002</v>
      </c>
      <c r="I35" s="33">
        <v>2401.1099999999997</v>
      </c>
      <c r="J35" s="33">
        <v>3029.7</v>
      </c>
      <c r="K35" s="33">
        <v>3063.15</v>
      </c>
      <c r="L35" s="33">
        <v>3070.59</v>
      </c>
      <c r="M35" s="33">
        <v>3075.86</v>
      </c>
      <c r="N35" s="33">
        <v>3076.38</v>
      </c>
      <c r="O35" s="33">
        <v>3073.29</v>
      </c>
      <c r="P35" s="33">
        <v>3083.58</v>
      </c>
      <c r="Q35" s="33">
        <v>3074.69</v>
      </c>
      <c r="R35" s="33">
        <v>3075.33</v>
      </c>
      <c r="S35" s="33">
        <v>3060.73</v>
      </c>
      <c r="T35" s="33">
        <v>3051.13</v>
      </c>
      <c r="U35" s="33">
        <v>3033.07</v>
      </c>
      <c r="V35" s="33">
        <v>3042.7799999999997</v>
      </c>
      <c r="W35" s="33">
        <v>3049.67</v>
      </c>
      <c r="X35" s="33">
        <v>2876.71</v>
      </c>
      <c r="Y35" s="33">
        <v>2427.92</v>
      </c>
    </row>
    <row r="36" spans="1:25" s="2" customFormat="1" ht="15.75">
      <c r="A36" s="32">
        <v>45469</v>
      </c>
      <c r="B36" s="33">
        <v>2234.4700000000003</v>
      </c>
      <c r="C36" s="33">
        <v>2004.3799999999999</v>
      </c>
      <c r="D36" s="33">
        <v>1876.74</v>
      </c>
      <c r="E36" s="33">
        <v>1801.98</v>
      </c>
      <c r="F36" s="33">
        <v>1600.32</v>
      </c>
      <c r="G36" s="33">
        <v>2037.93</v>
      </c>
      <c r="H36" s="33">
        <v>2230.0699999999997</v>
      </c>
      <c r="I36" s="33">
        <v>2492.7200000000003</v>
      </c>
      <c r="J36" s="33">
        <v>3030.31</v>
      </c>
      <c r="K36" s="33">
        <v>3071.35</v>
      </c>
      <c r="L36" s="33">
        <v>3076.3</v>
      </c>
      <c r="M36" s="33">
        <v>3067.57</v>
      </c>
      <c r="N36" s="33">
        <v>3063.96</v>
      </c>
      <c r="O36" s="33">
        <v>3056.34</v>
      </c>
      <c r="P36" s="33">
        <v>3072.48</v>
      </c>
      <c r="Q36" s="33">
        <v>3063.74</v>
      </c>
      <c r="R36" s="33">
        <v>3064.42</v>
      </c>
      <c r="S36" s="33">
        <v>3068.7799999999997</v>
      </c>
      <c r="T36" s="33">
        <v>3067.22</v>
      </c>
      <c r="U36" s="33">
        <v>3055.93</v>
      </c>
      <c r="V36" s="33">
        <v>3059.2599999999998</v>
      </c>
      <c r="W36" s="33">
        <v>3057.21</v>
      </c>
      <c r="X36" s="33">
        <v>3018.19</v>
      </c>
      <c r="Y36" s="33">
        <v>2509.2200000000003</v>
      </c>
    </row>
    <row r="37" spans="1:25" s="2" customFormat="1" ht="15.75">
      <c r="A37" s="32">
        <v>45470</v>
      </c>
      <c r="B37" s="33">
        <v>2261.89</v>
      </c>
      <c r="C37" s="33">
        <v>2000.44</v>
      </c>
      <c r="D37" s="33">
        <v>1878.83</v>
      </c>
      <c r="E37" s="33">
        <v>1804.74</v>
      </c>
      <c r="F37" s="33">
        <v>1797.48</v>
      </c>
      <c r="G37" s="33">
        <v>2059.6999999999998</v>
      </c>
      <c r="H37" s="33">
        <v>2247.4899999999998</v>
      </c>
      <c r="I37" s="33">
        <v>2533.37</v>
      </c>
      <c r="J37" s="33">
        <v>3060.6</v>
      </c>
      <c r="K37" s="33">
        <v>3111.2</v>
      </c>
      <c r="L37" s="33">
        <v>3107.52</v>
      </c>
      <c r="M37" s="33">
        <v>3101.83</v>
      </c>
      <c r="N37" s="33">
        <v>3097.0099999999998</v>
      </c>
      <c r="O37" s="33">
        <v>3097.13</v>
      </c>
      <c r="P37" s="33">
        <v>3153.23</v>
      </c>
      <c r="Q37" s="33">
        <v>3181.22</v>
      </c>
      <c r="R37" s="33">
        <v>3175.68</v>
      </c>
      <c r="S37" s="33">
        <v>3159.73</v>
      </c>
      <c r="T37" s="33">
        <v>3084.1</v>
      </c>
      <c r="U37" s="33">
        <v>3049.41</v>
      </c>
      <c r="V37" s="33">
        <v>3051.19</v>
      </c>
      <c r="W37" s="33">
        <v>3044.83</v>
      </c>
      <c r="X37" s="33">
        <v>3016.84</v>
      </c>
      <c r="Y37" s="33">
        <v>2573.08</v>
      </c>
    </row>
    <row r="38" spans="1:25" s="2" customFormat="1" ht="15.75">
      <c r="A38" s="32">
        <v>45471</v>
      </c>
      <c r="B38" s="33">
        <v>2263.88</v>
      </c>
      <c r="C38" s="33">
        <v>1980.75</v>
      </c>
      <c r="D38" s="33">
        <v>1808.5</v>
      </c>
      <c r="E38" s="33">
        <v>977.89</v>
      </c>
      <c r="F38" s="33">
        <v>977.17</v>
      </c>
      <c r="G38" s="33">
        <v>1930.54</v>
      </c>
      <c r="H38" s="33">
        <v>2146.2200000000003</v>
      </c>
      <c r="I38" s="33">
        <v>2484.39</v>
      </c>
      <c r="J38" s="33">
        <v>3046.43</v>
      </c>
      <c r="K38" s="33">
        <v>3234.84</v>
      </c>
      <c r="L38" s="33">
        <v>3230.19</v>
      </c>
      <c r="M38" s="33">
        <v>3252.98</v>
      </c>
      <c r="N38" s="33">
        <v>3206.48</v>
      </c>
      <c r="O38" s="33">
        <v>3285.66</v>
      </c>
      <c r="P38" s="33">
        <v>3294.95</v>
      </c>
      <c r="Q38" s="33">
        <v>3303.9</v>
      </c>
      <c r="R38" s="33">
        <v>3316.66</v>
      </c>
      <c r="S38" s="33">
        <v>3296.91</v>
      </c>
      <c r="T38" s="33">
        <v>3266.52</v>
      </c>
      <c r="U38" s="33">
        <v>3160.8</v>
      </c>
      <c r="V38" s="33">
        <v>3167.91</v>
      </c>
      <c r="W38" s="33">
        <v>3153.25</v>
      </c>
      <c r="X38" s="33">
        <v>3014.92</v>
      </c>
      <c r="Y38" s="33">
        <v>2470.64</v>
      </c>
    </row>
    <row r="39" spans="1:25" s="2" customFormat="1" ht="15.75">
      <c r="A39" s="32">
        <v>45472</v>
      </c>
      <c r="B39" s="33">
        <v>2328.21</v>
      </c>
      <c r="C39" s="33">
        <v>2159.2399999999998</v>
      </c>
      <c r="D39" s="33">
        <v>2078.63</v>
      </c>
      <c r="E39" s="33">
        <v>1976.8899999999999</v>
      </c>
      <c r="F39" s="33">
        <v>1905.3</v>
      </c>
      <c r="G39" s="33">
        <v>2021.49</v>
      </c>
      <c r="H39" s="33">
        <v>2091.71</v>
      </c>
      <c r="I39" s="33">
        <v>2363.7200000000003</v>
      </c>
      <c r="J39" s="33">
        <v>2885.06</v>
      </c>
      <c r="K39" s="33">
        <v>3110.16</v>
      </c>
      <c r="L39" s="33">
        <v>3146.93</v>
      </c>
      <c r="M39" s="33">
        <v>3220.68</v>
      </c>
      <c r="N39" s="33">
        <v>3282.74</v>
      </c>
      <c r="O39" s="33">
        <v>3314.67</v>
      </c>
      <c r="P39" s="33">
        <v>3339.62</v>
      </c>
      <c r="Q39" s="33">
        <v>3338.5099999999998</v>
      </c>
      <c r="R39" s="33">
        <v>3365.99</v>
      </c>
      <c r="S39" s="33">
        <v>3365.02</v>
      </c>
      <c r="T39" s="33">
        <v>3365.5</v>
      </c>
      <c r="U39" s="33">
        <v>3255.74</v>
      </c>
      <c r="V39" s="33">
        <v>3281.5099999999998</v>
      </c>
      <c r="W39" s="33">
        <v>3279.33</v>
      </c>
      <c r="X39" s="33">
        <v>3036</v>
      </c>
      <c r="Y39" s="33">
        <v>2511.0699999999997</v>
      </c>
    </row>
    <row r="40" spans="1:25" s="2" customFormat="1" ht="15.75">
      <c r="A40" s="32">
        <v>45473</v>
      </c>
      <c r="B40" s="33">
        <v>2247.1</v>
      </c>
      <c r="C40" s="33">
        <v>2083.04</v>
      </c>
      <c r="D40" s="33">
        <v>1940.02</v>
      </c>
      <c r="E40" s="33">
        <v>1801.65</v>
      </c>
      <c r="F40" s="33">
        <v>1752.1999999999998</v>
      </c>
      <c r="G40" s="33">
        <v>1833.49</v>
      </c>
      <c r="H40" s="33">
        <v>1839.82</v>
      </c>
      <c r="I40" s="33">
        <v>2204.2799999999997</v>
      </c>
      <c r="J40" s="33">
        <v>2604.08</v>
      </c>
      <c r="K40" s="33">
        <v>3051.54</v>
      </c>
      <c r="L40" s="33">
        <v>3093.61</v>
      </c>
      <c r="M40" s="33">
        <v>3101.89</v>
      </c>
      <c r="N40" s="33">
        <v>3105.35</v>
      </c>
      <c r="O40" s="33">
        <v>3108.86</v>
      </c>
      <c r="P40" s="33">
        <v>3114.6</v>
      </c>
      <c r="Q40" s="33">
        <v>3118.13</v>
      </c>
      <c r="R40" s="33">
        <v>3118.56</v>
      </c>
      <c r="S40" s="33">
        <v>3111.59</v>
      </c>
      <c r="T40" s="33">
        <v>3116.02</v>
      </c>
      <c r="U40" s="33">
        <v>3094.58</v>
      </c>
      <c r="V40" s="33">
        <v>3099.87</v>
      </c>
      <c r="W40" s="33">
        <v>3092.2599999999998</v>
      </c>
      <c r="X40" s="33">
        <v>3034.69</v>
      </c>
      <c r="Y40" s="33">
        <v>2506.4899999999998</v>
      </c>
    </row>
    <row r="41" spans="1:25" s="2" customFormat="1" ht="15.75"/>
    <row r="42" spans="1:25" s="2" customFormat="1" ht="15.75"/>
    <row r="43" spans="1:25" s="2" customFormat="1" ht="15.75">
      <c r="A43" s="23" t="s">
        <v>8</v>
      </c>
      <c r="B43" s="24"/>
      <c r="C43" s="25"/>
      <c r="D43" s="26"/>
      <c r="E43" s="26"/>
      <c r="F43" s="26"/>
      <c r="G43" s="27" t="s">
        <v>34</v>
      </c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8"/>
    </row>
    <row r="44" spans="1:25" s="2" customFormat="1" ht="24">
      <c r="A44" s="29"/>
      <c r="B44" s="30" t="s">
        <v>10</v>
      </c>
      <c r="C44" s="31" t="s">
        <v>11</v>
      </c>
      <c r="D44" s="31" t="s">
        <v>12</v>
      </c>
      <c r="E44" s="31" t="s">
        <v>13</v>
      </c>
      <c r="F44" s="31" t="s">
        <v>14</v>
      </c>
      <c r="G44" s="31" t="s">
        <v>15</v>
      </c>
      <c r="H44" s="31" t="s">
        <v>16</v>
      </c>
      <c r="I44" s="31" t="s">
        <v>17</v>
      </c>
      <c r="J44" s="31" t="s">
        <v>18</v>
      </c>
      <c r="K44" s="31" t="s">
        <v>19</v>
      </c>
      <c r="L44" s="31" t="s">
        <v>20</v>
      </c>
      <c r="M44" s="31" t="s">
        <v>21</v>
      </c>
      <c r="N44" s="31" t="s">
        <v>22</v>
      </c>
      <c r="O44" s="31" t="s">
        <v>23</v>
      </c>
      <c r="P44" s="31" t="s">
        <v>24</v>
      </c>
      <c r="Q44" s="31" t="s">
        <v>25</v>
      </c>
      <c r="R44" s="31" t="s">
        <v>26</v>
      </c>
      <c r="S44" s="31" t="s">
        <v>27</v>
      </c>
      <c r="T44" s="31" t="s">
        <v>28</v>
      </c>
      <c r="U44" s="31" t="s">
        <v>29</v>
      </c>
      <c r="V44" s="31" t="s">
        <v>30</v>
      </c>
      <c r="W44" s="31" t="s">
        <v>31</v>
      </c>
      <c r="X44" s="31" t="s">
        <v>32</v>
      </c>
      <c r="Y44" s="31" t="s">
        <v>33</v>
      </c>
    </row>
    <row r="45" spans="1:25" s="2" customFormat="1" ht="15.75">
      <c r="A45" s="32">
        <v>45444</v>
      </c>
      <c r="B45" s="33">
        <v>2499.3199999999997</v>
      </c>
      <c r="C45" s="33">
        <v>2445.02</v>
      </c>
      <c r="D45" s="33">
        <v>2297.7399999999998</v>
      </c>
      <c r="E45" s="33">
        <v>2172.98</v>
      </c>
      <c r="F45" s="33">
        <v>1951.04</v>
      </c>
      <c r="G45" s="33">
        <v>1871.69</v>
      </c>
      <c r="H45" s="33">
        <v>1291.04</v>
      </c>
      <c r="I45" s="33">
        <v>2394.69</v>
      </c>
      <c r="J45" s="33">
        <v>2687.7799999999997</v>
      </c>
      <c r="K45" s="33">
        <v>2851.64</v>
      </c>
      <c r="L45" s="33">
        <v>2933.66</v>
      </c>
      <c r="M45" s="33">
        <v>2723.25</v>
      </c>
      <c r="N45" s="33">
        <v>2718.92</v>
      </c>
      <c r="O45" s="33">
        <v>2728.44</v>
      </c>
      <c r="P45" s="33">
        <v>2718.0699999999997</v>
      </c>
      <c r="Q45" s="33">
        <v>2737.98</v>
      </c>
      <c r="R45" s="33">
        <v>2789.31</v>
      </c>
      <c r="S45" s="33">
        <v>3045.48</v>
      </c>
      <c r="T45" s="33">
        <v>2995.26</v>
      </c>
      <c r="U45" s="33">
        <v>2965.48</v>
      </c>
      <c r="V45" s="33">
        <v>3089.02</v>
      </c>
      <c r="W45" s="33">
        <v>3000.8999999999996</v>
      </c>
      <c r="X45" s="33">
        <v>2699.59</v>
      </c>
      <c r="Y45" s="33">
        <v>2529.21</v>
      </c>
    </row>
    <row r="46" spans="1:25" s="2" customFormat="1" ht="15.75">
      <c r="A46" s="32">
        <v>45445</v>
      </c>
      <c r="B46" s="33">
        <v>2458.23</v>
      </c>
      <c r="C46" s="33">
        <v>2254.84</v>
      </c>
      <c r="D46" s="33">
        <v>2055.5299999999997</v>
      </c>
      <c r="E46" s="33">
        <v>1921.92</v>
      </c>
      <c r="F46" s="33">
        <v>1838.26</v>
      </c>
      <c r="G46" s="33">
        <v>1857.07</v>
      </c>
      <c r="H46" s="33">
        <v>1285.6199999999999</v>
      </c>
      <c r="I46" s="33">
        <v>1289.08</v>
      </c>
      <c r="J46" s="33">
        <v>2547.06</v>
      </c>
      <c r="K46" s="33">
        <v>2886.64</v>
      </c>
      <c r="L46" s="33">
        <v>3010.41</v>
      </c>
      <c r="M46" s="33">
        <v>3018.77</v>
      </c>
      <c r="N46" s="33">
        <v>3014.79</v>
      </c>
      <c r="O46" s="33">
        <v>3044.1099999999997</v>
      </c>
      <c r="P46" s="33">
        <v>3110.2200000000003</v>
      </c>
      <c r="Q46" s="33">
        <v>3160.4300000000003</v>
      </c>
      <c r="R46" s="33">
        <v>3199.29</v>
      </c>
      <c r="S46" s="33">
        <v>3220.9700000000003</v>
      </c>
      <c r="T46" s="33">
        <v>3221.6099999999997</v>
      </c>
      <c r="U46" s="33">
        <v>3112.75</v>
      </c>
      <c r="V46" s="33">
        <v>3146.51</v>
      </c>
      <c r="W46" s="33">
        <v>3158.55</v>
      </c>
      <c r="X46" s="33">
        <v>3018.92</v>
      </c>
      <c r="Y46" s="33">
        <v>2635.27</v>
      </c>
    </row>
    <row r="47" spans="1:25" s="2" customFormat="1" ht="15.75">
      <c r="A47" s="32">
        <v>45446</v>
      </c>
      <c r="B47" s="33">
        <v>2507.92</v>
      </c>
      <c r="C47" s="33">
        <v>2289.3000000000002</v>
      </c>
      <c r="D47" s="33">
        <v>2256.19</v>
      </c>
      <c r="E47" s="33">
        <v>2101.2200000000003</v>
      </c>
      <c r="F47" s="33">
        <v>2034.3899999999999</v>
      </c>
      <c r="G47" s="33">
        <v>2234.5100000000002</v>
      </c>
      <c r="H47" s="33">
        <v>2379.6499999999996</v>
      </c>
      <c r="I47" s="33">
        <v>2579.2200000000003</v>
      </c>
      <c r="J47" s="33">
        <v>3071.41</v>
      </c>
      <c r="K47" s="33">
        <v>3278.85</v>
      </c>
      <c r="L47" s="33">
        <v>3281.84</v>
      </c>
      <c r="M47" s="33">
        <v>3260.5299999999997</v>
      </c>
      <c r="N47" s="33">
        <v>3260.92</v>
      </c>
      <c r="O47" s="33">
        <v>3261.62</v>
      </c>
      <c r="P47" s="33">
        <v>3266.44</v>
      </c>
      <c r="Q47" s="33">
        <v>3257.58</v>
      </c>
      <c r="R47" s="33">
        <v>3254.33</v>
      </c>
      <c r="S47" s="33">
        <v>3253.02</v>
      </c>
      <c r="T47" s="33">
        <v>3252.7799999999997</v>
      </c>
      <c r="U47" s="33">
        <v>3119.9300000000003</v>
      </c>
      <c r="V47" s="33">
        <v>3171.02</v>
      </c>
      <c r="W47" s="33">
        <v>3159.87</v>
      </c>
      <c r="X47" s="33">
        <v>2839.35</v>
      </c>
      <c r="Y47" s="33">
        <v>2578.8599999999997</v>
      </c>
    </row>
    <row r="48" spans="1:25" s="2" customFormat="1" ht="15.75">
      <c r="A48" s="32">
        <v>45447</v>
      </c>
      <c r="B48" s="33">
        <v>2602.66</v>
      </c>
      <c r="C48" s="33">
        <v>2375.42</v>
      </c>
      <c r="D48" s="33">
        <v>2239.11</v>
      </c>
      <c r="E48" s="33">
        <v>2142.04</v>
      </c>
      <c r="F48" s="33">
        <v>2144.19</v>
      </c>
      <c r="G48" s="33">
        <v>2316.37</v>
      </c>
      <c r="H48" s="33">
        <v>2436.02</v>
      </c>
      <c r="I48" s="33">
        <v>2685.42</v>
      </c>
      <c r="J48" s="33">
        <v>3141.76</v>
      </c>
      <c r="K48" s="33">
        <v>3293.2000000000003</v>
      </c>
      <c r="L48" s="33">
        <v>3304.6200000000003</v>
      </c>
      <c r="M48" s="33">
        <v>3304.86</v>
      </c>
      <c r="N48" s="33">
        <v>3297.42</v>
      </c>
      <c r="O48" s="33">
        <v>3297.59</v>
      </c>
      <c r="P48" s="33">
        <v>3299.21</v>
      </c>
      <c r="Q48" s="33">
        <v>3297.07</v>
      </c>
      <c r="R48" s="33">
        <v>3304.3</v>
      </c>
      <c r="S48" s="33">
        <v>3305.4100000000003</v>
      </c>
      <c r="T48" s="33">
        <v>3306.96</v>
      </c>
      <c r="U48" s="33">
        <v>3288.94</v>
      </c>
      <c r="V48" s="33">
        <v>3287.91</v>
      </c>
      <c r="W48" s="33">
        <v>3296.07</v>
      </c>
      <c r="X48" s="33">
        <v>2835.52</v>
      </c>
      <c r="Y48" s="33">
        <v>2579.91</v>
      </c>
    </row>
    <row r="49" spans="1:25" s="2" customFormat="1" ht="15.75">
      <c r="A49" s="32">
        <v>45448</v>
      </c>
      <c r="B49" s="33">
        <v>2414.21</v>
      </c>
      <c r="C49" s="33">
        <v>2237.61</v>
      </c>
      <c r="D49" s="33">
        <v>2100.46</v>
      </c>
      <c r="E49" s="33">
        <v>2009.48</v>
      </c>
      <c r="F49" s="33">
        <v>1280.3600000000001</v>
      </c>
      <c r="G49" s="33">
        <v>1280.3600000000001</v>
      </c>
      <c r="H49" s="33">
        <v>1484.6</v>
      </c>
      <c r="I49" s="33">
        <v>1388.46</v>
      </c>
      <c r="J49" s="33">
        <v>3014.25</v>
      </c>
      <c r="K49" s="33">
        <v>3262.27</v>
      </c>
      <c r="L49" s="33">
        <v>3285.3</v>
      </c>
      <c r="M49" s="33">
        <v>3274.83</v>
      </c>
      <c r="N49" s="33">
        <v>3276.52</v>
      </c>
      <c r="O49" s="33">
        <v>3277.3</v>
      </c>
      <c r="P49" s="33">
        <v>3277.5</v>
      </c>
      <c r="Q49" s="33">
        <v>3278.56</v>
      </c>
      <c r="R49" s="33">
        <v>3278.87</v>
      </c>
      <c r="S49" s="33">
        <v>3305.57</v>
      </c>
      <c r="T49" s="33">
        <v>3290.38</v>
      </c>
      <c r="U49" s="33">
        <v>3255.48</v>
      </c>
      <c r="V49" s="33">
        <v>3271.3599999999997</v>
      </c>
      <c r="W49" s="33">
        <v>3269.3</v>
      </c>
      <c r="X49" s="33">
        <v>2824.7</v>
      </c>
      <c r="Y49" s="33">
        <v>2510.9700000000003</v>
      </c>
    </row>
    <row r="50" spans="1:25" s="2" customFormat="1" ht="15.75">
      <c r="A50" s="32">
        <v>45449</v>
      </c>
      <c r="B50" s="33">
        <v>2158.46</v>
      </c>
      <c r="C50" s="33">
        <v>2044.25</v>
      </c>
      <c r="D50" s="33">
        <v>1937.15</v>
      </c>
      <c r="E50" s="33">
        <v>1280.3600000000001</v>
      </c>
      <c r="F50" s="33">
        <v>1280.3600000000001</v>
      </c>
      <c r="G50" s="33">
        <v>1280.3600000000001</v>
      </c>
      <c r="H50" s="33">
        <v>1421</v>
      </c>
      <c r="I50" s="33">
        <v>2394.5299999999997</v>
      </c>
      <c r="J50" s="33">
        <v>2859.75</v>
      </c>
      <c r="K50" s="33">
        <v>3258.7200000000003</v>
      </c>
      <c r="L50" s="33">
        <v>3299.21</v>
      </c>
      <c r="M50" s="33">
        <v>3305.19</v>
      </c>
      <c r="N50" s="33">
        <v>3301.17</v>
      </c>
      <c r="O50" s="33">
        <v>3296.96</v>
      </c>
      <c r="P50" s="33">
        <v>3318.8900000000003</v>
      </c>
      <c r="Q50" s="33">
        <v>3325.03</v>
      </c>
      <c r="R50" s="33">
        <v>3313.1400000000003</v>
      </c>
      <c r="S50" s="33">
        <v>3298.13</v>
      </c>
      <c r="T50" s="33">
        <v>3282.02</v>
      </c>
      <c r="U50" s="33">
        <v>3105</v>
      </c>
      <c r="V50" s="33">
        <v>3191.05</v>
      </c>
      <c r="W50" s="33">
        <v>3107.7200000000003</v>
      </c>
      <c r="X50" s="33">
        <v>2656.89</v>
      </c>
      <c r="Y50" s="33">
        <v>2370.8199999999997</v>
      </c>
    </row>
    <row r="51" spans="1:25" s="2" customFormat="1" ht="15.75">
      <c r="A51" s="32">
        <v>45450</v>
      </c>
      <c r="B51" s="33">
        <v>2213.2200000000003</v>
      </c>
      <c r="C51" s="33">
        <v>2027.1799999999998</v>
      </c>
      <c r="D51" s="33">
        <v>1389.14</v>
      </c>
      <c r="E51" s="33">
        <v>1376.24</v>
      </c>
      <c r="F51" s="33">
        <v>1369.31</v>
      </c>
      <c r="G51" s="33">
        <v>1394.41</v>
      </c>
      <c r="H51" s="33">
        <v>2244.1799999999998</v>
      </c>
      <c r="I51" s="33">
        <v>2536.0100000000002</v>
      </c>
      <c r="J51" s="33">
        <v>2906</v>
      </c>
      <c r="K51" s="33">
        <v>3280.4700000000003</v>
      </c>
      <c r="L51" s="33">
        <v>3282.27</v>
      </c>
      <c r="M51" s="33">
        <v>3284.41</v>
      </c>
      <c r="N51" s="33">
        <v>3288.21</v>
      </c>
      <c r="O51" s="33">
        <v>3285.84</v>
      </c>
      <c r="P51" s="33">
        <v>3291.84</v>
      </c>
      <c r="Q51" s="33">
        <v>3292.58</v>
      </c>
      <c r="R51" s="33">
        <v>3330.17</v>
      </c>
      <c r="S51" s="33">
        <v>3309.8100000000004</v>
      </c>
      <c r="T51" s="33">
        <v>3320.34</v>
      </c>
      <c r="U51" s="33">
        <v>3285.49</v>
      </c>
      <c r="V51" s="33">
        <v>3321.6800000000003</v>
      </c>
      <c r="W51" s="33">
        <v>3313.8100000000004</v>
      </c>
      <c r="X51" s="33">
        <v>2932.4700000000003</v>
      </c>
      <c r="Y51" s="33">
        <v>2561.91</v>
      </c>
    </row>
    <row r="52" spans="1:25" s="2" customFormat="1" ht="15.75">
      <c r="A52" s="32">
        <v>45451</v>
      </c>
      <c r="B52" s="33">
        <v>2491.67</v>
      </c>
      <c r="C52" s="33">
        <v>2272.77</v>
      </c>
      <c r="D52" s="33">
        <v>2132.52</v>
      </c>
      <c r="E52" s="33">
        <v>2073.61</v>
      </c>
      <c r="F52" s="33">
        <v>2077.31</v>
      </c>
      <c r="G52" s="33">
        <v>2192.5299999999997</v>
      </c>
      <c r="H52" s="33">
        <v>2317.5299999999997</v>
      </c>
      <c r="I52" s="33">
        <v>2504.42</v>
      </c>
      <c r="J52" s="33">
        <v>3000.42</v>
      </c>
      <c r="K52" s="33">
        <v>3309.69</v>
      </c>
      <c r="L52" s="33">
        <v>3330.1600000000003</v>
      </c>
      <c r="M52" s="33">
        <v>3336.27</v>
      </c>
      <c r="N52" s="33">
        <v>3340.53</v>
      </c>
      <c r="O52" s="33">
        <v>3337.94</v>
      </c>
      <c r="P52" s="33">
        <v>3346.3100000000004</v>
      </c>
      <c r="Q52" s="33">
        <v>3351.1200000000003</v>
      </c>
      <c r="R52" s="33">
        <v>3365.76</v>
      </c>
      <c r="S52" s="33">
        <v>3368.0800000000004</v>
      </c>
      <c r="T52" s="33">
        <v>3358.8300000000004</v>
      </c>
      <c r="U52" s="33">
        <v>3341.1800000000003</v>
      </c>
      <c r="V52" s="33">
        <v>3359.6600000000003</v>
      </c>
      <c r="W52" s="33">
        <v>3350.92</v>
      </c>
      <c r="X52" s="33">
        <v>3246.3999999999996</v>
      </c>
      <c r="Y52" s="33">
        <v>2737.62</v>
      </c>
    </row>
    <row r="53" spans="1:25" s="2" customFormat="1" ht="15.75">
      <c r="A53" s="32">
        <v>45452</v>
      </c>
      <c r="B53" s="33">
        <v>2410.52</v>
      </c>
      <c r="C53" s="33">
        <v>2298.31</v>
      </c>
      <c r="D53" s="33">
        <v>2128.0100000000002</v>
      </c>
      <c r="E53" s="33">
        <v>2042.17</v>
      </c>
      <c r="F53" s="33">
        <v>1992.49</v>
      </c>
      <c r="G53" s="33">
        <v>2028.82</v>
      </c>
      <c r="H53" s="33">
        <v>2027.15</v>
      </c>
      <c r="I53" s="33">
        <v>2418.1999999999998</v>
      </c>
      <c r="J53" s="33">
        <v>2770.6099999999997</v>
      </c>
      <c r="K53" s="33">
        <v>3176.56</v>
      </c>
      <c r="L53" s="33">
        <v>3302.17</v>
      </c>
      <c r="M53" s="33">
        <v>3309.2400000000002</v>
      </c>
      <c r="N53" s="33">
        <v>3309.05</v>
      </c>
      <c r="O53" s="33">
        <v>3304.52</v>
      </c>
      <c r="P53" s="33">
        <v>3308.92</v>
      </c>
      <c r="Q53" s="33">
        <v>3308.94</v>
      </c>
      <c r="R53" s="33">
        <v>3338.6200000000003</v>
      </c>
      <c r="S53" s="33">
        <v>3345.7400000000002</v>
      </c>
      <c r="T53" s="33">
        <v>3342.9500000000003</v>
      </c>
      <c r="U53" s="33">
        <v>3313.88</v>
      </c>
      <c r="V53" s="33">
        <v>3341.38</v>
      </c>
      <c r="W53" s="33">
        <v>3325.1400000000003</v>
      </c>
      <c r="X53" s="33">
        <v>3220.05</v>
      </c>
      <c r="Y53" s="33">
        <v>2723.35</v>
      </c>
    </row>
    <row r="54" spans="1:25" s="2" customFormat="1" ht="15.75">
      <c r="A54" s="32">
        <v>45453</v>
      </c>
      <c r="B54" s="33">
        <v>2354.2200000000003</v>
      </c>
      <c r="C54" s="33">
        <v>2210.46</v>
      </c>
      <c r="D54" s="33">
        <v>2083.5699999999997</v>
      </c>
      <c r="E54" s="33">
        <v>2032.37</v>
      </c>
      <c r="F54" s="33">
        <v>1935.69</v>
      </c>
      <c r="G54" s="33">
        <v>2177.9299999999998</v>
      </c>
      <c r="H54" s="33">
        <v>2333.7799999999997</v>
      </c>
      <c r="I54" s="33">
        <v>2690.4700000000003</v>
      </c>
      <c r="J54" s="33">
        <v>3302.8900000000003</v>
      </c>
      <c r="K54" s="33">
        <v>3340.96</v>
      </c>
      <c r="L54" s="33">
        <v>3350.65</v>
      </c>
      <c r="M54" s="33">
        <v>3349.13</v>
      </c>
      <c r="N54" s="33">
        <v>3352.03</v>
      </c>
      <c r="O54" s="33">
        <v>3352.3500000000004</v>
      </c>
      <c r="P54" s="33">
        <v>3366.78</v>
      </c>
      <c r="Q54" s="33">
        <v>3367.09</v>
      </c>
      <c r="R54" s="33">
        <v>3385.52</v>
      </c>
      <c r="S54" s="33">
        <v>3370.05</v>
      </c>
      <c r="T54" s="33">
        <v>3368.27</v>
      </c>
      <c r="U54" s="33">
        <v>3337.86</v>
      </c>
      <c r="V54" s="33">
        <v>3355.0400000000004</v>
      </c>
      <c r="W54" s="33">
        <v>3347.4</v>
      </c>
      <c r="X54" s="33">
        <v>3208.1499999999996</v>
      </c>
      <c r="Y54" s="33">
        <v>2671.66</v>
      </c>
    </row>
    <row r="55" spans="1:25" s="2" customFormat="1" ht="15.75">
      <c r="A55" s="32">
        <v>45454</v>
      </c>
      <c r="B55" s="33">
        <v>2334.35</v>
      </c>
      <c r="C55" s="33">
        <v>2210.06</v>
      </c>
      <c r="D55" s="33">
        <v>2048.5100000000002</v>
      </c>
      <c r="E55" s="33">
        <v>1931.4099999999999</v>
      </c>
      <c r="F55" s="33">
        <v>1889.97</v>
      </c>
      <c r="G55" s="33">
        <v>1414.54</v>
      </c>
      <c r="H55" s="33">
        <v>2331.96</v>
      </c>
      <c r="I55" s="33">
        <v>2664.01</v>
      </c>
      <c r="J55" s="33">
        <v>3092.77</v>
      </c>
      <c r="K55" s="33">
        <v>3353.61</v>
      </c>
      <c r="L55" s="33">
        <v>3358.9300000000003</v>
      </c>
      <c r="M55" s="33">
        <v>3376.4500000000003</v>
      </c>
      <c r="N55" s="33">
        <v>3380.84</v>
      </c>
      <c r="O55" s="33">
        <v>3375.76</v>
      </c>
      <c r="P55" s="33">
        <v>3402.03</v>
      </c>
      <c r="Q55" s="33">
        <v>3425.71</v>
      </c>
      <c r="R55" s="33">
        <v>3452.63</v>
      </c>
      <c r="S55" s="33">
        <v>3424.53</v>
      </c>
      <c r="T55" s="33">
        <v>3379.8300000000004</v>
      </c>
      <c r="U55" s="33">
        <v>3341.0600000000004</v>
      </c>
      <c r="V55" s="33">
        <v>3353.92</v>
      </c>
      <c r="W55" s="33">
        <v>3345.03</v>
      </c>
      <c r="X55" s="33">
        <v>3254.8</v>
      </c>
      <c r="Y55" s="33">
        <v>2731.91</v>
      </c>
    </row>
    <row r="56" spans="1:25" s="2" customFormat="1" ht="15.75">
      <c r="A56" s="32">
        <v>45455</v>
      </c>
      <c r="B56" s="33">
        <v>2462.08</v>
      </c>
      <c r="C56" s="33">
        <v>2382.85</v>
      </c>
      <c r="D56" s="33">
        <v>2245.52</v>
      </c>
      <c r="E56" s="33">
        <v>2070.63</v>
      </c>
      <c r="F56" s="33">
        <v>2016.8</v>
      </c>
      <c r="G56" s="33">
        <v>2107.75</v>
      </c>
      <c r="H56" s="33">
        <v>2139.23</v>
      </c>
      <c r="I56" s="33">
        <v>2429.35</v>
      </c>
      <c r="J56" s="33">
        <v>2773.89</v>
      </c>
      <c r="K56" s="33">
        <v>3276.42</v>
      </c>
      <c r="L56" s="33">
        <v>3343.51</v>
      </c>
      <c r="M56" s="33">
        <v>3356.7200000000003</v>
      </c>
      <c r="N56" s="33">
        <v>3356.63</v>
      </c>
      <c r="O56" s="33">
        <v>3352.77</v>
      </c>
      <c r="P56" s="33">
        <v>3353.77</v>
      </c>
      <c r="Q56" s="33">
        <v>3353.0400000000004</v>
      </c>
      <c r="R56" s="33">
        <v>3350.0600000000004</v>
      </c>
      <c r="S56" s="33">
        <v>3327.96</v>
      </c>
      <c r="T56" s="33">
        <v>3319.3300000000004</v>
      </c>
      <c r="U56" s="33">
        <v>3286.3599999999997</v>
      </c>
      <c r="V56" s="33">
        <v>3324.2400000000002</v>
      </c>
      <c r="W56" s="33">
        <v>3310.4300000000003</v>
      </c>
      <c r="X56" s="33">
        <v>3030.7</v>
      </c>
      <c r="Y56" s="33">
        <v>2632.17</v>
      </c>
    </row>
    <row r="57" spans="1:25" s="2" customFormat="1" ht="15.75">
      <c r="A57" s="32">
        <v>45456</v>
      </c>
      <c r="B57" s="33">
        <v>2424.16</v>
      </c>
      <c r="C57" s="33">
        <v>2390.71</v>
      </c>
      <c r="D57" s="33">
        <v>2257.16</v>
      </c>
      <c r="E57" s="33">
        <v>2089.5500000000002</v>
      </c>
      <c r="F57" s="33">
        <v>1982.67</v>
      </c>
      <c r="G57" s="33">
        <v>2277.1</v>
      </c>
      <c r="H57" s="33">
        <v>2396.83</v>
      </c>
      <c r="I57" s="33">
        <v>2699.91</v>
      </c>
      <c r="J57" s="33">
        <v>3329.7900000000004</v>
      </c>
      <c r="K57" s="33">
        <v>3376.65</v>
      </c>
      <c r="L57" s="33">
        <v>3391.44</v>
      </c>
      <c r="M57" s="33">
        <v>3401.3700000000003</v>
      </c>
      <c r="N57" s="33">
        <v>3397.42</v>
      </c>
      <c r="O57" s="33">
        <v>3401.1400000000003</v>
      </c>
      <c r="P57" s="33">
        <v>3416.1000000000004</v>
      </c>
      <c r="Q57" s="33">
        <v>3417.11</v>
      </c>
      <c r="R57" s="33">
        <v>3420.8900000000003</v>
      </c>
      <c r="S57" s="33">
        <v>3413.67</v>
      </c>
      <c r="T57" s="33">
        <v>3416.1000000000004</v>
      </c>
      <c r="U57" s="33">
        <v>3375.27</v>
      </c>
      <c r="V57" s="33">
        <v>3396.1400000000003</v>
      </c>
      <c r="W57" s="33">
        <v>3357.0800000000004</v>
      </c>
      <c r="X57" s="33">
        <v>3300.1800000000003</v>
      </c>
      <c r="Y57" s="33">
        <v>2712.39</v>
      </c>
    </row>
    <row r="58" spans="1:25" s="2" customFormat="1" ht="15.75">
      <c r="A58" s="32">
        <v>45457</v>
      </c>
      <c r="B58" s="33">
        <v>2398.1800000000003</v>
      </c>
      <c r="C58" s="33">
        <v>2328.8999999999996</v>
      </c>
      <c r="D58" s="33">
        <v>2106.16</v>
      </c>
      <c r="E58" s="33">
        <v>1977.85</v>
      </c>
      <c r="F58" s="33">
        <v>2008.4099999999999</v>
      </c>
      <c r="G58" s="33">
        <v>2285.25</v>
      </c>
      <c r="H58" s="33">
        <v>2367.6800000000003</v>
      </c>
      <c r="I58" s="33">
        <v>2657.83</v>
      </c>
      <c r="J58" s="33">
        <v>3318.02</v>
      </c>
      <c r="K58" s="33">
        <v>3367.7200000000003</v>
      </c>
      <c r="L58" s="33">
        <v>3482.9</v>
      </c>
      <c r="M58" s="33">
        <v>3533.36</v>
      </c>
      <c r="N58" s="33">
        <v>3570.0400000000004</v>
      </c>
      <c r="O58" s="33">
        <v>3588.82</v>
      </c>
      <c r="P58" s="33">
        <v>3611.8</v>
      </c>
      <c r="Q58" s="33">
        <v>3602.34</v>
      </c>
      <c r="R58" s="33">
        <v>3410.27</v>
      </c>
      <c r="S58" s="33">
        <v>3391.36</v>
      </c>
      <c r="T58" s="33">
        <v>3450.2000000000003</v>
      </c>
      <c r="U58" s="33">
        <v>3352.2000000000003</v>
      </c>
      <c r="V58" s="33">
        <v>3339.07</v>
      </c>
      <c r="W58" s="33">
        <v>3324.03</v>
      </c>
      <c r="X58" s="33">
        <v>3245.38</v>
      </c>
      <c r="Y58" s="33">
        <v>2672.7799999999997</v>
      </c>
    </row>
    <row r="59" spans="1:25" s="2" customFormat="1" ht="15.75">
      <c r="A59" s="32">
        <v>45458</v>
      </c>
      <c r="B59" s="33">
        <v>2437.21</v>
      </c>
      <c r="C59" s="33">
        <v>2404.13</v>
      </c>
      <c r="D59" s="33">
        <v>2294.96</v>
      </c>
      <c r="E59" s="33">
        <v>2078.71</v>
      </c>
      <c r="F59" s="33">
        <v>2025.54</v>
      </c>
      <c r="G59" s="33">
        <v>2227.0699999999997</v>
      </c>
      <c r="H59" s="33">
        <v>2240.02</v>
      </c>
      <c r="I59" s="33">
        <v>2425.6499999999996</v>
      </c>
      <c r="J59" s="33">
        <v>2899.98</v>
      </c>
      <c r="K59" s="33">
        <v>3327.2900000000004</v>
      </c>
      <c r="L59" s="33">
        <v>3349.67</v>
      </c>
      <c r="M59" s="33">
        <v>3357.76</v>
      </c>
      <c r="N59" s="33">
        <v>3339.46</v>
      </c>
      <c r="O59" s="33">
        <v>3333.4700000000003</v>
      </c>
      <c r="P59" s="33">
        <v>3357.8500000000004</v>
      </c>
      <c r="Q59" s="33">
        <v>3366.4100000000003</v>
      </c>
      <c r="R59" s="33">
        <v>3389.96</v>
      </c>
      <c r="S59" s="33">
        <v>3383.09</v>
      </c>
      <c r="T59" s="33">
        <v>3356.05</v>
      </c>
      <c r="U59" s="33">
        <v>3327.9</v>
      </c>
      <c r="V59" s="33">
        <v>3336.3</v>
      </c>
      <c r="W59" s="33">
        <v>3319.03</v>
      </c>
      <c r="X59" s="33">
        <v>3191.27</v>
      </c>
      <c r="Y59" s="33">
        <v>2670.85</v>
      </c>
    </row>
    <row r="60" spans="1:25" s="2" customFormat="1" ht="15.75">
      <c r="A60" s="32">
        <v>45459</v>
      </c>
      <c r="B60" s="33">
        <v>2402.08</v>
      </c>
      <c r="C60" s="33">
        <v>2353.3199999999997</v>
      </c>
      <c r="D60" s="33">
        <v>2247.7399999999998</v>
      </c>
      <c r="E60" s="33">
        <v>2035.8899999999999</v>
      </c>
      <c r="F60" s="33">
        <v>1907.26</v>
      </c>
      <c r="G60" s="33">
        <v>2169.67</v>
      </c>
      <c r="H60" s="33">
        <v>2114.7399999999998</v>
      </c>
      <c r="I60" s="33">
        <v>2298.9499999999998</v>
      </c>
      <c r="J60" s="33">
        <v>2698.31</v>
      </c>
      <c r="K60" s="33">
        <v>3262.2799999999997</v>
      </c>
      <c r="L60" s="33">
        <v>3325.5600000000004</v>
      </c>
      <c r="M60" s="33">
        <v>3328.17</v>
      </c>
      <c r="N60" s="33">
        <v>3335.28</v>
      </c>
      <c r="O60" s="33">
        <v>3323.73</v>
      </c>
      <c r="P60" s="33">
        <v>3330.6400000000003</v>
      </c>
      <c r="Q60" s="33">
        <v>3328.17</v>
      </c>
      <c r="R60" s="33">
        <v>3340.42</v>
      </c>
      <c r="S60" s="33">
        <v>3339.05</v>
      </c>
      <c r="T60" s="33">
        <v>3343.8300000000004</v>
      </c>
      <c r="U60" s="33">
        <v>3330.5600000000004</v>
      </c>
      <c r="V60" s="33">
        <v>3342.1200000000003</v>
      </c>
      <c r="W60" s="33">
        <v>3315.86</v>
      </c>
      <c r="X60" s="33">
        <v>3096.26</v>
      </c>
      <c r="Y60" s="33">
        <v>2677.6</v>
      </c>
    </row>
    <row r="61" spans="1:25" s="2" customFormat="1" ht="15.75">
      <c r="A61" s="32">
        <v>45460</v>
      </c>
      <c r="B61" s="33">
        <v>2460.16</v>
      </c>
      <c r="C61" s="33">
        <v>2391.9899999999998</v>
      </c>
      <c r="D61" s="33">
        <v>2301.5699999999997</v>
      </c>
      <c r="E61" s="33">
        <v>2187.84</v>
      </c>
      <c r="F61" s="33">
        <v>2253.61</v>
      </c>
      <c r="G61" s="33">
        <v>2366.4499999999998</v>
      </c>
      <c r="H61" s="33">
        <v>2446.9899999999998</v>
      </c>
      <c r="I61" s="33">
        <v>2679.0299999999997</v>
      </c>
      <c r="J61" s="33">
        <v>3279.95</v>
      </c>
      <c r="K61" s="33">
        <v>3337.34</v>
      </c>
      <c r="L61" s="33">
        <v>3353.57</v>
      </c>
      <c r="M61" s="33">
        <v>3357.03</v>
      </c>
      <c r="N61" s="33">
        <v>3355.03</v>
      </c>
      <c r="O61" s="33">
        <v>3352.0400000000004</v>
      </c>
      <c r="P61" s="33">
        <v>3359.8900000000003</v>
      </c>
      <c r="Q61" s="33">
        <v>3358.0600000000004</v>
      </c>
      <c r="R61" s="33">
        <v>3362.6400000000003</v>
      </c>
      <c r="S61" s="33">
        <v>3360.42</v>
      </c>
      <c r="T61" s="33">
        <v>3354.73</v>
      </c>
      <c r="U61" s="33">
        <v>3338.61</v>
      </c>
      <c r="V61" s="33">
        <v>3341.19</v>
      </c>
      <c r="W61" s="33">
        <v>3332.8900000000003</v>
      </c>
      <c r="X61" s="33">
        <v>3050.84</v>
      </c>
      <c r="Y61" s="33">
        <v>2673.05</v>
      </c>
    </row>
    <row r="62" spans="1:25" s="2" customFormat="1" ht="15.75">
      <c r="A62" s="32">
        <v>45461</v>
      </c>
      <c r="B62" s="33">
        <v>2450.5699999999997</v>
      </c>
      <c r="C62" s="33">
        <v>2360.94</v>
      </c>
      <c r="D62" s="33">
        <v>2190.2799999999997</v>
      </c>
      <c r="E62" s="33">
        <v>2127.33</v>
      </c>
      <c r="F62" s="33">
        <v>2111.98</v>
      </c>
      <c r="G62" s="33">
        <v>2343.4499999999998</v>
      </c>
      <c r="H62" s="33">
        <v>2445.0500000000002</v>
      </c>
      <c r="I62" s="33">
        <v>2755.55</v>
      </c>
      <c r="J62" s="33">
        <v>3324.2000000000003</v>
      </c>
      <c r="K62" s="33">
        <v>3369.27</v>
      </c>
      <c r="L62" s="33">
        <v>3442.5</v>
      </c>
      <c r="M62" s="33">
        <v>3462.4700000000003</v>
      </c>
      <c r="N62" s="33">
        <v>3466.8900000000003</v>
      </c>
      <c r="O62" s="33">
        <v>3499.5</v>
      </c>
      <c r="P62" s="33">
        <v>3543.1400000000003</v>
      </c>
      <c r="Q62" s="33">
        <v>3475.0400000000004</v>
      </c>
      <c r="R62" s="33">
        <v>3477.8300000000004</v>
      </c>
      <c r="S62" s="33">
        <v>3478.13</v>
      </c>
      <c r="T62" s="33">
        <v>3478.8700000000003</v>
      </c>
      <c r="U62" s="33">
        <v>3398.4100000000003</v>
      </c>
      <c r="V62" s="33">
        <v>3402.4500000000003</v>
      </c>
      <c r="W62" s="33">
        <v>3362.13</v>
      </c>
      <c r="X62" s="33">
        <v>3303.9700000000003</v>
      </c>
      <c r="Y62" s="33">
        <v>2749.56</v>
      </c>
    </row>
    <row r="63" spans="1:25" s="2" customFormat="1" ht="15.75">
      <c r="A63" s="32">
        <v>45462</v>
      </c>
      <c r="B63" s="33">
        <v>2476.0100000000002</v>
      </c>
      <c r="C63" s="33">
        <v>2428.17</v>
      </c>
      <c r="D63" s="33">
        <v>2223.98</v>
      </c>
      <c r="E63" s="33">
        <v>2079.91</v>
      </c>
      <c r="F63" s="33">
        <v>2063.4</v>
      </c>
      <c r="G63" s="33">
        <v>2370.5299999999997</v>
      </c>
      <c r="H63" s="33">
        <v>2465.8199999999997</v>
      </c>
      <c r="I63" s="33">
        <v>2797.63</v>
      </c>
      <c r="J63" s="33">
        <v>3350.76</v>
      </c>
      <c r="K63" s="33">
        <v>3461.38</v>
      </c>
      <c r="L63" s="33">
        <v>3583.94</v>
      </c>
      <c r="M63" s="33">
        <v>3625.63</v>
      </c>
      <c r="N63" s="33">
        <v>3640.94</v>
      </c>
      <c r="O63" s="33">
        <v>3657.7200000000003</v>
      </c>
      <c r="P63" s="33">
        <v>3691.0800000000004</v>
      </c>
      <c r="Q63" s="33">
        <v>3708.77</v>
      </c>
      <c r="R63" s="33">
        <v>3716.15</v>
      </c>
      <c r="S63" s="33">
        <v>3723.86</v>
      </c>
      <c r="T63" s="33">
        <v>3657</v>
      </c>
      <c r="U63" s="33">
        <v>3540.2000000000003</v>
      </c>
      <c r="V63" s="33">
        <v>3564.5800000000004</v>
      </c>
      <c r="W63" s="33">
        <v>3496.05</v>
      </c>
      <c r="X63" s="33">
        <v>3333.7200000000003</v>
      </c>
      <c r="Y63" s="33">
        <v>2814.17</v>
      </c>
    </row>
    <row r="64" spans="1:25" s="2" customFormat="1" ht="15.75">
      <c r="A64" s="32">
        <v>45463</v>
      </c>
      <c r="B64" s="33">
        <v>2494.3199999999997</v>
      </c>
      <c r="C64" s="33">
        <v>2451.8199999999997</v>
      </c>
      <c r="D64" s="33">
        <v>2239.6799999999998</v>
      </c>
      <c r="E64" s="33">
        <v>2131.04</v>
      </c>
      <c r="F64" s="33">
        <v>2071.6999999999998</v>
      </c>
      <c r="G64" s="33">
        <v>2262.9499999999998</v>
      </c>
      <c r="H64" s="33">
        <v>2398.5299999999997</v>
      </c>
      <c r="I64" s="33">
        <v>2689.5699999999997</v>
      </c>
      <c r="J64" s="33">
        <v>3329.71</v>
      </c>
      <c r="K64" s="33">
        <v>3356.57</v>
      </c>
      <c r="L64" s="33">
        <v>3403.01</v>
      </c>
      <c r="M64" s="33">
        <v>3438.5400000000004</v>
      </c>
      <c r="N64" s="33">
        <v>3466.6000000000004</v>
      </c>
      <c r="O64" s="33">
        <v>3428.2400000000002</v>
      </c>
      <c r="P64" s="33">
        <v>3444.1200000000003</v>
      </c>
      <c r="Q64" s="33">
        <v>3451.3900000000003</v>
      </c>
      <c r="R64" s="33">
        <v>3435.53</v>
      </c>
      <c r="S64" s="33">
        <v>3433.11</v>
      </c>
      <c r="T64" s="33">
        <v>3382.57</v>
      </c>
      <c r="U64" s="33">
        <v>3363.03</v>
      </c>
      <c r="V64" s="33">
        <v>3358.2900000000004</v>
      </c>
      <c r="W64" s="33">
        <v>3340.75</v>
      </c>
      <c r="X64" s="33">
        <v>2904.08</v>
      </c>
      <c r="Y64" s="33">
        <v>2558.94</v>
      </c>
    </row>
    <row r="65" spans="1:25" s="2" customFormat="1" ht="15.75">
      <c r="A65" s="32">
        <v>45464</v>
      </c>
      <c r="B65" s="33">
        <v>2336.9700000000003</v>
      </c>
      <c r="C65" s="33">
        <v>2187.63</v>
      </c>
      <c r="D65" s="33">
        <v>1991.98</v>
      </c>
      <c r="E65" s="33">
        <v>1371.02</v>
      </c>
      <c r="F65" s="33">
        <v>1465.1100000000001</v>
      </c>
      <c r="G65" s="33">
        <v>1284.69</v>
      </c>
      <c r="H65" s="33">
        <v>2234.5</v>
      </c>
      <c r="I65" s="33">
        <v>2460.3000000000002</v>
      </c>
      <c r="J65" s="33">
        <v>2808.29</v>
      </c>
      <c r="K65" s="33">
        <v>3137.37</v>
      </c>
      <c r="L65" s="33">
        <v>3213.2799999999997</v>
      </c>
      <c r="M65" s="33">
        <v>3236.64</v>
      </c>
      <c r="N65" s="33">
        <v>2953.05</v>
      </c>
      <c r="O65" s="33">
        <v>3243.6499999999996</v>
      </c>
      <c r="P65" s="33">
        <v>3282.08</v>
      </c>
      <c r="Q65" s="33">
        <v>3299.25</v>
      </c>
      <c r="R65" s="33">
        <v>3290.69</v>
      </c>
      <c r="S65" s="33">
        <v>3263.64</v>
      </c>
      <c r="T65" s="33">
        <v>3223.0699999999997</v>
      </c>
      <c r="U65" s="33">
        <v>3092.6</v>
      </c>
      <c r="V65" s="33">
        <v>3323.8500000000004</v>
      </c>
      <c r="W65" s="33">
        <v>3307.71</v>
      </c>
      <c r="X65" s="33">
        <v>2964.6</v>
      </c>
      <c r="Y65" s="33">
        <v>2567.5699999999997</v>
      </c>
    </row>
    <row r="66" spans="1:25" s="2" customFormat="1" ht="15.75">
      <c r="A66" s="32">
        <v>45465</v>
      </c>
      <c r="B66" s="33">
        <v>2482.84</v>
      </c>
      <c r="C66" s="33">
        <v>2419.5699999999997</v>
      </c>
      <c r="D66" s="33">
        <v>2294.42</v>
      </c>
      <c r="E66" s="33">
        <v>2193.56</v>
      </c>
      <c r="F66" s="33">
        <v>2199.0500000000002</v>
      </c>
      <c r="G66" s="33">
        <v>2287.7600000000002</v>
      </c>
      <c r="H66" s="33">
        <v>2284.44</v>
      </c>
      <c r="I66" s="33">
        <v>2528.5500000000002</v>
      </c>
      <c r="J66" s="33">
        <v>3091.5</v>
      </c>
      <c r="K66" s="33">
        <v>3333.59</v>
      </c>
      <c r="L66" s="33">
        <v>3354.84</v>
      </c>
      <c r="M66" s="33">
        <v>3354.7200000000003</v>
      </c>
      <c r="N66" s="33">
        <v>3358.9500000000003</v>
      </c>
      <c r="O66" s="33">
        <v>3356.8900000000003</v>
      </c>
      <c r="P66" s="33">
        <v>3367.26</v>
      </c>
      <c r="Q66" s="33">
        <v>3369.94</v>
      </c>
      <c r="R66" s="33">
        <v>3373.8900000000003</v>
      </c>
      <c r="S66" s="33">
        <v>3373.4500000000003</v>
      </c>
      <c r="T66" s="33">
        <v>3365.7000000000003</v>
      </c>
      <c r="U66" s="33">
        <v>3356.21</v>
      </c>
      <c r="V66" s="33">
        <v>3373.4700000000003</v>
      </c>
      <c r="W66" s="33">
        <v>3394.7000000000003</v>
      </c>
      <c r="X66" s="33">
        <v>3320.51</v>
      </c>
      <c r="Y66" s="33">
        <v>2880.87</v>
      </c>
    </row>
    <row r="67" spans="1:25" s="2" customFormat="1" ht="15.75">
      <c r="A67" s="32">
        <v>45466</v>
      </c>
      <c r="B67" s="33">
        <v>2526.9499999999998</v>
      </c>
      <c r="C67" s="33">
        <v>2460.84</v>
      </c>
      <c r="D67" s="33">
        <v>2270.52</v>
      </c>
      <c r="E67" s="33">
        <v>2123.4</v>
      </c>
      <c r="F67" s="33">
        <v>2080.34</v>
      </c>
      <c r="G67" s="33">
        <v>2191.58</v>
      </c>
      <c r="H67" s="33">
        <v>2332.88</v>
      </c>
      <c r="I67" s="33">
        <v>2563.16</v>
      </c>
      <c r="J67" s="33">
        <v>3026.79</v>
      </c>
      <c r="K67" s="33">
        <v>3354.4300000000003</v>
      </c>
      <c r="L67" s="33">
        <v>3381.4300000000003</v>
      </c>
      <c r="M67" s="33">
        <v>3367.5600000000004</v>
      </c>
      <c r="N67" s="33">
        <v>3370.26</v>
      </c>
      <c r="O67" s="33">
        <v>3365.26</v>
      </c>
      <c r="P67" s="33">
        <v>3378.5</v>
      </c>
      <c r="Q67" s="33">
        <v>3376.71</v>
      </c>
      <c r="R67" s="33">
        <v>3371.77</v>
      </c>
      <c r="S67" s="33">
        <v>3367.38</v>
      </c>
      <c r="T67" s="33">
        <v>3367.4300000000003</v>
      </c>
      <c r="U67" s="33">
        <v>3357.9500000000003</v>
      </c>
      <c r="V67" s="33">
        <v>3368.88</v>
      </c>
      <c r="W67" s="33">
        <v>3379.9500000000003</v>
      </c>
      <c r="X67" s="33">
        <v>3337.53</v>
      </c>
      <c r="Y67" s="33">
        <v>2917.92</v>
      </c>
    </row>
    <row r="68" spans="1:25" s="2" customFormat="1" ht="15.75">
      <c r="A68" s="32">
        <v>45467</v>
      </c>
      <c r="B68" s="33">
        <v>2606.35</v>
      </c>
      <c r="C68" s="33">
        <v>2467.89</v>
      </c>
      <c r="D68" s="33">
        <v>2269.2799999999997</v>
      </c>
      <c r="E68" s="33">
        <v>2140.62</v>
      </c>
      <c r="F68" s="33">
        <v>2126.67</v>
      </c>
      <c r="G68" s="33">
        <v>2385.5299999999997</v>
      </c>
      <c r="H68" s="33">
        <v>2521.56</v>
      </c>
      <c r="I68" s="33">
        <v>2840.8</v>
      </c>
      <c r="J68" s="33">
        <v>3376.38</v>
      </c>
      <c r="K68" s="33">
        <v>3420.9900000000002</v>
      </c>
      <c r="L68" s="33">
        <v>3423.5</v>
      </c>
      <c r="M68" s="33">
        <v>3417.2400000000002</v>
      </c>
      <c r="N68" s="33">
        <v>3416.03</v>
      </c>
      <c r="O68" s="33">
        <v>3462.4700000000003</v>
      </c>
      <c r="P68" s="33">
        <v>3481.6000000000004</v>
      </c>
      <c r="Q68" s="33">
        <v>3515.6600000000003</v>
      </c>
      <c r="R68" s="33">
        <v>3517.19</v>
      </c>
      <c r="S68" s="33">
        <v>3478.7900000000004</v>
      </c>
      <c r="T68" s="33">
        <v>3394.2200000000003</v>
      </c>
      <c r="U68" s="33">
        <v>3370.8500000000004</v>
      </c>
      <c r="V68" s="33">
        <v>3380.4300000000003</v>
      </c>
      <c r="W68" s="33">
        <v>3382.59</v>
      </c>
      <c r="X68" s="33">
        <v>3335.9700000000003</v>
      </c>
      <c r="Y68" s="33">
        <v>2798.85</v>
      </c>
    </row>
    <row r="69" spans="1:25" s="2" customFormat="1" ht="15.75">
      <c r="A69" s="32">
        <v>45468</v>
      </c>
      <c r="B69" s="33">
        <v>2502.4899999999998</v>
      </c>
      <c r="C69" s="33">
        <v>2312.0100000000002</v>
      </c>
      <c r="D69" s="33">
        <v>2130.3000000000002</v>
      </c>
      <c r="E69" s="33">
        <v>1282.53</v>
      </c>
      <c r="F69" s="33">
        <v>1282.3600000000001</v>
      </c>
      <c r="G69" s="33">
        <v>2259.09</v>
      </c>
      <c r="H69" s="33">
        <v>2450.29</v>
      </c>
      <c r="I69" s="33">
        <v>2706.35</v>
      </c>
      <c r="J69" s="33">
        <v>3334.94</v>
      </c>
      <c r="K69" s="33">
        <v>3368.3900000000003</v>
      </c>
      <c r="L69" s="33">
        <v>3375.8300000000004</v>
      </c>
      <c r="M69" s="33">
        <v>3381.1000000000004</v>
      </c>
      <c r="N69" s="33">
        <v>3381.6200000000003</v>
      </c>
      <c r="O69" s="33">
        <v>3378.53</v>
      </c>
      <c r="P69" s="33">
        <v>3388.82</v>
      </c>
      <c r="Q69" s="33">
        <v>3379.9300000000003</v>
      </c>
      <c r="R69" s="33">
        <v>3380.57</v>
      </c>
      <c r="S69" s="33">
        <v>3365.9700000000003</v>
      </c>
      <c r="T69" s="33">
        <v>3356.3700000000003</v>
      </c>
      <c r="U69" s="33">
        <v>3338.3100000000004</v>
      </c>
      <c r="V69" s="33">
        <v>3348.02</v>
      </c>
      <c r="W69" s="33">
        <v>3354.9100000000003</v>
      </c>
      <c r="X69" s="33">
        <v>3181.95</v>
      </c>
      <c r="Y69" s="33">
        <v>2733.16</v>
      </c>
    </row>
    <row r="70" spans="1:25" s="2" customFormat="1" ht="15.75">
      <c r="A70" s="32">
        <v>45469</v>
      </c>
      <c r="B70" s="33">
        <v>2539.71</v>
      </c>
      <c r="C70" s="33">
        <v>2309.62</v>
      </c>
      <c r="D70" s="33">
        <v>2181.98</v>
      </c>
      <c r="E70" s="33">
        <v>2107.2200000000003</v>
      </c>
      <c r="F70" s="33">
        <v>1905.56</v>
      </c>
      <c r="G70" s="33">
        <v>2343.17</v>
      </c>
      <c r="H70" s="33">
        <v>2535.31</v>
      </c>
      <c r="I70" s="33">
        <v>2797.96</v>
      </c>
      <c r="J70" s="33">
        <v>3335.55</v>
      </c>
      <c r="K70" s="33">
        <v>3376.59</v>
      </c>
      <c r="L70" s="33">
        <v>3381.5400000000004</v>
      </c>
      <c r="M70" s="33">
        <v>3372.8100000000004</v>
      </c>
      <c r="N70" s="33">
        <v>3369.2000000000003</v>
      </c>
      <c r="O70" s="33">
        <v>3361.5800000000004</v>
      </c>
      <c r="P70" s="33">
        <v>3377.7200000000003</v>
      </c>
      <c r="Q70" s="33">
        <v>3368.98</v>
      </c>
      <c r="R70" s="33">
        <v>3369.6600000000003</v>
      </c>
      <c r="S70" s="33">
        <v>3374.02</v>
      </c>
      <c r="T70" s="33">
        <v>3372.46</v>
      </c>
      <c r="U70" s="33">
        <v>3361.17</v>
      </c>
      <c r="V70" s="33">
        <v>3364.5</v>
      </c>
      <c r="W70" s="33">
        <v>3362.4500000000003</v>
      </c>
      <c r="X70" s="33">
        <v>3323.4300000000003</v>
      </c>
      <c r="Y70" s="33">
        <v>2814.46</v>
      </c>
    </row>
    <row r="71" spans="1:25" s="2" customFormat="1" ht="15.75">
      <c r="A71" s="32">
        <v>45470</v>
      </c>
      <c r="B71" s="33">
        <v>2567.13</v>
      </c>
      <c r="C71" s="33">
        <v>2305.6800000000003</v>
      </c>
      <c r="D71" s="33">
        <v>2184.0699999999997</v>
      </c>
      <c r="E71" s="33">
        <v>2109.98</v>
      </c>
      <c r="F71" s="33">
        <v>2102.7200000000003</v>
      </c>
      <c r="G71" s="33">
        <v>2364.94</v>
      </c>
      <c r="H71" s="33">
        <v>2552.73</v>
      </c>
      <c r="I71" s="33">
        <v>2838.6099999999997</v>
      </c>
      <c r="J71" s="33">
        <v>3365.84</v>
      </c>
      <c r="K71" s="33">
        <v>3416.44</v>
      </c>
      <c r="L71" s="33">
        <v>3412.76</v>
      </c>
      <c r="M71" s="33">
        <v>3407.07</v>
      </c>
      <c r="N71" s="33">
        <v>3402.25</v>
      </c>
      <c r="O71" s="33">
        <v>3402.3700000000003</v>
      </c>
      <c r="P71" s="33">
        <v>3458.4700000000003</v>
      </c>
      <c r="Q71" s="33">
        <v>3486.46</v>
      </c>
      <c r="R71" s="33">
        <v>3480.92</v>
      </c>
      <c r="S71" s="33">
        <v>3464.9700000000003</v>
      </c>
      <c r="T71" s="33">
        <v>3389.34</v>
      </c>
      <c r="U71" s="33">
        <v>3354.65</v>
      </c>
      <c r="V71" s="33">
        <v>3356.4300000000003</v>
      </c>
      <c r="W71" s="33">
        <v>3350.07</v>
      </c>
      <c r="X71" s="33">
        <v>3322.0800000000004</v>
      </c>
      <c r="Y71" s="33">
        <v>2878.3199999999997</v>
      </c>
    </row>
    <row r="72" spans="1:25" s="2" customFormat="1" ht="15.75">
      <c r="A72" s="32">
        <v>45471</v>
      </c>
      <c r="B72" s="33">
        <v>2569.12</v>
      </c>
      <c r="C72" s="33">
        <v>2285.9899999999998</v>
      </c>
      <c r="D72" s="33">
        <v>2113.7399999999998</v>
      </c>
      <c r="E72" s="33">
        <v>1283.1300000000001</v>
      </c>
      <c r="F72" s="33">
        <v>1282.4100000000001</v>
      </c>
      <c r="G72" s="33">
        <v>2235.7799999999997</v>
      </c>
      <c r="H72" s="33">
        <v>2451.46</v>
      </c>
      <c r="I72" s="33">
        <v>2789.63</v>
      </c>
      <c r="J72" s="33">
        <v>3351.67</v>
      </c>
      <c r="K72" s="33">
        <v>3540.0800000000004</v>
      </c>
      <c r="L72" s="33">
        <v>3535.4300000000003</v>
      </c>
      <c r="M72" s="33">
        <v>3558.2200000000003</v>
      </c>
      <c r="N72" s="33">
        <v>3511.7200000000003</v>
      </c>
      <c r="O72" s="33">
        <v>3590.9</v>
      </c>
      <c r="P72" s="33">
        <v>3600.19</v>
      </c>
      <c r="Q72" s="33">
        <v>3609.1400000000003</v>
      </c>
      <c r="R72" s="33">
        <v>3621.9</v>
      </c>
      <c r="S72" s="33">
        <v>3602.15</v>
      </c>
      <c r="T72" s="33">
        <v>3571.76</v>
      </c>
      <c r="U72" s="33">
        <v>3466.0400000000004</v>
      </c>
      <c r="V72" s="33">
        <v>3473.15</v>
      </c>
      <c r="W72" s="33">
        <v>3458.4900000000002</v>
      </c>
      <c r="X72" s="33">
        <v>3320.1600000000003</v>
      </c>
      <c r="Y72" s="33">
        <v>2775.88</v>
      </c>
    </row>
    <row r="73" spans="1:25" s="2" customFormat="1" ht="15.75">
      <c r="A73" s="32">
        <v>45472</v>
      </c>
      <c r="B73" s="33">
        <v>2633.45</v>
      </c>
      <c r="C73" s="33">
        <v>2464.48</v>
      </c>
      <c r="D73" s="33">
        <v>2383.87</v>
      </c>
      <c r="E73" s="33">
        <v>2282.13</v>
      </c>
      <c r="F73" s="33">
        <v>2210.54</v>
      </c>
      <c r="G73" s="33">
        <v>2326.73</v>
      </c>
      <c r="H73" s="33">
        <v>2396.9499999999998</v>
      </c>
      <c r="I73" s="33">
        <v>2668.96</v>
      </c>
      <c r="J73" s="33">
        <v>3190.3</v>
      </c>
      <c r="K73" s="33">
        <v>3415.4</v>
      </c>
      <c r="L73" s="33">
        <v>3452.17</v>
      </c>
      <c r="M73" s="33">
        <v>3525.92</v>
      </c>
      <c r="N73" s="33">
        <v>3587.98</v>
      </c>
      <c r="O73" s="33">
        <v>3619.9100000000003</v>
      </c>
      <c r="P73" s="33">
        <v>3644.86</v>
      </c>
      <c r="Q73" s="33">
        <v>3643.75</v>
      </c>
      <c r="R73" s="33">
        <v>3671.23</v>
      </c>
      <c r="S73" s="33">
        <v>3670.26</v>
      </c>
      <c r="T73" s="33">
        <v>3670.7400000000002</v>
      </c>
      <c r="U73" s="33">
        <v>3560.98</v>
      </c>
      <c r="V73" s="33">
        <v>3586.75</v>
      </c>
      <c r="W73" s="33">
        <v>3584.57</v>
      </c>
      <c r="X73" s="33">
        <v>3341.2400000000002</v>
      </c>
      <c r="Y73" s="33">
        <v>2816.31</v>
      </c>
    </row>
    <row r="74" spans="1:25" s="2" customFormat="1" ht="15.75">
      <c r="A74" s="32">
        <v>45473</v>
      </c>
      <c r="B74" s="33">
        <v>2552.34</v>
      </c>
      <c r="C74" s="33">
        <v>2388.2799999999997</v>
      </c>
      <c r="D74" s="33">
        <v>2245.2600000000002</v>
      </c>
      <c r="E74" s="33">
        <v>2106.89</v>
      </c>
      <c r="F74" s="33">
        <v>2057.44</v>
      </c>
      <c r="G74" s="33">
        <v>2138.73</v>
      </c>
      <c r="H74" s="33">
        <v>2145.06</v>
      </c>
      <c r="I74" s="33">
        <v>2509.52</v>
      </c>
      <c r="J74" s="33">
        <v>2909.3199999999997</v>
      </c>
      <c r="K74" s="33">
        <v>3356.78</v>
      </c>
      <c r="L74" s="33">
        <v>3398.8500000000004</v>
      </c>
      <c r="M74" s="33">
        <v>3407.13</v>
      </c>
      <c r="N74" s="33">
        <v>3410.59</v>
      </c>
      <c r="O74" s="33">
        <v>3414.1000000000004</v>
      </c>
      <c r="P74" s="33">
        <v>3419.84</v>
      </c>
      <c r="Q74" s="33">
        <v>3423.3700000000003</v>
      </c>
      <c r="R74" s="33">
        <v>3423.8</v>
      </c>
      <c r="S74" s="33">
        <v>3416.8300000000004</v>
      </c>
      <c r="T74" s="33">
        <v>3421.26</v>
      </c>
      <c r="U74" s="33">
        <v>3399.82</v>
      </c>
      <c r="V74" s="33">
        <v>3405.11</v>
      </c>
      <c r="W74" s="33">
        <v>3397.5</v>
      </c>
      <c r="X74" s="33">
        <v>3339.9300000000003</v>
      </c>
      <c r="Y74" s="33">
        <v>2811.73</v>
      </c>
    </row>
    <row r="75" spans="1:25" s="2" customFormat="1" ht="15.75"/>
    <row r="76" spans="1:25" s="2" customFormat="1" ht="15.75"/>
    <row r="77" spans="1:25" s="2" customFormat="1" ht="15.75">
      <c r="A77" s="23" t="s">
        <v>8</v>
      </c>
      <c r="B77" s="24"/>
      <c r="C77" s="25"/>
      <c r="D77" s="26"/>
      <c r="E77" s="26"/>
      <c r="F77" s="26"/>
      <c r="G77" s="27" t="s">
        <v>35</v>
      </c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8"/>
    </row>
    <row r="78" spans="1:25" s="2" customFormat="1" ht="24">
      <c r="A78" s="29"/>
      <c r="B78" s="30" t="s">
        <v>10</v>
      </c>
      <c r="C78" s="31" t="s">
        <v>11</v>
      </c>
      <c r="D78" s="31" t="s">
        <v>12</v>
      </c>
      <c r="E78" s="31" t="s">
        <v>13</v>
      </c>
      <c r="F78" s="31" t="s">
        <v>14</v>
      </c>
      <c r="G78" s="31" t="s">
        <v>15</v>
      </c>
      <c r="H78" s="31" t="s">
        <v>16</v>
      </c>
      <c r="I78" s="31" t="s">
        <v>17</v>
      </c>
      <c r="J78" s="31" t="s">
        <v>18</v>
      </c>
      <c r="K78" s="31" t="s">
        <v>19</v>
      </c>
      <c r="L78" s="31" t="s">
        <v>20</v>
      </c>
      <c r="M78" s="31" t="s">
        <v>21</v>
      </c>
      <c r="N78" s="31" t="s">
        <v>22</v>
      </c>
      <c r="O78" s="31" t="s">
        <v>23</v>
      </c>
      <c r="P78" s="31" t="s">
        <v>24</v>
      </c>
      <c r="Q78" s="31" t="s">
        <v>25</v>
      </c>
      <c r="R78" s="31" t="s">
        <v>26</v>
      </c>
      <c r="S78" s="31" t="s">
        <v>27</v>
      </c>
      <c r="T78" s="31" t="s">
        <v>28</v>
      </c>
      <c r="U78" s="31" t="s">
        <v>29</v>
      </c>
      <c r="V78" s="31" t="s">
        <v>30</v>
      </c>
      <c r="W78" s="31" t="s">
        <v>31</v>
      </c>
      <c r="X78" s="31" t="s">
        <v>32</v>
      </c>
      <c r="Y78" s="31" t="s">
        <v>33</v>
      </c>
    </row>
    <row r="79" spans="1:25" s="2" customFormat="1" ht="15.75">
      <c r="A79" s="32">
        <v>45444</v>
      </c>
      <c r="B79" s="33">
        <v>2827.02</v>
      </c>
      <c r="C79" s="33">
        <v>2772.72</v>
      </c>
      <c r="D79" s="33">
        <v>2625.44</v>
      </c>
      <c r="E79" s="33">
        <v>2500.6799999999998</v>
      </c>
      <c r="F79" s="33">
        <v>2278.7399999999998</v>
      </c>
      <c r="G79" s="33">
        <v>2199.39</v>
      </c>
      <c r="H79" s="33">
        <v>1618.7399999999998</v>
      </c>
      <c r="I79" s="33">
        <v>2722.39</v>
      </c>
      <c r="J79" s="33">
        <v>3015.48</v>
      </c>
      <c r="K79" s="33">
        <v>3179.3399999999997</v>
      </c>
      <c r="L79" s="33">
        <v>3261.36</v>
      </c>
      <c r="M79" s="33">
        <v>3050.95</v>
      </c>
      <c r="N79" s="33">
        <v>3046.62</v>
      </c>
      <c r="O79" s="33">
        <v>3056.14</v>
      </c>
      <c r="P79" s="33">
        <v>3045.77</v>
      </c>
      <c r="Q79" s="33">
        <v>3065.68</v>
      </c>
      <c r="R79" s="33">
        <v>3117.0099999999998</v>
      </c>
      <c r="S79" s="33">
        <v>3373.18</v>
      </c>
      <c r="T79" s="33">
        <v>3322.96</v>
      </c>
      <c r="U79" s="33">
        <v>3293.18</v>
      </c>
      <c r="V79" s="33">
        <v>3416.72</v>
      </c>
      <c r="W79" s="33">
        <v>3328.6</v>
      </c>
      <c r="X79" s="33">
        <v>3027.29</v>
      </c>
      <c r="Y79" s="33">
        <v>2856.91</v>
      </c>
    </row>
    <row r="80" spans="1:25" s="2" customFormat="1" ht="15.75">
      <c r="A80" s="32">
        <v>45445</v>
      </c>
      <c r="B80" s="33">
        <v>2785.93</v>
      </c>
      <c r="C80" s="33">
        <v>2582.54</v>
      </c>
      <c r="D80" s="33">
        <v>2383.23</v>
      </c>
      <c r="E80" s="33">
        <v>2249.62</v>
      </c>
      <c r="F80" s="33">
        <v>2165.96</v>
      </c>
      <c r="G80" s="33">
        <v>2184.77</v>
      </c>
      <c r="H80" s="33">
        <v>1613.32</v>
      </c>
      <c r="I80" s="33">
        <v>1616.78</v>
      </c>
      <c r="J80" s="33">
        <v>2874.7599999999998</v>
      </c>
      <c r="K80" s="33">
        <v>3214.3399999999997</v>
      </c>
      <c r="L80" s="33">
        <v>3338.11</v>
      </c>
      <c r="M80" s="33">
        <v>3346.47</v>
      </c>
      <c r="N80" s="33">
        <v>3342.49</v>
      </c>
      <c r="O80" s="33">
        <v>3371.81</v>
      </c>
      <c r="P80" s="33">
        <v>3437.92</v>
      </c>
      <c r="Q80" s="33">
        <v>3488.13</v>
      </c>
      <c r="R80" s="33">
        <v>3526.99</v>
      </c>
      <c r="S80" s="33">
        <v>3548.67</v>
      </c>
      <c r="T80" s="33">
        <v>3549.31</v>
      </c>
      <c r="U80" s="33">
        <v>3440.45</v>
      </c>
      <c r="V80" s="33">
        <v>3474.21</v>
      </c>
      <c r="W80" s="33">
        <v>3486.25</v>
      </c>
      <c r="X80" s="33">
        <v>3346.62</v>
      </c>
      <c r="Y80" s="33">
        <v>2962.97</v>
      </c>
    </row>
    <row r="81" spans="1:25" s="2" customFormat="1" ht="15.75">
      <c r="A81" s="32">
        <v>45446</v>
      </c>
      <c r="B81" s="33">
        <v>2835.62</v>
      </c>
      <c r="C81" s="33">
        <v>2617</v>
      </c>
      <c r="D81" s="33">
        <v>2583.89</v>
      </c>
      <c r="E81" s="33">
        <v>2428.92</v>
      </c>
      <c r="F81" s="33">
        <v>2362.09</v>
      </c>
      <c r="G81" s="33">
        <v>2562.21</v>
      </c>
      <c r="H81" s="33">
        <v>2707.35</v>
      </c>
      <c r="I81" s="33">
        <v>2906.92</v>
      </c>
      <c r="J81" s="33">
        <v>3399.11</v>
      </c>
      <c r="K81" s="33">
        <v>3606.5499999999997</v>
      </c>
      <c r="L81" s="33">
        <v>3609.54</v>
      </c>
      <c r="M81" s="33">
        <v>3588.23</v>
      </c>
      <c r="N81" s="33">
        <v>3588.62</v>
      </c>
      <c r="O81" s="33">
        <v>3589.3199999999997</v>
      </c>
      <c r="P81" s="33">
        <v>3594.14</v>
      </c>
      <c r="Q81" s="33">
        <v>3585.2799999999997</v>
      </c>
      <c r="R81" s="33">
        <v>3582.0299999999997</v>
      </c>
      <c r="S81" s="33">
        <v>3580.72</v>
      </c>
      <c r="T81" s="33">
        <v>3580.48</v>
      </c>
      <c r="U81" s="33">
        <v>3447.63</v>
      </c>
      <c r="V81" s="33">
        <v>3498.72</v>
      </c>
      <c r="W81" s="33">
        <v>3487.5699999999997</v>
      </c>
      <c r="X81" s="33">
        <v>3167.0499999999997</v>
      </c>
      <c r="Y81" s="33">
        <v>2906.56</v>
      </c>
    </row>
    <row r="82" spans="1:25" s="2" customFormat="1" ht="15.75">
      <c r="A82" s="32">
        <v>45447</v>
      </c>
      <c r="B82" s="33">
        <v>2930.36</v>
      </c>
      <c r="C82" s="33">
        <v>2703.12</v>
      </c>
      <c r="D82" s="33">
        <v>2566.81</v>
      </c>
      <c r="E82" s="33">
        <v>2469.7399999999998</v>
      </c>
      <c r="F82" s="33">
        <v>2471.89</v>
      </c>
      <c r="G82" s="33">
        <v>2644.0699999999997</v>
      </c>
      <c r="H82" s="33">
        <v>2763.72</v>
      </c>
      <c r="I82" s="33">
        <v>3013.12</v>
      </c>
      <c r="J82" s="33">
        <v>3469.46</v>
      </c>
      <c r="K82" s="33">
        <v>3620.9</v>
      </c>
      <c r="L82" s="33">
        <v>3632.32</v>
      </c>
      <c r="M82" s="33">
        <v>3632.56</v>
      </c>
      <c r="N82" s="33">
        <v>3625.12</v>
      </c>
      <c r="O82" s="33">
        <v>3625.29</v>
      </c>
      <c r="P82" s="33">
        <v>3626.91</v>
      </c>
      <c r="Q82" s="33">
        <v>3624.77</v>
      </c>
      <c r="R82" s="33">
        <v>3632</v>
      </c>
      <c r="S82" s="33">
        <v>3633.11</v>
      </c>
      <c r="T82" s="33">
        <v>3634.66</v>
      </c>
      <c r="U82" s="33">
        <v>3616.64</v>
      </c>
      <c r="V82" s="33">
        <v>3615.61</v>
      </c>
      <c r="W82" s="33">
        <v>3623.77</v>
      </c>
      <c r="X82" s="33">
        <v>3163.22</v>
      </c>
      <c r="Y82" s="33">
        <v>2907.61</v>
      </c>
    </row>
    <row r="83" spans="1:25" s="2" customFormat="1" ht="15.75">
      <c r="A83" s="32">
        <v>45448</v>
      </c>
      <c r="B83" s="33">
        <v>2741.91</v>
      </c>
      <c r="C83" s="33">
        <v>2565.31</v>
      </c>
      <c r="D83" s="33">
        <v>2428.16</v>
      </c>
      <c r="E83" s="33">
        <v>2337.1799999999998</v>
      </c>
      <c r="F83" s="33">
        <v>1608.06</v>
      </c>
      <c r="G83" s="33">
        <v>1608.06</v>
      </c>
      <c r="H83" s="33">
        <v>1812.3</v>
      </c>
      <c r="I83" s="33">
        <v>1716.1599999999999</v>
      </c>
      <c r="J83" s="33">
        <v>3341.95</v>
      </c>
      <c r="K83" s="33">
        <v>3589.97</v>
      </c>
      <c r="L83" s="33">
        <v>3613</v>
      </c>
      <c r="M83" s="33">
        <v>3602.5299999999997</v>
      </c>
      <c r="N83" s="33">
        <v>3604.22</v>
      </c>
      <c r="O83" s="33">
        <v>3605</v>
      </c>
      <c r="P83" s="33">
        <v>3605.2</v>
      </c>
      <c r="Q83" s="33">
        <v>3606.2599999999998</v>
      </c>
      <c r="R83" s="33">
        <v>3606.5699999999997</v>
      </c>
      <c r="S83" s="33">
        <v>3633.27</v>
      </c>
      <c r="T83" s="33">
        <v>3618.08</v>
      </c>
      <c r="U83" s="33">
        <v>3583.18</v>
      </c>
      <c r="V83" s="33">
        <v>3599.06</v>
      </c>
      <c r="W83" s="33">
        <v>3597</v>
      </c>
      <c r="X83" s="33">
        <v>3152.4</v>
      </c>
      <c r="Y83" s="33">
        <v>2838.67</v>
      </c>
    </row>
    <row r="84" spans="1:25" s="2" customFormat="1" ht="15.75">
      <c r="A84" s="32">
        <v>45449</v>
      </c>
      <c r="B84" s="33">
        <v>2486.16</v>
      </c>
      <c r="C84" s="33">
        <v>2371.9499999999998</v>
      </c>
      <c r="D84" s="33">
        <v>2264.85</v>
      </c>
      <c r="E84" s="33">
        <v>1608.06</v>
      </c>
      <c r="F84" s="33">
        <v>1608.06</v>
      </c>
      <c r="G84" s="33">
        <v>1608.06</v>
      </c>
      <c r="H84" s="33">
        <v>1748.6999999999998</v>
      </c>
      <c r="I84" s="33">
        <v>2722.23</v>
      </c>
      <c r="J84" s="33">
        <v>3187.45</v>
      </c>
      <c r="K84" s="33">
        <v>3586.42</v>
      </c>
      <c r="L84" s="33">
        <v>3626.91</v>
      </c>
      <c r="M84" s="33">
        <v>3632.89</v>
      </c>
      <c r="N84" s="33">
        <v>3628.87</v>
      </c>
      <c r="O84" s="33">
        <v>3624.66</v>
      </c>
      <c r="P84" s="33">
        <v>3646.59</v>
      </c>
      <c r="Q84" s="33">
        <v>3652.73</v>
      </c>
      <c r="R84" s="33">
        <v>3640.84</v>
      </c>
      <c r="S84" s="33">
        <v>3625.83</v>
      </c>
      <c r="T84" s="33">
        <v>3609.72</v>
      </c>
      <c r="U84" s="33">
        <v>3432.7</v>
      </c>
      <c r="V84" s="33">
        <v>3518.75</v>
      </c>
      <c r="W84" s="33">
        <v>3435.42</v>
      </c>
      <c r="X84" s="33">
        <v>2984.5899999999997</v>
      </c>
      <c r="Y84" s="33">
        <v>2698.52</v>
      </c>
    </row>
    <row r="85" spans="1:25" s="2" customFormat="1" ht="15.75">
      <c r="A85" s="32">
        <v>45450</v>
      </c>
      <c r="B85" s="33">
        <v>2540.92</v>
      </c>
      <c r="C85" s="33">
        <v>2354.88</v>
      </c>
      <c r="D85" s="33">
        <v>1716.84</v>
      </c>
      <c r="E85" s="33">
        <v>1703.94</v>
      </c>
      <c r="F85" s="33">
        <v>1697.01</v>
      </c>
      <c r="G85" s="33">
        <v>1722.11</v>
      </c>
      <c r="H85" s="33">
        <v>2571.88</v>
      </c>
      <c r="I85" s="33">
        <v>2863.71</v>
      </c>
      <c r="J85" s="33">
        <v>3233.7</v>
      </c>
      <c r="K85" s="33">
        <v>3608.17</v>
      </c>
      <c r="L85" s="33">
        <v>3609.97</v>
      </c>
      <c r="M85" s="33">
        <v>3612.11</v>
      </c>
      <c r="N85" s="33">
        <v>3615.91</v>
      </c>
      <c r="O85" s="33">
        <v>3613.54</v>
      </c>
      <c r="P85" s="33">
        <v>3619.54</v>
      </c>
      <c r="Q85" s="33">
        <v>3620.2799999999997</v>
      </c>
      <c r="R85" s="33">
        <v>3657.87</v>
      </c>
      <c r="S85" s="33">
        <v>3637.51</v>
      </c>
      <c r="T85" s="33">
        <v>3648.04</v>
      </c>
      <c r="U85" s="33">
        <v>3613.19</v>
      </c>
      <c r="V85" s="33">
        <v>3649.38</v>
      </c>
      <c r="W85" s="33">
        <v>3641.51</v>
      </c>
      <c r="X85" s="33">
        <v>3260.17</v>
      </c>
      <c r="Y85" s="33">
        <v>2889.61</v>
      </c>
    </row>
    <row r="86" spans="1:25" s="2" customFormat="1" ht="15.75">
      <c r="A86" s="32">
        <v>45451</v>
      </c>
      <c r="B86" s="33">
        <v>2819.37</v>
      </c>
      <c r="C86" s="33">
        <v>2600.4699999999998</v>
      </c>
      <c r="D86" s="33">
        <v>2460.2199999999998</v>
      </c>
      <c r="E86" s="33">
        <v>2401.31</v>
      </c>
      <c r="F86" s="33">
        <v>2405.0099999999998</v>
      </c>
      <c r="G86" s="33">
        <v>2520.23</v>
      </c>
      <c r="H86" s="33">
        <v>2645.23</v>
      </c>
      <c r="I86" s="33">
        <v>2832.12</v>
      </c>
      <c r="J86" s="33">
        <v>3328.12</v>
      </c>
      <c r="K86" s="33">
        <v>3637.39</v>
      </c>
      <c r="L86" s="33">
        <v>3657.86</v>
      </c>
      <c r="M86" s="33">
        <v>3663.97</v>
      </c>
      <c r="N86" s="33">
        <v>3668.23</v>
      </c>
      <c r="O86" s="33">
        <v>3665.64</v>
      </c>
      <c r="P86" s="33">
        <v>3674.01</v>
      </c>
      <c r="Q86" s="33">
        <v>3678.82</v>
      </c>
      <c r="R86" s="33">
        <v>3693.46</v>
      </c>
      <c r="S86" s="33">
        <v>3695.78</v>
      </c>
      <c r="T86" s="33">
        <v>3686.53</v>
      </c>
      <c r="U86" s="33">
        <v>3668.88</v>
      </c>
      <c r="V86" s="33">
        <v>3687.36</v>
      </c>
      <c r="W86" s="33">
        <v>3678.62</v>
      </c>
      <c r="X86" s="33">
        <v>3574.1</v>
      </c>
      <c r="Y86" s="33">
        <v>3065.3199999999997</v>
      </c>
    </row>
    <row r="87" spans="1:25" s="2" customFormat="1" ht="15.75">
      <c r="A87" s="32">
        <v>45452</v>
      </c>
      <c r="B87" s="33">
        <v>2738.22</v>
      </c>
      <c r="C87" s="33">
        <v>2626.0099999999998</v>
      </c>
      <c r="D87" s="33">
        <v>2455.71</v>
      </c>
      <c r="E87" s="33">
        <v>2369.87</v>
      </c>
      <c r="F87" s="33">
        <v>2320.19</v>
      </c>
      <c r="G87" s="33">
        <v>2356.52</v>
      </c>
      <c r="H87" s="33">
        <v>2354.85</v>
      </c>
      <c r="I87" s="33">
        <v>2745.9</v>
      </c>
      <c r="J87" s="33">
        <v>3098.31</v>
      </c>
      <c r="K87" s="33">
        <v>3504.2599999999998</v>
      </c>
      <c r="L87" s="33">
        <v>3629.87</v>
      </c>
      <c r="M87" s="33">
        <v>3636.94</v>
      </c>
      <c r="N87" s="33">
        <v>3636.75</v>
      </c>
      <c r="O87" s="33">
        <v>3632.22</v>
      </c>
      <c r="P87" s="33">
        <v>3636.62</v>
      </c>
      <c r="Q87" s="33">
        <v>3636.64</v>
      </c>
      <c r="R87" s="33">
        <v>3666.32</v>
      </c>
      <c r="S87" s="33">
        <v>3673.44</v>
      </c>
      <c r="T87" s="33">
        <v>3670.65</v>
      </c>
      <c r="U87" s="33">
        <v>3641.58</v>
      </c>
      <c r="V87" s="33">
        <v>3669.08</v>
      </c>
      <c r="W87" s="33">
        <v>3652.84</v>
      </c>
      <c r="X87" s="33">
        <v>3547.75</v>
      </c>
      <c r="Y87" s="33">
        <v>3051.0499999999997</v>
      </c>
    </row>
    <row r="88" spans="1:25" s="2" customFormat="1" ht="15.75">
      <c r="A88" s="32">
        <v>45453</v>
      </c>
      <c r="B88" s="33">
        <v>2681.92</v>
      </c>
      <c r="C88" s="33">
        <v>2538.16</v>
      </c>
      <c r="D88" s="33">
        <v>2411.27</v>
      </c>
      <c r="E88" s="33">
        <v>2360.0699999999997</v>
      </c>
      <c r="F88" s="33">
        <v>2263.39</v>
      </c>
      <c r="G88" s="33">
        <v>2505.63</v>
      </c>
      <c r="H88" s="33">
        <v>2661.48</v>
      </c>
      <c r="I88" s="33">
        <v>3018.17</v>
      </c>
      <c r="J88" s="33">
        <v>3630.59</v>
      </c>
      <c r="K88" s="33">
        <v>3668.66</v>
      </c>
      <c r="L88" s="33">
        <v>3678.35</v>
      </c>
      <c r="M88" s="33">
        <v>3676.83</v>
      </c>
      <c r="N88" s="33">
        <v>3679.73</v>
      </c>
      <c r="O88" s="33">
        <v>3680.05</v>
      </c>
      <c r="P88" s="33">
        <v>3694.48</v>
      </c>
      <c r="Q88" s="33">
        <v>3694.79</v>
      </c>
      <c r="R88" s="33">
        <v>3713.22</v>
      </c>
      <c r="S88" s="33">
        <v>3697.75</v>
      </c>
      <c r="T88" s="33">
        <v>3695.97</v>
      </c>
      <c r="U88" s="33">
        <v>3665.56</v>
      </c>
      <c r="V88" s="33">
        <v>3682.7400000000002</v>
      </c>
      <c r="W88" s="33">
        <v>3675.1</v>
      </c>
      <c r="X88" s="33">
        <v>3535.85</v>
      </c>
      <c r="Y88" s="33">
        <v>2999.36</v>
      </c>
    </row>
    <row r="89" spans="1:25" s="2" customFormat="1" ht="15.75">
      <c r="A89" s="32">
        <v>45454</v>
      </c>
      <c r="B89" s="33">
        <v>2662.0499999999997</v>
      </c>
      <c r="C89" s="33">
        <v>2537.7599999999998</v>
      </c>
      <c r="D89" s="33">
        <v>2376.21</v>
      </c>
      <c r="E89" s="33">
        <v>2259.1099999999997</v>
      </c>
      <c r="F89" s="33">
        <v>2217.67</v>
      </c>
      <c r="G89" s="33">
        <v>1742.24</v>
      </c>
      <c r="H89" s="33">
        <v>2659.66</v>
      </c>
      <c r="I89" s="33">
        <v>2991.71</v>
      </c>
      <c r="J89" s="33">
        <v>3420.47</v>
      </c>
      <c r="K89" s="33">
        <v>3681.31</v>
      </c>
      <c r="L89" s="33">
        <v>3686.63</v>
      </c>
      <c r="M89" s="33">
        <v>3704.15</v>
      </c>
      <c r="N89" s="33">
        <v>3708.54</v>
      </c>
      <c r="O89" s="33">
        <v>3703.46</v>
      </c>
      <c r="P89" s="33">
        <v>3729.73</v>
      </c>
      <c r="Q89" s="33">
        <v>3753.41</v>
      </c>
      <c r="R89" s="33">
        <v>3780.33</v>
      </c>
      <c r="S89" s="33">
        <v>3752.23</v>
      </c>
      <c r="T89" s="33">
        <v>3707.53</v>
      </c>
      <c r="U89" s="33">
        <v>3668.76</v>
      </c>
      <c r="V89" s="33">
        <v>3681.62</v>
      </c>
      <c r="W89" s="33">
        <v>3672.73</v>
      </c>
      <c r="X89" s="33">
        <v>3582.5</v>
      </c>
      <c r="Y89" s="33">
        <v>3059.61</v>
      </c>
    </row>
    <row r="90" spans="1:25" s="2" customFormat="1" ht="15.75">
      <c r="A90" s="32">
        <v>45455</v>
      </c>
      <c r="B90" s="33">
        <v>2789.7799999999997</v>
      </c>
      <c r="C90" s="33">
        <v>2710.5499999999997</v>
      </c>
      <c r="D90" s="33">
        <v>2573.2199999999998</v>
      </c>
      <c r="E90" s="33">
        <v>2398.33</v>
      </c>
      <c r="F90" s="33">
        <v>2344.5</v>
      </c>
      <c r="G90" s="33">
        <v>2435.4499999999998</v>
      </c>
      <c r="H90" s="33">
        <v>2466.9299999999998</v>
      </c>
      <c r="I90" s="33">
        <v>2757.0499999999997</v>
      </c>
      <c r="J90" s="33">
        <v>3101.5899999999997</v>
      </c>
      <c r="K90" s="33">
        <v>3604.12</v>
      </c>
      <c r="L90" s="33">
        <v>3671.21</v>
      </c>
      <c r="M90" s="33">
        <v>3684.42</v>
      </c>
      <c r="N90" s="33">
        <v>3684.33</v>
      </c>
      <c r="O90" s="33">
        <v>3680.47</v>
      </c>
      <c r="P90" s="33">
        <v>3681.47</v>
      </c>
      <c r="Q90" s="33">
        <v>3680.7400000000002</v>
      </c>
      <c r="R90" s="33">
        <v>3677.76</v>
      </c>
      <c r="S90" s="33">
        <v>3655.66</v>
      </c>
      <c r="T90" s="33">
        <v>3647.03</v>
      </c>
      <c r="U90" s="33">
        <v>3614.06</v>
      </c>
      <c r="V90" s="33">
        <v>3651.94</v>
      </c>
      <c r="W90" s="33">
        <v>3638.13</v>
      </c>
      <c r="X90" s="33">
        <v>3358.4</v>
      </c>
      <c r="Y90" s="33">
        <v>2959.87</v>
      </c>
    </row>
    <row r="91" spans="1:25" s="2" customFormat="1" ht="15.75">
      <c r="A91" s="32">
        <v>45456</v>
      </c>
      <c r="B91" s="33">
        <v>2751.86</v>
      </c>
      <c r="C91" s="33">
        <v>2718.41</v>
      </c>
      <c r="D91" s="33">
        <v>2584.8599999999997</v>
      </c>
      <c r="E91" s="33">
        <v>2417.25</v>
      </c>
      <c r="F91" s="33">
        <v>2310.37</v>
      </c>
      <c r="G91" s="33">
        <v>2604.7999999999997</v>
      </c>
      <c r="H91" s="33">
        <v>2724.5299999999997</v>
      </c>
      <c r="I91" s="33">
        <v>3027.61</v>
      </c>
      <c r="J91" s="33">
        <v>3657.4900000000002</v>
      </c>
      <c r="K91" s="33">
        <v>3704.35</v>
      </c>
      <c r="L91" s="33">
        <v>3719.14</v>
      </c>
      <c r="M91" s="33">
        <v>3729.07</v>
      </c>
      <c r="N91" s="33">
        <v>3725.12</v>
      </c>
      <c r="O91" s="33">
        <v>3728.84</v>
      </c>
      <c r="P91" s="33">
        <v>3743.8</v>
      </c>
      <c r="Q91" s="33">
        <v>3744.81</v>
      </c>
      <c r="R91" s="33">
        <v>3748.59</v>
      </c>
      <c r="S91" s="33">
        <v>3741.37</v>
      </c>
      <c r="T91" s="33">
        <v>3743.8</v>
      </c>
      <c r="U91" s="33">
        <v>3702.97</v>
      </c>
      <c r="V91" s="33">
        <v>3723.84</v>
      </c>
      <c r="W91" s="33">
        <v>3684.78</v>
      </c>
      <c r="X91" s="33">
        <v>3627.88</v>
      </c>
      <c r="Y91" s="33">
        <v>3040.0899999999997</v>
      </c>
    </row>
    <row r="92" spans="1:25" s="2" customFormat="1" ht="15.75">
      <c r="A92" s="32">
        <v>45457</v>
      </c>
      <c r="B92" s="33">
        <v>2725.88</v>
      </c>
      <c r="C92" s="33">
        <v>2656.6</v>
      </c>
      <c r="D92" s="33">
        <v>2433.8599999999997</v>
      </c>
      <c r="E92" s="33">
        <v>2305.5500000000002</v>
      </c>
      <c r="F92" s="33">
        <v>2336.1099999999997</v>
      </c>
      <c r="G92" s="33">
        <v>2612.9499999999998</v>
      </c>
      <c r="H92" s="33">
        <v>2695.38</v>
      </c>
      <c r="I92" s="33">
        <v>2985.5299999999997</v>
      </c>
      <c r="J92" s="33">
        <v>3645.72</v>
      </c>
      <c r="K92" s="33">
        <v>3695.42</v>
      </c>
      <c r="L92" s="33">
        <v>3810.6</v>
      </c>
      <c r="M92" s="33">
        <v>3861.06</v>
      </c>
      <c r="N92" s="33">
        <v>3897.7400000000002</v>
      </c>
      <c r="O92" s="33">
        <v>3916.52</v>
      </c>
      <c r="P92" s="33">
        <v>3939.5</v>
      </c>
      <c r="Q92" s="33">
        <v>3930.04</v>
      </c>
      <c r="R92" s="33">
        <v>3737.97</v>
      </c>
      <c r="S92" s="33">
        <v>3719.06</v>
      </c>
      <c r="T92" s="33">
        <v>3777.9</v>
      </c>
      <c r="U92" s="33">
        <v>3679.9</v>
      </c>
      <c r="V92" s="33">
        <v>3666.77</v>
      </c>
      <c r="W92" s="33">
        <v>3651.73</v>
      </c>
      <c r="X92" s="33">
        <v>3573.08</v>
      </c>
      <c r="Y92" s="33">
        <v>3000.48</v>
      </c>
    </row>
    <row r="93" spans="1:25" s="2" customFormat="1" ht="15.75">
      <c r="A93" s="32">
        <v>45458</v>
      </c>
      <c r="B93" s="33">
        <v>2764.91</v>
      </c>
      <c r="C93" s="33">
        <v>2731.83</v>
      </c>
      <c r="D93" s="33">
        <v>2622.66</v>
      </c>
      <c r="E93" s="33">
        <v>2406.41</v>
      </c>
      <c r="F93" s="33">
        <v>2353.2399999999998</v>
      </c>
      <c r="G93" s="33">
        <v>2554.77</v>
      </c>
      <c r="H93" s="33">
        <v>2567.7199999999998</v>
      </c>
      <c r="I93" s="33">
        <v>2753.35</v>
      </c>
      <c r="J93" s="33">
        <v>3227.68</v>
      </c>
      <c r="K93" s="33">
        <v>3654.9900000000002</v>
      </c>
      <c r="L93" s="33">
        <v>3677.37</v>
      </c>
      <c r="M93" s="33">
        <v>3685.46</v>
      </c>
      <c r="N93" s="33">
        <v>3667.16</v>
      </c>
      <c r="O93" s="33">
        <v>3661.17</v>
      </c>
      <c r="P93" s="33">
        <v>3685.55</v>
      </c>
      <c r="Q93" s="33">
        <v>3694.11</v>
      </c>
      <c r="R93" s="33">
        <v>3717.66</v>
      </c>
      <c r="S93" s="33">
        <v>3710.79</v>
      </c>
      <c r="T93" s="33">
        <v>3683.75</v>
      </c>
      <c r="U93" s="33">
        <v>3655.6</v>
      </c>
      <c r="V93" s="33">
        <v>3664</v>
      </c>
      <c r="W93" s="33">
        <v>3646.73</v>
      </c>
      <c r="X93" s="33">
        <v>3518.97</v>
      </c>
      <c r="Y93" s="33">
        <v>2998.5499999999997</v>
      </c>
    </row>
    <row r="94" spans="1:25" s="2" customFormat="1" ht="15.75">
      <c r="A94" s="32">
        <v>45459</v>
      </c>
      <c r="B94" s="33">
        <v>2729.7799999999997</v>
      </c>
      <c r="C94" s="33">
        <v>2681.02</v>
      </c>
      <c r="D94" s="33">
        <v>2575.44</v>
      </c>
      <c r="E94" s="33">
        <v>2363.59</v>
      </c>
      <c r="F94" s="33">
        <v>2234.96</v>
      </c>
      <c r="G94" s="33">
        <v>2497.37</v>
      </c>
      <c r="H94" s="33">
        <v>2442.44</v>
      </c>
      <c r="I94" s="33">
        <v>2626.65</v>
      </c>
      <c r="J94" s="33">
        <v>3026.0099999999998</v>
      </c>
      <c r="K94" s="33">
        <v>3589.98</v>
      </c>
      <c r="L94" s="33">
        <v>3653.26</v>
      </c>
      <c r="M94" s="33">
        <v>3655.87</v>
      </c>
      <c r="N94" s="33">
        <v>3662.98</v>
      </c>
      <c r="O94" s="33">
        <v>3651.43</v>
      </c>
      <c r="P94" s="33">
        <v>3658.34</v>
      </c>
      <c r="Q94" s="33">
        <v>3655.87</v>
      </c>
      <c r="R94" s="33">
        <v>3668.12</v>
      </c>
      <c r="S94" s="33">
        <v>3666.75</v>
      </c>
      <c r="T94" s="33">
        <v>3671.53</v>
      </c>
      <c r="U94" s="33">
        <v>3658.26</v>
      </c>
      <c r="V94" s="33">
        <v>3669.82</v>
      </c>
      <c r="W94" s="33">
        <v>3643.56</v>
      </c>
      <c r="X94" s="33">
        <v>3423.96</v>
      </c>
      <c r="Y94" s="33">
        <v>3005.2999999999997</v>
      </c>
    </row>
    <row r="95" spans="1:25" s="2" customFormat="1" ht="15.75">
      <c r="A95" s="32">
        <v>45460</v>
      </c>
      <c r="B95" s="33">
        <v>2787.86</v>
      </c>
      <c r="C95" s="33">
        <v>2719.69</v>
      </c>
      <c r="D95" s="33">
        <v>2629.27</v>
      </c>
      <c r="E95" s="33">
        <v>2515.54</v>
      </c>
      <c r="F95" s="33">
        <v>2581.31</v>
      </c>
      <c r="G95" s="33">
        <v>2694.15</v>
      </c>
      <c r="H95" s="33">
        <v>2774.69</v>
      </c>
      <c r="I95" s="33">
        <v>3006.73</v>
      </c>
      <c r="J95" s="33">
        <v>3607.65</v>
      </c>
      <c r="K95" s="33">
        <v>3665.04</v>
      </c>
      <c r="L95" s="33">
        <v>3681.27</v>
      </c>
      <c r="M95" s="33">
        <v>3684.73</v>
      </c>
      <c r="N95" s="33">
        <v>3682.73</v>
      </c>
      <c r="O95" s="33">
        <v>3679.7400000000002</v>
      </c>
      <c r="P95" s="33">
        <v>3687.59</v>
      </c>
      <c r="Q95" s="33">
        <v>3685.76</v>
      </c>
      <c r="R95" s="33">
        <v>3690.34</v>
      </c>
      <c r="S95" s="33">
        <v>3688.12</v>
      </c>
      <c r="T95" s="33">
        <v>3682.43</v>
      </c>
      <c r="U95" s="33">
        <v>3666.31</v>
      </c>
      <c r="V95" s="33">
        <v>3668.89</v>
      </c>
      <c r="W95" s="33">
        <v>3660.59</v>
      </c>
      <c r="X95" s="33">
        <v>3378.54</v>
      </c>
      <c r="Y95" s="33">
        <v>3000.75</v>
      </c>
    </row>
    <row r="96" spans="1:25" s="2" customFormat="1" ht="15.75">
      <c r="A96" s="32">
        <v>45461</v>
      </c>
      <c r="B96" s="33">
        <v>2778.27</v>
      </c>
      <c r="C96" s="33">
        <v>2688.64</v>
      </c>
      <c r="D96" s="33">
        <v>2517.98</v>
      </c>
      <c r="E96" s="33">
        <v>2455.0299999999997</v>
      </c>
      <c r="F96" s="33">
        <v>2439.6799999999998</v>
      </c>
      <c r="G96" s="33">
        <v>2671.15</v>
      </c>
      <c r="H96" s="33">
        <v>2772.75</v>
      </c>
      <c r="I96" s="33">
        <v>3083.25</v>
      </c>
      <c r="J96" s="33">
        <v>3651.9</v>
      </c>
      <c r="K96" s="33">
        <v>3696.97</v>
      </c>
      <c r="L96" s="33">
        <v>3770.2</v>
      </c>
      <c r="M96" s="33">
        <v>3790.17</v>
      </c>
      <c r="N96" s="33">
        <v>3794.59</v>
      </c>
      <c r="O96" s="33">
        <v>3827.2</v>
      </c>
      <c r="P96" s="33">
        <v>3870.84</v>
      </c>
      <c r="Q96" s="33">
        <v>3802.7400000000002</v>
      </c>
      <c r="R96" s="33">
        <v>3805.53</v>
      </c>
      <c r="S96" s="33">
        <v>3805.83</v>
      </c>
      <c r="T96" s="33">
        <v>3806.57</v>
      </c>
      <c r="U96" s="33">
        <v>3726.11</v>
      </c>
      <c r="V96" s="33">
        <v>3730.15</v>
      </c>
      <c r="W96" s="33">
        <v>3689.83</v>
      </c>
      <c r="X96" s="33">
        <v>3631.67</v>
      </c>
      <c r="Y96" s="33">
        <v>3077.2599999999998</v>
      </c>
    </row>
    <row r="97" spans="1:25" s="2" customFormat="1" ht="15.75">
      <c r="A97" s="32">
        <v>45462</v>
      </c>
      <c r="B97" s="33">
        <v>2803.71</v>
      </c>
      <c r="C97" s="33">
        <v>2755.87</v>
      </c>
      <c r="D97" s="33">
        <v>2551.6799999999998</v>
      </c>
      <c r="E97" s="33">
        <v>2407.6099999999997</v>
      </c>
      <c r="F97" s="33">
        <v>2391.1</v>
      </c>
      <c r="G97" s="33">
        <v>2698.23</v>
      </c>
      <c r="H97" s="33">
        <v>2793.52</v>
      </c>
      <c r="I97" s="33">
        <v>3125.33</v>
      </c>
      <c r="J97" s="33">
        <v>3678.46</v>
      </c>
      <c r="K97" s="33">
        <v>3789.08</v>
      </c>
      <c r="L97" s="33">
        <v>3911.64</v>
      </c>
      <c r="M97" s="33">
        <v>3953.33</v>
      </c>
      <c r="N97" s="33">
        <v>3968.64</v>
      </c>
      <c r="O97" s="33">
        <v>3985.42</v>
      </c>
      <c r="P97" s="33">
        <v>4018.78</v>
      </c>
      <c r="Q97" s="33">
        <v>4036.47</v>
      </c>
      <c r="R97" s="33">
        <v>4043.85</v>
      </c>
      <c r="S97" s="33">
        <v>4051.56</v>
      </c>
      <c r="T97" s="33">
        <v>3984.7</v>
      </c>
      <c r="U97" s="33">
        <v>3867.9</v>
      </c>
      <c r="V97" s="33">
        <v>3892.28</v>
      </c>
      <c r="W97" s="33">
        <v>3823.75</v>
      </c>
      <c r="X97" s="33">
        <v>3661.42</v>
      </c>
      <c r="Y97" s="33">
        <v>3141.87</v>
      </c>
    </row>
    <row r="98" spans="1:25" s="2" customFormat="1" ht="15.75">
      <c r="A98" s="32">
        <v>45463</v>
      </c>
      <c r="B98" s="33">
        <v>2822.02</v>
      </c>
      <c r="C98" s="33">
        <v>2779.52</v>
      </c>
      <c r="D98" s="33">
        <v>2567.38</v>
      </c>
      <c r="E98" s="33">
        <v>2458.7399999999998</v>
      </c>
      <c r="F98" s="33">
        <v>2399.3999999999996</v>
      </c>
      <c r="G98" s="33">
        <v>2590.6499999999996</v>
      </c>
      <c r="H98" s="33">
        <v>2726.23</v>
      </c>
      <c r="I98" s="33">
        <v>3017.27</v>
      </c>
      <c r="J98" s="33">
        <v>3657.41</v>
      </c>
      <c r="K98" s="33">
        <v>3684.27</v>
      </c>
      <c r="L98" s="33">
        <v>3730.71</v>
      </c>
      <c r="M98" s="33">
        <v>3766.2400000000002</v>
      </c>
      <c r="N98" s="33">
        <v>3794.3</v>
      </c>
      <c r="O98" s="33">
        <v>3755.94</v>
      </c>
      <c r="P98" s="33">
        <v>3771.82</v>
      </c>
      <c r="Q98" s="33">
        <v>3779.09</v>
      </c>
      <c r="R98" s="33">
        <v>3763.23</v>
      </c>
      <c r="S98" s="33">
        <v>3760.81</v>
      </c>
      <c r="T98" s="33">
        <v>3710.27</v>
      </c>
      <c r="U98" s="33">
        <v>3690.73</v>
      </c>
      <c r="V98" s="33">
        <v>3685.9900000000002</v>
      </c>
      <c r="W98" s="33">
        <v>3668.45</v>
      </c>
      <c r="X98" s="33">
        <v>3231.7799999999997</v>
      </c>
      <c r="Y98" s="33">
        <v>2886.64</v>
      </c>
    </row>
    <row r="99" spans="1:25" s="2" customFormat="1" ht="15.75">
      <c r="A99" s="32">
        <v>45464</v>
      </c>
      <c r="B99" s="33">
        <v>2664.67</v>
      </c>
      <c r="C99" s="33">
        <v>2515.33</v>
      </c>
      <c r="D99" s="33">
        <v>2319.6799999999998</v>
      </c>
      <c r="E99" s="33">
        <v>1698.7199999999998</v>
      </c>
      <c r="F99" s="33">
        <v>1792.81</v>
      </c>
      <c r="G99" s="33">
        <v>1612.3899999999999</v>
      </c>
      <c r="H99" s="33">
        <v>2562.1999999999998</v>
      </c>
      <c r="I99" s="33">
        <v>2788</v>
      </c>
      <c r="J99" s="33">
        <v>3135.99</v>
      </c>
      <c r="K99" s="33">
        <v>3465.0699999999997</v>
      </c>
      <c r="L99" s="33">
        <v>3540.98</v>
      </c>
      <c r="M99" s="33">
        <v>3564.3399999999997</v>
      </c>
      <c r="N99" s="33">
        <v>3280.75</v>
      </c>
      <c r="O99" s="33">
        <v>3571.35</v>
      </c>
      <c r="P99" s="33">
        <v>3609.7799999999997</v>
      </c>
      <c r="Q99" s="33">
        <v>3626.95</v>
      </c>
      <c r="R99" s="33">
        <v>3618.39</v>
      </c>
      <c r="S99" s="33">
        <v>3591.3399999999997</v>
      </c>
      <c r="T99" s="33">
        <v>3550.77</v>
      </c>
      <c r="U99" s="33">
        <v>3420.2999999999997</v>
      </c>
      <c r="V99" s="33">
        <v>3651.55</v>
      </c>
      <c r="W99" s="33">
        <v>3635.41</v>
      </c>
      <c r="X99" s="33">
        <v>3292.2999999999997</v>
      </c>
      <c r="Y99" s="33">
        <v>2895.27</v>
      </c>
    </row>
    <row r="100" spans="1:25" s="2" customFormat="1" ht="15.75">
      <c r="A100" s="32">
        <v>45465</v>
      </c>
      <c r="B100" s="33">
        <v>2810.54</v>
      </c>
      <c r="C100" s="33">
        <v>2747.27</v>
      </c>
      <c r="D100" s="33">
        <v>2622.12</v>
      </c>
      <c r="E100" s="33">
        <v>2521.2599999999998</v>
      </c>
      <c r="F100" s="33">
        <v>2526.75</v>
      </c>
      <c r="G100" s="33">
        <v>2615.46</v>
      </c>
      <c r="H100" s="33">
        <v>2612.14</v>
      </c>
      <c r="I100" s="33">
        <v>2856.25</v>
      </c>
      <c r="J100" s="33">
        <v>3419.2</v>
      </c>
      <c r="K100" s="33">
        <v>3661.29</v>
      </c>
      <c r="L100" s="33">
        <v>3682.54</v>
      </c>
      <c r="M100" s="33">
        <v>3682.42</v>
      </c>
      <c r="N100" s="33">
        <v>3686.65</v>
      </c>
      <c r="O100" s="33">
        <v>3684.59</v>
      </c>
      <c r="P100" s="33">
        <v>3694.96</v>
      </c>
      <c r="Q100" s="33">
        <v>3697.64</v>
      </c>
      <c r="R100" s="33">
        <v>3701.59</v>
      </c>
      <c r="S100" s="33">
        <v>3701.15</v>
      </c>
      <c r="T100" s="33">
        <v>3693.4</v>
      </c>
      <c r="U100" s="33">
        <v>3683.91</v>
      </c>
      <c r="V100" s="33">
        <v>3701.17</v>
      </c>
      <c r="W100" s="33">
        <v>3722.4</v>
      </c>
      <c r="X100" s="33">
        <v>3648.21</v>
      </c>
      <c r="Y100" s="33">
        <v>3208.5699999999997</v>
      </c>
    </row>
    <row r="101" spans="1:25" s="2" customFormat="1" ht="15.75">
      <c r="A101" s="32">
        <v>45466</v>
      </c>
      <c r="B101" s="33">
        <v>2854.65</v>
      </c>
      <c r="C101" s="33">
        <v>2788.54</v>
      </c>
      <c r="D101" s="33">
        <v>2598.2199999999998</v>
      </c>
      <c r="E101" s="33">
        <v>2451.1</v>
      </c>
      <c r="F101" s="33">
        <v>2408.04</v>
      </c>
      <c r="G101" s="33">
        <v>2519.2799999999997</v>
      </c>
      <c r="H101" s="33">
        <v>2660.58</v>
      </c>
      <c r="I101" s="33">
        <v>2890.86</v>
      </c>
      <c r="J101" s="33">
        <v>3354.49</v>
      </c>
      <c r="K101" s="33">
        <v>3682.13</v>
      </c>
      <c r="L101" s="33">
        <v>3709.13</v>
      </c>
      <c r="M101" s="33">
        <v>3695.26</v>
      </c>
      <c r="N101" s="33">
        <v>3697.96</v>
      </c>
      <c r="O101" s="33">
        <v>3692.96</v>
      </c>
      <c r="P101" s="33">
        <v>3706.2</v>
      </c>
      <c r="Q101" s="33">
        <v>3704.41</v>
      </c>
      <c r="R101" s="33">
        <v>3699.47</v>
      </c>
      <c r="S101" s="33">
        <v>3695.08</v>
      </c>
      <c r="T101" s="33">
        <v>3695.13</v>
      </c>
      <c r="U101" s="33">
        <v>3685.65</v>
      </c>
      <c r="V101" s="33">
        <v>3696.58</v>
      </c>
      <c r="W101" s="33">
        <v>3707.65</v>
      </c>
      <c r="X101" s="33">
        <v>3665.23</v>
      </c>
      <c r="Y101" s="33">
        <v>3245.62</v>
      </c>
    </row>
    <row r="102" spans="1:25" s="2" customFormat="1" ht="15.75">
      <c r="A102" s="32">
        <v>45467</v>
      </c>
      <c r="B102" s="33">
        <v>2934.0499999999997</v>
      </c>
      <c r="C102" s="33">
        <v>2795.5899999999997</v>
      </c>
      <c r="D102" s="33">
        <v>2596.98</v>
      </c>
      <c r="E102" s="33">
        <v>2468.3199999999997</v>
      </c>
      <c r="F102" s="33">
        <v>2454.37</v>
      </c>
      <c r="G102" s="33">
        <v>2713.23</v>
      </c>
      <c r="H102" s="33">
        <v>2849.2599999999998</v>
      </c>
      <c r="I102" s="33">
        <v>3168.5</v>
      </c>
      <c r="J102" s="33">
        <v>3704.08</v>
      </c>
      <c r="K102" s="33">
        <v>3748.69</v>
      </c>
      <c r="L102" s="33">
        <v>3751.2</v>
      </c>
      <c r="M102" s="33">
        <v>3744.94</v>
      </c>
      <c r="N102" s="33">
        <v>3743.73</v>
      </c>
      <c r="O102" s="33">
        <v>3790.17</v>
      </c>
      <c r="P102" s="33">
        <v>3809.3</v>
      </c>
      <c r="Q102" s="33">
        <v>3843.36</v>
      </c>
      <c r="R102" s="33">
        <v>3844.89</v>
      </c>
      <c r="S102" s="33">
        <v>3806.4900000000002</v>
      </c>
      <c r="T102" s="33">
        <v>3721.92</v>
      </c>
      <c r="U102" s="33">
        <v>3698.55</v>
      </c>
      <c r="V102" s="33">
        <v>3708.13</v>
      </c>
      <c r="W102" s="33">
        <v>3710.29</v>
      </c>
      <c r="X102" s="33">
        <v>3663.67</v>
      </c>
      <c r="Y102" s="33">
        <v>3126.5499999999997</v>
      </c>
    </row>
    <row r="103" spans="1:25" s="2" customFormat="1" ht="15.75">
      <c r="A103" s="32">
        <v>45468</v>
      </c>
      <c r="B103" s="33">
        <v>2830.19</v>
      </c>
      <c r="C103" s="33">
        <v>2639.71</v>
      </c>
      <c r="D103" s="33">
        <v>2458</v>
      </c>
      <c r="E103" s="33">
        <v>1610.23</v>
      </c>
      <c r="F103" s="33">
        <v>1610.06</v>
      </c>
      <c r="G103" s="33">
        <v>2586.79</v>
      </c>
      <c r="H103" s="33">
        <v>2777.99</v>
      </c>
      <c r="I103" s="33">
        <v>3034.0499999999997</v>
      </c>
      <c r="J103" s="33">
        <v>3662.64</v>
      </c>
      <c r="K103" s="33">
        <v>3696.09</v>
      </c>
      <c r="L103" s="33">
        <v>3703.53</v>
      </c>
      <c r="M103" s="33">
        <v>3708.8</v>
      </c>
      <c r="N103" s="33">
        <v>3709.32</v>
      </c>
      <c r="O103" s="33">
        <v>3706.23</v>
      </c>
      <c r="P103" s="33">
        <v>3716.52</v>
      </c>
      <c r="Q103" s="33">
        <v>3707.63</v>
      </c>
      <c r="R103" s="33">
        <v>3708.27</v>
      </c>
      <c r="S103" s="33">
        <v>3693.67</v>
      </c>
      <c r="T103" s="33">
        <v>3684.07</v>
      </c>
      <c r="U103" s="33">
        <v>3666.01</v>
      </c>
      <c r="V103" s="33">
        <v>3675.72</v>
      </c>
      <c r="W103" s="33">
        <v>3682.61</v>
      </c>
      <c r="X103" s="33">
        <v>3509.65</v>
      </c>
      <c r="Y103" s="33">
        <v>3060.86</v>
      </c>
    </row>
    <row r="104" spans="1:25" s="2" customFormat="1" ht="15.75">
      <c r="A104" s="32">
        <v>45469</v>
      </c>
      <c r="B104" s="33">
        <v>2867.41</v>
      </c>
      <c r="C104" s="33">
        <v>2637.3199999999997</v>
      </c>
      <c r="D104" s="33">
        <v>2509.6799999999998</v>
      </c>
      <c r="E104" s="33">
        <v>2434.92</v>
      </c>
      <c r="F104" s="33">
        <v>2233.2599999999998</v>
      </c>
      <c r="G104" s="33">
        <v>2670.87</v>
      </c>
      <c r="H104" s="33">
        <v>2863.0099999999998</v>
      </c>
      <c r="I104" s="33">
        <v>3125.66</v>
      </c>
      <c r="J104" s="33">
        <v>3663.25</v>
      </c>
      <c r="K104" s="33">
        <v>3704.29</v>
      </c>
      <c r="L104" s="33">
        <v>3709.2400000000002</v>
      </c>
      <c r="M104" s="33">
        <v>3700.51</v>
      </c>
      <c r="N104" s="33">
        <v>3696.9</v>
      </c>
      <c r="O104" s="33">
        <v>3689.28</v>
      </c>
      <c r="P104" s="33">
        <v>3705.42</v>
      </c>
      <c r="Q104" s="33">
        <v>3696.68</v>
      </c>
      <c r="R104" s="33">
        <v>3697.36</v>
      </c>
      <c r="S104" s="33">
        <v>3701.72</v>
      </c>
      <c r="T104" s="33">
        <v>3700.16</v>
      </c>
      <c r="U104" s="33">
        <v>3688.87</v>
      </c>
      <c r="V104" s="33">
        <v>3692.2</v>
      </c>
      <c r="W104" s="33">
        <v>3690.15</v>
      </c>
      <c r="X104" s="33">
        <v>3651.13</v>
      </c>
      <c r="Y104" s="33">
        <v>3142.16</v>
      </c>
    </row>
    <row r="105" spans="1:25" s="2" customFormat="1" ht="15.75">
      <c r="A105" s="32">
        <v>45470</v>
      </c>
      <c r="B105" s="33">
        <v>2894.83</v>
      </c>
      <c r="C105" s="33">
        <v>2633.38</v>
      </c>
      <c r="D105" s="33">
        <v>2511.77</v>
      </c>
      <c r="E105" s="33">
        <v>2437.6799999999998</v>
      </c>
      <c r="F105" s="33">
        <v>2430.42</v>
      </c>
      <c r="G105" s="33">
        <v>2692.64</v>
      </c>
      <c r="H105" s="33">
        <v>2880.43</v>
      </c>
      <c r="I105" s="33">
        <v>3166.31</v>
      </c>
      <c r="J105" s="33">
        <v>3693.54</v>
      </c>
      <c r="K105" s="33">
        <v>3744.14</v>
      </c>
      <c r="L105" s="33">
        <v>3740.46</v>
      </c>
      <c r="M105" s="33">
        <v>3734.77</v>
      </c>
      <c r="N105" s="33">
        <v>3729.95</v>
      </c>
      <c r="O105" s="33">
        <v>3730.07</v>
      </c>
      <c r="P105" s="33">
        <v>3786.17</v>
      </c>
      <c r="Q105" s="33">
        <v>3814.16</v>
      </c>
      <c r="R105" s="33">
        <v>3808.62</v>
      </c>
      <c r="S105" s="33">
        <v>3792.67</v>
      </c>
      <c r="T105" s="33">
        <v>3717.04</v>
      </c>
      <c r="U105" s="33">
        <v>3682.35</v>
      </c>
      <c r="V105" s="33">
        <v>3684.13</v>
      </c>
      <c r="W105" s="33">
        <v>3677.77</v>
      </c>
      <c r="X105" s="33">
        <v>3649.78</v>
      </c>
      <c r="Y105" s="33">
        <v>3206.02</v>
      </c>
    </row>
    <row r="106" spans="1:25" s="2" customFormat="1" ht="15.75">
      <c r="A106" s="32">
        <v>45471</v>
      </c>
      <c r="B106" s="33">
        <v>2896.8199999999997</v>
      </c>
      <c r="C106" s="33">
        <v>2613.69</v>
      </c>
      <c r="D106" s="33">
        <v>2441.44</v>
      </c>
      <c r="E106" s="33">
        <v>1610.83</v>
      </c>
      <c r="F106" s="33">
        <v>1610.11</v>
      </c>
      <c r="G106" s="33">
        <v>2563.48</v>
      </c>
      <c r="H106" s="33">
        <v>2779.16</v>
      </c>
      <c r="I106" s="33">
        <v>3117.33</v>
      </c>
      <c r="J106" s="33">
        <v>3679.37</v>
      </c>
      <c r="K106" s="33">
        <v>3867.78</v>
      </c>
      <c r="L106" s="33">
        <v>3863.13</v>
      </c>
      <c r="M106" s="33">
        <v>3885.92</v>
      </c>
      <c r="N106" s="33">
        <v>3839.42</v>
      </c>
      <c r="O106" s="33">
        <v>3918.6</v>
      </c>
      <c r="P106" s="33">
        <v>3927.89</v>
      </c>
      <c r="Q106" s="33">
        <v>3936.84</v>
      </c>
      <c r="R106" s="33">
        <v>3949.6</v>
      </c>
      <c r="S106" s="33">
        <v>3929.85</v>
      </c>
      <c r="T106" s="33">
        <v>3899.46</v>
      </c>
      <c r="U106" s="33">
        <v>3793.7400000000002</v>
      </c>
      <c r="V106" s="33">
        <v>3800.85</v>
      </c>
      <c r="W106" s="33">
        <v>3786.19</v>
      </c>
      <c r="X106" s="33">
        <v>3647.86</v>
      </c>
      <c r="Y106" s="33">
        <v>3103.58</v>
      </c>
    </row>
    <row r="107" spans="1:25" s="2" customFormat="1" ht="15.75">
      <c r="A107" s="32">
        <v>45472</v>
      </c>
      <c r="B107" s="33">
        <v>2961.15</v>
      </c>
      <c r="C107" s="33">
        <v>2792.18</v>
      </c>
      <c r="D107" s="33">
        <v>2711.5699999999997</v>
      </c>
      <c r="E107" s="33">
        <v>2609.83</v>
      </c>
      <c r="F107" s="33">
        <v>2538.2399999999998</v>
      </c>
      <c r="G107" s="33">
        <v>2654.43</v>
      </c>
      <c r="H107" s="33">
        <v>2724.65</v>
      </c>
      <c r="I107" s="33">
        <v>2996.66</v>
      </c>
      <c r="J107" s="33">
        <v>3518</v>
      </c>
      <c r="K107" s="33">
        <v>3743.1</v>
      </c>
      <c r="L107" s="33">
        <v>3779.87</v>
      </c>
      <c r="M107" s="33">
        <v>3853.62</v>
      </c>
      <c r="N107" s="33">
        <v>3915.68</v>
      </c>
      <c r="O107" s="33">
        <v>3947.61</v>
      </c>
      <c r="P107" s="33">
        <v>3972.56</v>
      </c>
      <c r="Q107" s="33">
        <v>3971.45</v>
      </c>
      <c r="R107" s="33">
        <v>3998.93</v>
      </c>
      <c r="S107" s="33">
        <v>3997.96</v>
      </c>
      <c r="T107" s="33">
        <v>3998.44</v>
      </c>
      <c r="U107" s="33">
        <v>3888.68</v>
      </c>
      <c r="V107" s="33">
        <v>3914.45</v>
      </c>
      <c r="W107" s="33">
        <v>3912.27</v>
      </c>
      <c r="X107" s="33">
        <v>3668.94</v>
      </c>
      <c r="Y107" s="33">
        <v>3144.0099999999998</v>
      </c>
    </row>
    <row r="108" spans="1:25" s="2" customFormat="1" ht="15.75">
      <c r="A108" s="32">
        <v>45473</v>
      </c>
      <c r="B108" s="33">
        <v>2880.04</v>
      </c>
      <c r="C108" s="33">
        <v>2715.98</v>
      </c>
      <c r="D108" s="33">
        <v>2572.96</v>
      </c>
      <c r="E108" s="33">
        <v>2434.59</v>
      </c>
      <c r="F108" s="33">
        <v>2385.14</v>
      </c>
      <c r="G108" s="33">
        <v>2466.4299999999998</v>
      </c>
      <c r="H108" s="33">
        <v>2472.7599999999998</v>
      </c>
      <c r="I108" s="33">
        <v>2837.22</v>
      </c>
      <c r="J108" s="33">
        <v>3237.02</v>
      </c>
      <c r="K108" s="33">
        <v>3684.48</v>
      </c>
      <c r="L108" s="33">
        <v>3726.55</v>
      </c>
      <c r="M108" s="33">
        <v>3734.83</v>
      </c>
      <c r="N108" s="33">
        <v>3738.29</v>
      </c>
      <c r="O108" s="33">
        <v>3741.8</v>
      </c>
      <c r="P108" s="33">
        <v>3747.54</v>
      </c>
      <c r="Q108" s="33">
        <v>3751.07</v>
      </c>
      <c r="R108" s="33">
        <v>3751.5</v>
      </c>
      <c r="S108" s="33">
        <v>3744.53</v>
      </c>
      <c r="T108" s="33">
        <v>3748.96</v>
      </c>
      <c r="U108" s="33">
        <v>3727.52</v>
      </c>
      <c r="V108" s="33">
        <v>3732.81</v>
      </c>
      <c r="W108" s="33">
        <v>3725.2</v>
      </c>
      <c r="X108" s="33">
        <v>3667.63</v>
      </c>
      <c r="Y108" s="33">
        <v>3139.43</v>
      </c>
    </row>
    <row r="109" spans="1:25" s="2" customFormat="1" ht="15.75"/>
    <row r="110" spans="1:25" s="2" customFormat="1" ht="15.75"/>
    <row r="111" spans="1:25" s="2" customFormat="1" ht="15.75">
      <c r="A111" s="23" t="s">
        <v>8</v>
      </c>
      <c r="B111" s="24"/>
      <c r="C111" s="25"/>
      <c r="D111" s="26"/>
      <c r="E111" s="26"/>
      <c r="F111" s="26"/>
      <c r="G111" s="27" t="s">
        <v>36</v>
      </c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8"/>
    </row>
    <row r="112" spans="1:25" s="2" customFormat="1" ht="24">
      <c r="A112" s="29"/>
      <c r="B112" s="30" t="s">
        <v>10</v>
      </c>
      <c r="C112" s="31" t="s">
        <v>11</v>
      </c>
      <c r="D112" s="31" t="s">
        <v>12</v>
      </c>
      <c r="E112" s="31" t="s">
        <v>13</v>
      </c>
      <c r="F112" s="31" t="s">
        <v>14</v>
      </c>
      <c r="G112" s="31" t="s">
        <v>15</v>
      </c>
      <c r="H112" s="31" t="s">
        <v>16</v>
      </c>
      <c r="I112" s="31" t="s">
        <v>17</v>
      </c>
      <c r="J112" s="31" t="s">
        <v>18</v>
      </c>
      <c r="K112" s="31" t="s">
        <v>19</v>
      </c>
      <c r="L112" s="31" t="s">
        <v>20</v>
      </c>
      <c r="M112" s="31" t="s">
        <v>21</v>
      </c>
      <c r="N112" s="31" t="s">
        <v>22</v>
      </c>
      <c r="O112" s="31" t="s">
        <v>23</v>
      </c>
      <c r="P112" s="31" t="s">
        <v>24</v>
      </c>
      <c r="Q112" s="31" t="s">
        <v>25</v>
      </c>
      <c r="R112" s="31" t="s">
        <v>26</v>
      </c>
      <c r="S112" s="31" t="s">
        <v>27</v>
      </c>
      <c r="T112" s="31" t="s">
        <v>28</v>
      </c>
      <c r="U112" s="31" t="s">
        <v>29</v>
      </c>
      <c r="V112" s="31" t="s">
        <v>30</v>
      </c>
      <c r="W112" s="31" t="s">
        <v>31</v>
      </c>
      <c r="X112" s="31" t="s">
        <v>32</v>
      </c>
      <c r="Y112" s="31" t="s">
        <v>33</v>
      </c>
    </row>
    <row r="113" spans="1:25" s="2" customFormat="1" ht="15.75">
      <c r="A113" s="32">
        <v>45444</v>
      </c>
      <c r="B113" s="33">
        <v>3261.68</v>
      </c>
      <c r="C113" s="33">
        <v>3207.38</v>
      </c>
      <c r="D113" s="33">
        <v>3060.1</v>
      </c>
      <c r="E113" s="33">
        <v>2935.34</v>
      </c>
      <c r="F113" s="33">
        <v>2713.3999999999996</v>
      </c>
      <c r="G113" s="33">
        <v>2634.0499999999997</v>
      </c>
      <c r="H113" s="33">
        <v>2053.3999999999996</v>
      </c>
      <c r="I113" s="33">
        <v>3157.05</v>
      </c>
      <c r="J113" s="33">
        <v>3450.14</v>
      </c>
      <c r="K113" s="33">
        <v>3614</v>
      </c>
      <c r="L113" s="33">
        <v>3696.02</v>
      </c>
      <c r="M113" s="33">
        <v>3485.6099999999997</v>
      </c>
      <c r="N113" s="33">
        <v>3481.2799999999997</v>
      </c>
      <c r="O113" s="33">
        <v>3490.8</v>
      </c>
      <c r="P113" s="33">
        <v>3480.43</v>
      </c>
      <c r="Q113" s="33">
        <v>3500.34</v>
      </c>
      <c r="R113" s="33">
        <v>3551.67</v>
      </c>
      <c r="S113" s="33">
        <v>3807.84</v>
      </c>
      <c r="T113" s="33">
        <v>3757.62</v>
      </c>
      <c r="U113" s="33">
        <v>3727.84</v>
      </c>
      <c r="V113" s="33">
        <v>3851.38</v>
      </c>
      <c r="W113" s="33">
        <v>3763.2599999999998</v>
      </c>
      <c r="X113" s="33">
        <v>3461.95</v>
      </c>
      <c r="Y113" s="33">
        <v>3291.5699999999997</v>
      </c>
    </row>
    <row r="114" spans="1:25" s="2" customFormat="1" ht="15.75">
      <c r="A114" s="32">
        <v>45445</v>
      </c>
      <c r="B114" s="33">
        <v>3220.59</v>
      </c>
      <c r="C114" s="33">
        <v>3017.2</v>
      </c>
      <c r="D114" s="33">
        <v>2817.89</v>
      </c>
      <c r="E114" s="33">
        <v>2684.2799999999997</v>
      </c>
      <c r="F114" s="33">
        <v>2600.62</v>
      </c>
      <c r="G114" s="33">
        <v>2619.4299999999998</v>
      </c>
      <c r="H114" s="33">
        <v>2047.98</v>
      </c>
      <c r="I114" s="33">
        <v>2051.4399999999996</v>
      </c>
      <c r="J114" s="33">
        <v>3309.42</v>
      </c>
      <c r="K114" s="33">
        <v>3649</v>
      </c>
      <c r="L114" s="33">
        <v>3772.77</v>
      </c>
      <c r="M114" s="33">
        <v>3781.13</v>
      </c>
      <c r="N114" s="33">
        <v>3777.1499999999996</v>
      </c>
      <c r="O114" s="33">
        <v>3806.47</v>
      </c>
      <c r="P114" s="33">
        <v>3872.58</v>
      </c>
      <c r="Q114" s="33">
        <v>3922.79</v>
      </c>
      <c r="R114" s="33">
        <v>3961.6499999999996</v>
      </c>
      <c r="S114" s="33">
        <v>3983.33</v>
      </c>
      <c r="T114" s="33">
        <v>3983.97</v>
      </c>
      <c r="U114" s="33">
        <v>3875.1099999999997</v>
      </c>
      <c r="V114" s="33">
        <v>3908.87</v>
      </c>
      <c r="W114" s="33">
        <v>3920.91</v>
      </c>
      <c r="X114" s="33">
        <v>3781.2799999999997</v>
      </c>
      <c r="Y114" s="33">
        <v>3397.63</v>
      </c>
    </row>
    <row r="115" spans="1:25" s="2" customFormat="1" ht="15.75">
      <c r="A115" s="32">
        <v>45446</v>
      </c>
      <c r="B115" s="33">
        <v>3270.2799999999997</v>
      </c>
      <c r="C115" s="33">
        <v>3051.66</v>
      </c>
      <c r="D115" s="33">
        <v>3018.5499999999997</v>
      </c>
      <c r="E115" s="33">
        <v>2863.58</v>
      </c>
      <c r="F115" s="33">
        <v>2796.75</v>
      </c>
      <c r="G115" s="33">
        <v>2996.87</v>
      </c>
      <c r="H115" s="33">
        <v>3142.0099999999998</v>
      </c>
      <c r="I115" s="33">
        <v>3341.58</v>
      </c>
      <c r="J115" s="33">
        <v>3833.77</v>
      </c>
      <c r="K115" s="33">
        <v>4041.21</v>
      </c>
      <c r="L115" s="33">
        <v>4044.2</v>
      </c>
      <c r="M115" s="33">
        <v>4022.89</v>
      </c>
      <c r="N115" s="33">
        <v>4023.2799999999997</v>
      </c>
      <c r="O115" s="33">
        <v>4023.9799999999996</v>
      </c>
      <c r="P115" s="33">
        <v>4028.8</v>
      </c>
      <c r="Q115" s="33">
        <v>4019.9399999999996</v>
      </c>
      <c r="R115" s="33">
        <v>4016.6899999999996</v>
      </c>
      <c r="S115" s="33">
        <v>4015.38</v>
      </c>
      <c r="T115" s="33">
        <v>4015.14</v>
      </c>
      <c r="U115" s="33">
        <v>3882.29</v>
      </c>
      <c r="V115" s="33">
        <v>3933.38</v>
      </c>
      <c r="W115" s="33">
        <v>3922.2299999999996</v>
      </c>
      <c r="X115" s="33">
        <v>3601.71</v>
      </c>
      <c r="Y115" s="33">
        <v>3341.22</v>
      </c>
    </row>
    <row r="116" spans="1:25" s="2" customFormat="1" ht="15.75">
      <c r="A116" s="32">
        <v>45447</v>
      </c>
      <c r="B116" s="33">
        <v>3365.02</v>
      </c>
      <c r="C116" s="33">
        <v>3137.7799999999997</v>
      </c>
      <c r="D116" s="33">
        <v>3001.47</v>
      </c>
      <c r="E116" s="33">
        <v>2904.3999999999996</v>
      </c>
      <c r="F116" s="33">
        <v>2906.5499999999997</v>
      </c>
      <c r="G116" s="33">
        <v>3078.7299999999996</v>
      </c>
      <c r="H116" s="33">
        <v>3198.38</v>
      </c>
      <c r="I116" s="33">
        <v>3447.7799999999997</v>
      </c>
      <c r="J116" s="33">
        <v>3904.12</v>
      </c>
      <c r="K116" s="33">
        <v>4055.5600000000004</v>
      </c>
      <c r="L116" s="33">
        <v>4066.9800000000005</v>
      </c>
      <c r="M116" s="33">
        <v>4067.2200000000003</v>
      </c>
      <c r="N116" s="33">
        <v>4059.7799999999997</v>
      </c>
      <c r="O116" s="33">
        <v>4059.95</v>
      </c>
      <c r="P116" s="33">
        <v>4061.5699999999997</v>
      </c>
      <c r="Q116" s="33">
        <v>4059.4300000000003</v>
      </c>
      <c r="R116" s="33">
        <v>4066.66</v>
      </c>
      <c r="S116" s="33">
        <v>4067.7700000000004</v>
      </c>
      <c r="T116" s="33">
        <v>4069.3199999999997</v>
      </c>
      <c r="U116" s="33">
        <v>4051.3</v>
      </c>
      <c r="V116" s="33">
        <v>4050.27</v>
      </c>
      <c r="W116" s="33">
        <v>4058.4300000000003</v>
      </c>
      <c r="X116" s="33">
        <v>3597.88</v>
      </c>
      <c r="Y116" s="33">
        <v>3342.27</v>
      </c>
    </row>
    <row r="117" spans="1:25" s="2" customFormat="1" ht="15.75">
      <c r="A117" s="32">
        <v>45448</v>
      </c>
      <c r="B117" s="33">
        <v>3176.5699999999997</v>
      </c>
      <c r="C117" s="33">
        <v>2999.97</v>
      </c>
      <c r="D117" s="33">
        <v>2862.8199999999997</v>
      </c>
      <c r="E117" s="33">
        <v>2771.84</v>
      </c>
      <c r="F117" s="33">
        <v>2042.7199999999998</v>
      </c>
      <c r="G117" s="33">
        <v>2042.7199999999998</v>
      </c>
      <c r="H117" s="33">
        <v>2246.96</v>
      </c>
      <c r="I117" s="33">
        <v>2150.8199999999997</v>
      </c>
      <c r="J117" s="33">
        <v>3776.6099999999997</v>
      </c>
      <c r="K117" s="33">
        <v>4024.63</v>
      </c>
      <c r="L117" s="33">
        <v>4047.66</v>
      </c>
      <c r="M117" s="33">
        <v>4037.1899999999996</v>
      </c>
      <c r="N117" s="33">
        <v>4038.88</v>
      </c>
      <c r="O117" s="33">
        <v>4039.66</v>
      </c>
      <c r="P117" s="33">
        <v>4039.8599999999997</v>
      </c>
      <c r="Q117" s="33">
        <v>4040.92</v>
      </c>
      <c r="R117" s="33">
        <v>4041.2299999999996</v>
      </c>
      <c r="S117" s="33">
        <v>4067.9300000000003</v>
      </c>
      <c r="T117" s="33">
        <v>4052.74</v>
      </c>
      <c r="U117" s="33">
        <v>4017.84</v>
      </c>
      <c r="V117" s="33">
        <v>4033.72</v>
      </c>
      <c r="W117" s="33">
        <v>4031.66</v>
      </c>
      <c r="X117" s="33">
        <v>3587.06</v>
      </c>
      <c r="Y117" s="33">
        <v>3273.33</v>
      </c>
    </row>
    <row r="118" spans="1:25" s="2" customFormat="1" ht="15.75">
      <c r="A118" s="32">
        <v>45449</v>
      </c>
      <c r="B118" s="33">
        <v>2920.8199999999997</v>
      </c>
      <c r="C118" s="33">
        <v>2806.6099999999997</v>
      </c>
      <c r="D118" s="33">
        <v>2699.5099999999998</v>
      </c>
      <c r="E118" s="33">
        <v>2042.7199999999998</v>
      </c>
      <c r="F118" s="33">
        <v>2042.7199999999998</v>
      </c>
      <c r="G118" s="33">
        <v>2042.7199999999998</v>
      </c>
      <c r="H118" s="33">
        <v>2183.3599999999997</v>
      </c>
      <c r="I118" s="33">
        <v>3156.89</v>
      </c>
      <c r="J118" s="33">
        <v>3622.1099999999997</v>
      </c>
      <c r="K118" s="33">
        <v>4021.08</v>
      </c>
      <c r="L118" s="33">
        <v>4061.5699999999997</v>
      </c>
      <c r="M118" s="33">
        <v>4067.55</v>
      </c>
      <c r="N118" s="33">
        <v>4063.5299999999997</v>
      </c>
      <c r="O118" s="33">
        <v>4059.3199999999997</v>
      </c>
      <c r="P118" s="33">
        <v>4081.25</v>
      </c>
      <c r="Q118" s="33">
        <v>4087.3900000000003</v>
      </c>
      <c r="R118" s="33">
        <v>4075.5</v>
      </c>
      <c r="S118" s="33">
        <v>4060.49</v>
      </c>
      <c r="T118" s="33">
        <v>4044.38</v>
      </c>
      <c r="U118" s="33">
        <v>3867.3599999999997</v>
      </c>
      <c r="V118" s="33">
        <v>3953.41</v>
      </c>
      <c r="W118" s="33">
        <v>3870.08</v>
      </c>
      <c r="X118" s="33">
        <v>3419.25</v>
      </c>
      <c r="Y118" s="33">
        <v>3133.18</v>
      </c>
    </row>
    <row r="119" spans="1:25" s="2" customFormat="1" ht="15.75">
      <c r="A119" s="32">
        <v>45450</v>
      </c>
      <c r="B119" s="33">
        <v>2975.58</v>
      </c>
      <c r="C119" s="33">
        <v>2789.54</v>
      </c>
      <c r="D119" s="33">
        <v>2151.5</v>
      </c>
      <c r="E119" s="33">
        <v>2138.6</v>
      </c>
      <c r="F119" s="33">
        <v>2131.67</v>
      </c>
      <c r="G119" s="33">
        <v>2156.77</v>
      </c>
      <c r="H119" s="33">
        <v>3006.54</v>
      </c>
      <c r="I119" s="33">
        <v>3298.37</v>
      </c>
      <c r="J119" s="33">
        <v>3668.3599999999997</v>
      </c>
      <c r="K119" s="33">
        <v>4042.83</v>
      </c>
      <c r="L119" s="33">
        <v>4044.63</v>
      </c>
      <c r="M119" s="33">
        <v>4046.77</v>
      </c>
      <c r="N119" s="33">
        <v>4050.5699999999997</v>
      </c>
      <c r="O119" s="33">
        <v>4048.2</v>
      </c>
      <c r="P119" s="33">
        <v>4054.2</v>
      </c>
      <c r="Q119" s="33">
        <v>4054.9399999999996</v>
      </c>
      <c r="R119" s="33">
        <v>4092.5299999999997</v>
      </c>
      <c r="S119" s="33">
        <v>4072.17</v>
      </c>
      <c r="T119" s="33">
        <v>4082.7</v>
      </c>
      <c r="U119" s="33">
        <v>4047.85</v>
      </c>
      <c r="V119" s="33">
        <v>4084.04</v>
      </c>
      <c r="W119" s="33">
        <v>4076.17</v>
      </c>
      <c r="X119" s="33">
        <v>3694.83</v>
      </c>
      <c r="Y119" s="33">
        <v>3324.27</v>
      </c>
    </row>
    <row r="120" spans="1:25" s="2" customFormat="1" ht="15.75">
      <c r="A120" s="32">
        <v>45451</v>
      </c>
      <c r="B120" s="33">
        <v>3254.0299999999997</v>
      </c>
      <c r="C120" s="33">
        <v>3035.13</v>
      </c>
      <c r="D120" s="33">
        <v>2894.88</v>
      </c>
      <c r="E120" s="33">
        <v>2835.97</v>
      </c>
      <c r="F120" s="33">
        <v>2839.67</v>
      </c>
      <c r="G120" s="33">
        <v>2954.89</v>
      </c>
      <c r="H120" s="33">
        <v>3079.89</v>
      </c>
      <c r="I120" s="33">
        <v>3266.7799999999997</v>
      </c>
      <c r="J120" s="33">
        <v>3762.7799999999997</v>
      </c>
      <c r="K120" s="33">
        <v>4072.05</v>
      </c>
      <c r="L120" s="33">
        <v>4092.5200000000004</v>
      </c>
      <c r="M120" s="33">
        <v>4098.63</v>
      </c>
      <c r="N120" s="33">
        <v>4102.8900000000003</v>
      </c>
      <c r="O120" s="33">
        <v>4100.3</v>
      </c>
      <c r="P120" s="33">
        <v>4108.67</v>
      </c>
      <c r="Q120" s="33">
        <v>4113.4800000000005</v>
      </c>
      <c r="R120" s="33">
        <v>4128.12</v>
      </c>
      <c r="S120" s="33">
        <v>4130.4400000000005</v>
      </c>
      <c r="T120" s="33">
        <v>4121.1900000000005</v>
      </c>
      <c r="U120" s="33">
        <v>4103.54</v>
      </c>
      <c r="V120" s="33">
        <v>4122.0200000000004</v>
      </c>
      <c r="W120" s="33">
        <v>4113.28</v>
      </c>
      <c r="X120" s="33">
        <v>4008.7599999999998</v>
      </c>
      <c r="Y120" s="33">
        <v>3499.9799999999996</v>
      </c>
    </row>
    <row r="121" spans="1:25" s="2" customFormat="1" ht="15.75">
      <c r="A121" s="32">
        <v>45452</v>
      </c>
      <c r="B121" s="33">
        <v>3172.88</v>
      </c>
      <c r="C121" s="33">
        <v>3060.67</v>
      </c>
      <c r="D121" s="33">
        <v>2890.37</v>
      </c>
      <c r="E121" s="33">
        <v>2804.5299999999997</v>
      </c>
      <c r="F121" s="33">
        <v>2754.85</v>
      </c>
      <c r="G121" s="33">
        <v>2791.18</v>
      </c>
      <c r="H121" s="33">
        <v>2789.5099999999998</v>
      </c>
      <c r="I121" s="33">
        <v>3180.56</v>
      </c>
      <c r="J121" s="33">
        <v>3532.97</v>
      </c>
      <c r="K121" s="33">
        <v>3938.92</v>
      </c>
      <c r="L121" s="33">
        <v>4064.5299999999997</v>
      </c>
      <c r="M121" s="33">
        <v>4071.6000000000004</v>
      </c>
      <c r="N121" s="33">
        <v>4071.41</v>
      </c>
      <c r="O121" s="33">
        <v>4066.88</v>
      </c>
      <c r="P121" s="33">
        <v>4071.2799999999997</v>
      </c>
      <c r="Q121" s="33">
        <v>4071.3</v>
      </c>
      <c r="R121" s="33">
        <v>4100.9800000000005</v>
      </c>
      <c r="S121" s="33">
        <v>4108.1000000000004</v>
      </c>
      <c r="T121" s="33">
        <v>4105.3100000000004</v>
      </c>
      <c r="U121" s="33">
        <v>4076.24</v>
      </c>
      <c r="V121" s="33">
        <v>4103.74</v>
      </c>
      <c r="W121" s="33">
        <v>4087.5</v>
      </c>
      <c r="X121" s="33">
        <v>3982.41</v>
      </c>
      <c r="Y121" s="33">
        <v>3485.71</v>
      </c>
    </row>
    <row r="122" spans="1:25" s="2" customFormat="1" ht="15.75">
      <c r="A122" s="32">
        <v>45453</v>
      </c>
      <c r="B122" s="33">
        <v>3116.58</v>
      </c>
      <c r="C122" s="33">
        <v>2972.8199999999997</v>
      </c>
      <c r="D122" s="33">
        <v>2845.93</v>
      </c>
      <c r="E122" s="33">
        <v>2794.73</v>
      </c>
      <c r="F122" s="33">
        <v>2698.0499999999997</v>
      </c>
      <c r="G122" s="33">
        <v>2940.29</v>
      </c>
      <c r="H122" s="33">
        <v>3096.14</v>
      </c>
      <c r="I122" s="33">
        <v>3452.83</v>
      </c>
      <c r="J122" s="33">
        <v>4065.25</v>
      </c>
      <c r="K122" s="33">
        <v>4103.32</v>
      </c>
      <c r="L122" s="33">
        <v>4113.01</v>
      </c>
      <c r="M122" s="33">
        <v>4111.49</v>
      </c>
      <c r="N122" s="33">
        <v>4114.3900000000003</v>
      </c>
      <c r="O122" s="33">
        <v>4114.71</v>
      </c>
      <c r="P122" s="33">
        <v>4129.1400000000003</v>
      </c>
      <c r="Q122" s="33">
        <v>4129.45</v>
      </c>
      <c r="R122" s="33">
        <v>4147.88</v>
      </c>
      <c r="S122" s="33">
        <v>4132.41</v>
      </c>
      <c r="T122" s="33">
        <v>4130.63</v>
      </c>
      <c r="U122" s="33">
        <v>4100.22</v>
      </c>
      <c r="V122" s="33">
        <v>4117.4000000000005</v>
      </c>
      <c r="W122" s="33">
        <v>4109.76</v>
      </c>
      <c r="X122" s="33">
        <v>3970.5099999999998</v>
      </c>
      <c r="Y122" s="33">
        <v>3434.02</v>
      </c>
    </row>
    <row r="123" spans="1:25" s="2" customFormat="1" ht="15.75">
      <c r="A123" s="32">
        <v>45454</v>
      </c>
      <c r="B123" s="33">
        <v>3096.71</v>
      </c>
      <c r="C123" s="33">
        <v>2972.42</v>
      </c>
      <c r="D123" s="33">
        <v>2810.87</v>
      </c>
      <c r="E123" s="33">
        <v>2693.77</v>
      </c>
      <c r="F123" s="33">
        <v>2652.33</v>
      </c>
      <c r="G123" s="33">
        <v>2176.8999999999996</v>
      </c>
      <c r="H123" s="33">
        <v>3094.3199999999997</v>
      </c>
      <c r="I123" s="33">
        <v>3426.37</v>
      </c>
      <c r="J123" s="33">
        <v>3855.13</v>
      </c>
      <c r="K123" s="33">
        <v>4115.97</v>
      </c>
      <c r="L123" s="33">
        <v>4121.29</v>
      </c>
      <c r="M123" s="33">
        <v>4138.8100000000004</v>
      </c>
      <c r="N123" s="33">
        <v>4143.2</v>
      </c>
      <c r="O123" s="33">
        <v>4138.12</v>
      </c>
      <c r="P123" s="33">
        <v>4164.3900000000003</v>
      </c>
      <c r="Q123" s="33">
        <v>4188.07</v>
      </c>
      <c r="R123" s="33">
        <v>4214.99</v>
      </c>
      <c r="S123" s="33">
        <v>4186.8900000000003</v>
      </c>
      <c r="T123" s="33">
        <v>4142.1900000000005</v>
      </c>
      <c r="U123" s="33">
        <v>4103.42</v>
      </c>
      <c r="V123" s="33">
        <v>4116.28</v>
      </c>
      <c r="W123" s="33">
        <v>4107.3900000000003</v>
      </c>
      <c r="X123" s="33">
        <v>4017.16</v>
      </c>
      <c r="Y123" s="33">
        <v>3494.27</v>
      </c>
    </row>
    <row r="124" spans="1:25" s="2" customFormat="1" ht="15.75">
      <c r="A124" s="32">
        <v>45455</v>
      </c>
      <c r="B124" s="33">
        <v>3224.4399999999996</v>
      </c>
      <c r="C124" s="33">
        <v>3145.21</v>
      </c>
      <c r="D124" s="33">
        <v>3007.88</v>
      </c>
      <c r="E124" s="33">
        <v>2832.99</v>
      </c>
      <c r="F124" s="33">
        <v>2779.16</v>
      </c>
      <c r="G124" s="33">
        <v>2870.1099999999997</v>
      </c>
      <c r="H124" s="33">
        <v>2901.59</v>
      </c>
      <c r="I124" s="33">
        <v>3191.71</v>
      </c>
      <c r="J124" s="33">
        <v>3536.25</v>
      </c>
      <c r="K124" s="33">
        <v>4038.7799999999997</v>
      </c>
      <c r="L124" s="33">
        <v>4105.87</v>
      </c>
      <c r="M124" s="33">
        <v>4119.08</v>
      </c>
      <c r="N124" s="33">
        <v>4118.99</v>
      </c>
      <c r="O124" s="33">
        <v>4115.13</v>
      </c>
      <c r="P124" s="33">
        <v>4116.13</v>
      </c>
      <c r="Q124" s="33">
        <v>4115.4000000000005</v>
      </c>
      <c r="R124" s="33">
        <v>4112.42</v>
      </c>
      <c r="S124" s="33">
        <v>4090.3199999999997</v>
      </c>
      <c r="T124" s="33">
        <v>4081.6900000000005</v>
      </c>
      <c r="U124" s="33">
        <v>4048.72</v>
      </c>
      <c r="V124" s="33">
        <v>4086.6000000000004</v>
      </c>
      <c r="W124" s="33">
        <v>4072.79</v>
      </c>
      <c r="X124" s="33">
        <v>3793.06</v>
      </c>
      <c r="Y124" s="33">
        <v>3394.5299999999997</v>
      </c>
    </row>
    <row r="125" spans="1:25" s="2" customFormat="1" ht="15.75">
      <c r="A125" s="32">
        <v>45456</v>
      </c>
      <c r="B125" s="33">
        <v>3186.52</v>
      </c>
      <c r="C125" s="33">
        <v>3153.0699999999997</v>
      </c>
      <c r="D125" s="33">
        <v>3019.52</v>
      </c>
      <c r="E125" s="33">
        <v>2851.91</v>
      </c>
      <c r="F125" s="33">
        <v>2745.0299999999997</v>
      </c>
      <c r="G125" s="33">
        <v>3039.46</v>
      </c>
      <c r="H125" s="33">
        <v>3159.1899999999996</v>
      </c>
      <c r="I125" s="33">
        <v>3462.27</v>
      </c>
      <c r="J125" s="33">
        <v>4092.1500000000005</v>
      </c>
      <c r="K125" s="33">
        <v>4139.01</v>
      </c>
      <c r="L125" s="33">
        <v>4153.8</v>
      </c>
      <c r="M125" s="33">
        <v>4163.7300000000005</v>
      </c>
      <c r="N125" s="33">
        <v>4159.78</v>
      </c>
      <c r="O125" s="33">
        <v>4163.5</v>
      </c>
      <c r="P125" s="33">
        <v>4178.46</v>
      </c>
      <c r="Q125" s="33">
        <v>4179.47</v>
      </c>
      <c r="R125" s="33">
        <v>4183.25</v>
      </c>
      <c r="S125" s="33">
        <v>4176.03</v>
      </c>
      <c r="T125" s="33">
        <v>4178.46</v>
      </c>
      <c r="U125" s="33">
        <v>4137.63</v>
      </c>
      <c r="V125" s="33">
        <v>4158.5</v>
      </c>
      <c r="W125" s="33">
        <v>4119.4400000000005</v>
      </c>
      <c r="X125" s="33">
        <v>4062.54</v>
      </c>
      <c r="Y125" s="33">
        <v>3474.75</v>
      </c>
    </row>
    <row r="126" spans="1:25" s="2" customFormat="1" ht="15.75">
      <c r="A126" s="32">
        <v>45457</v>
      </c>
      <c r="B126" s="33">
        <v>3160.54</v>
      </c>
      <c r="C126" s="33">
        <v>3091.2599999999998</v>
      </c>
      <c r="D126" s="33">
        <v>2868.52</v>
      </c>
      <c r="E126" s="33">
        <v>2740.21</v>
      </c>
      <c r="F126" s="33">
        <v>2770.77</v>
      </c>
      <c r="G126" s="33">
        <v>3047.6099999999997</v>
      </c>
      <c r="H126" s="33">
        <v>3130.04</v>
      </c>
      <c r="I126" s="33">
        <v>3420.1899999999996</v>
      </c>
      <c r="J126" s="33">
        <v>4080.38</v>
      </c>
      <c r="K126" s="33">
        <v>4130.08</v>
      </c>
      <c r="L126" s="33">
        <v>4245.26</v>
      </c>
      <c r="M126" s="33">
        <v>4295.72</v>
      </c>
      <c r="N126" s="33">
        <v>4332.4000000000005</v>
      </c>
      <c r="O126" s="33">
        <v>4351.18</v>
      </c>
      <c r="P126" s="33">
        <v>4374.16</v>
      </c>
      <c r="Q126" s="33">
        <v>4364.7</v>
      </c>
      <c r="R126" s="33">
        <v>4172.63</v>
      </c>
      <c r="S126" s="33">
        <v>4153.72</v>
      </c>
      <c r="T126" s="33">
        <v>4212.5600000000004</v>
      </c>
      <c r="U126" s="33">
        <v>4114.5600000000004</v>
      </c>
      <c r="V126" s="33">
        <v>4101.43</v>
      </c>
      <c r="W126" s="33">
        <v>4086.3900000000003</v>
      </c>
      <c r="X126" s="33">
        <v>4007.74</v>
      </c>
      <c r="Y126" s="33">
        <v>3435.14</v>
      </c>
    </row>
    <row r="127" spans="1:25" s="2" customFormat="1" ht="15.75">
      <c r="A127" s="32">
        <v>45458</v>
      </c>
      <c r="B127" s="33">
        <v>3199.5699999999997</v>
      </c>
      <c r="C127" s="33">
        <v>3166.49</v>
      </c>
      <c r="D127" s="33">
        <v>3057.3199999999997</v>
      </c>
      <c r="E127" s="33">
        <v>2841.0699999999997</v>
      </c>
      <c r="F127" s="33">
        <v>2787.8999999999996</v>
      </c>
      <c r="G127" s="33">
        <v>2989.43</v>
      </c>
      <c r="H127" s="33">
        <v>3002.38</v>
      </c>
      <c r="I127" s="33">
        <v>3188.0099999999998</v>
      </c>
      <c r="J127" s="33">
        <v>3662.34</v>
      </c>
      <c r="K127" s="33">
        <v>4089.6500000000005</v>
      </c>
      <c r="L127" s="33">
        <v>4112.03</v>
      </c>
      <c r="M127" s="33">
        <v>4120.12</v>
      </c>
      <c r="N127" s="33">
        <v>4101.82</v>
      </c>
      <c r="O127" s="33">
        <v>4095.83</v>
      </c>
      <c r="P127" s="33">
        <v>4120.21</v>
      </c>
      <c r="Q127" s="33">
        <v>4128.7700000000004</v>
      </c>
      <c r="R127" s="33">
        <v>4152.32</v>
      </c>
      <c r="S127" s="33">
        <v>4145.45</v>
      </c>
      <c r="T127" s="33">
        <v>4118.41</v>
      </c>
      <c r="U127" s="33">
        <v>4090.26</v>
      </c>
      <c r="V127" s="33">
        <v>4098.66</v>
      </c>
      <c r="W127" s="33">
        <v>4081.3900000000003</v>
      </c>
      <c r="X127" s="33">
        <v>3953.63</v>
      </c>
      <c r="Y127" s="33">
        <v>3433.21</v>
      </c>
    </row>
    <row r="128" spans="1:25" s="2" customFormat="1" ht="15.75">
      <c r="A128" s="32">
        <v>45459</v>
      </c>
      <c r="B128" s="33">
        <v>3164.4399999999996</v>
      </c>
      <c r="C128" s="33">
        <v>3115.68</v>
      </c>
      <c r="D128" s="33">
        <v>3010.1</v>
      </c>
      <c r="E128" s="33">
        <v>2798.25</v>
      </c>
      <c r="F128" s="33">
        <v>2669.62</v>
      </c>
      <c r="G128" s="33">
        <v>2932.0299999999997</v>
      </c>
      <c r="H128" s="33">
        <v>2877.1</v>
      </c>
      <c r="I128" s="33">
        <v>3061.31</v>
      </c>
      <c r="J128" s="33">
        <v>3460.67</v>
      </c>
      <c r="K128" s="33">
        <v>4024.64</v>
      </c>
      <c r="L128" s="33">
        <v>4087.92</v>
      </c>
      <c r="M128" s="33">
        <v>4090.5299999999997</v>
      </c>
      <c r="N128" s="33">
        <v>4097.6400000000003</v>
      </c>
      <c r="O128" s="33">
        <v>4086.09</v>
      </c>
      <c r="P128" s="33">
        <v>4093</v>
      </c>
      <c r="Q128" s="33">
        <v>4090.5299999999997</v>
      </c>
      <c r="R128" s="33">
        <v>4102.78</v>
      </c>
      <c r="S128" s="33">
        <v>4101.41</v>
      </c>
      <c r="T128" s="33">
        <v>4106.1900000000005</v>
      </c>
      <c r="U128" s="33">
        <v>4092.92</v>
      </c>
      <c r="V128" s="33">
        <v>4104.4800000000005</v>
      </c>
      <c r="W128" s="33">
        <v>4078.2200000000003</v>
      </c>
      <c r="X128" s="33">
        <v>3858.62</v>
      </c>
      <c r="Y128" s="33">
        <v>3439.96</v>
      </c>
    </row>
    <row r="129" spans="1:25" s="2" customFormat="1" ht="15.75">
      <c r="A129" s="32">
        <v>45460</v>
      </c>
      <c r="B129" s="33">
        <v>3222.52</v>
      </c>
      <c r="C129" s="33">
        <v>3154.35</v>
      </c>
      <c r="D129" s="33">
        <v>3063.93</v>
      </c>
      <c r="E129" s="33">
        <v>2950.2</v>
      </c>
      <c r="F129" s="33">
        <v>3015.97</v>
      </c>
      <c r="G129" s="33">
        <v>3128.81</v>
      </c>
      <c r="H129" s="33">
        <v>3209.35</v>
      </c>
      <c r="I129" s="33">
        <v>3441.39</v>
      </c>
      <c r="J129" s="33">
        <v>4042.31</v>
      </c>
      <c r="K129" s="33">
        <v>4099.7</v>
      </c>
      <c r="L129" s="33">
        <v>4115.93</v>
      </c>
      <c r="M129" s="33">
        <v>4119.3900000000003</v>
      </c>
      <c r="N129" s="33">
        <v>4117.3900000000003</v>
      </c>
      <c r="O129" s="33">
        <v>4114.4000000000005</v>
      </c>
      <c r="P129" s="33">
        <v>4122.25</v>
      </c>
      <c r="Q129" s="33">
        <v>4120.42</v>
      </c>
      <c r="R129" s="33">
        <v>4125</v>
      </c>
      <c r="S129" s="33">
        <v>4122.78</v>
      </c>
      <c r="T129" s="33">
        <v>4117.09</v>
      </c>
      <c r="U129" s="33">
        <v>4100.97</v>
      </c>
      <c r="V129" s="33">
        <v>4103.55</v>
      </c>
      <c r="W129" s="33">
        <v>4095.25</v>
      </c>
      <c r="X129" s="33">
        <v>3813.2</v>
      </c>
      <c r="Y129" s="33">
        <v>3435.41</v>
      </c>
    </row>
    <row r="130" spans="1:25" s="2" customFormat="1" ht="15.75">
      <c r="A130" s="32">
        <v>45461</v>
      </c>
      <c r="B130" s="33">
        <v>3212.93</v>
      </c>
      <c r="C130" s="33">
        <v>3123.3</v>
      </c>
      <c r="D130" s="33">
        <v>2952.64</v>
      </c>
      <c r="E130" s="33">
        <v>2889.6899999999996</v>
      </c>
      <c r="F130" s="33">
        <v>2874.34</v>
      </c>
      <c r="G130" s="33">
        <v>3105.81</v>
      </c>
      <c r="H130" s="33">
        <v>3207.41</v>
      </c>
      <c r="I130" s="33">
        <v>3517.91</v>
      </c>
      <c r="J130" s="33">
        <v>4086.5600000000004</v>
      </c>
      <c r="K130" s="33">
        <v>4131.63</v>
      </c>
      <c r="L130" s="33">
        <v>4204.8599999999997</v>
      </c>
      <c r="M130" s="33">
        <v>4224.83</v>
      </c>
      <c r="N130" s="33">
        <v>4229.25</v>
      </c>
      <c r="O130" s="33">
        <v>4261.8599999999997</v>
      </c>
      <c r="P130" s="33">
        <v>4305.5</v>
      </c>
      <c r="Q130" s="33">
        <v>4237.4000000000005</v>
      </c>
      <c r="R130" s="33">
        <v>4240.1900000000005</v>
      </c>
      <c r="S130" s="33">
        <v>4240.49</v>
      </c>
      <c r="T130" s="33">
        <v>4241.2300000000005</v>
      </c>
      <c r="U130" s="33">
        <v>4160.7700000000004</v>
      </c>
      <c r="V130" s="33">
        <v>4164.8100000000004</v>
      </c>
      <c r="W130" s="33">
        <v>4124.49</v>
      </c>
      <c r="X130" s="33">
        <v>4066.33</v>
      </c>
      <c r="Y130" s="33">
        <v>3511.92</v>
      </c>
    </row>
    <row r="131" spans="1:25" s="2" customFormat="1" ht="15.75">
      <c r="A131" s="32">
        <v>45462</v>
      </c>
      <c r="B131" s="33">
        <v>3238.37</v>
      </c>
      <c r="C131" s="33">
        <v>3190.5299999999997</v>
      </c>
      <c r="D131" s="33">
        <v>2986.34</v>
      </c>
      <c r="E131" s="33">
        <v>2842.27</v>
      </c>
      <c r="F131" s="33">
        <v>2825.7599999999998</v>
      </c>
      <c r="G131" s="33">
        <v>3132.89</v>
      </c>
      <c r="H131" s="33">
        <v>3228.18</v>
      </c>
      <c r="I131" s="33">
        <v>3559.99</v>
      </c>
      <c r="J131" s="33">
        <v>4113.12</v>
      </c>
      <c r="K131" s="33">
        <v>4223.74</v>
      </c>
      <c r="L131" s="33">
        <v>4346.3</v>
      </c>
      <c r="M131" s="33">
        <v>4387.99</v>
      </c>
      <c r="N131" s="33">
        <v>4403.3</v>
      </c>
      <c r="O131" s="33">
        <v>4420.08</v>
      </c>
      <c r="P131" s="33">
        <v>4453.4400000000005</v>
      </c>
      <c r="Q131" s="33">
        <v>4471.13</v>
      </c>
      <c r="R131" s="33">
        <v>4478.51</v>
      </c>
      <c r="S131" s="33">
        <v>4486.22</v>
      </c>
      <c r="T131" s="33">
        <v>4419.3599999999997</v>
      </c>
      <c r="U131" s="33">
        <v>4302.5600000000004</v>
      </c>
      <c r="V131" s="33">
        <v>4326.9400000000005</v>
      </c>
      <c r="W131" s="33">
        <v>4258.41</v>
      </c>
      <c r="X131" s="33">
        <v>4096.08</v>
      </c>
      <c r="Y131" s="33">
        <v>3576.5299999999997</v>
      </c>
    </row>
    <row r="132" spans="1:25" s="2" customFormat="1" ht="15.75">
      <c r="A132" s="32">
        <v>45463</v>
      </c>
      <c r="B132" s="33">
        <v>3256.68</v>
      </c>
      <c r="C132" s="33">
        <v>3214.18</v>
      </c>
      <c r="D132" s="33">
        <v>3002.04</v>
      </c>
      <c r="E132" s="33">
        <v>2893.3999999999996</v>
      </c>
      <c r="F132" s="33">
        <v>2834.06</v>
      </c>
      <c r="G132" s="33">
        <v>3025.31</v>
      </c>
      <c r="H132" s="33">
        <v>3160.89</v>
      </c>
      <c r="I132" s="33">
        <v>3451.93</v>
      </c>
      <c r="J132" s="33">
        <v>4092.0699999999997</v>
      </c>
      <c r="K132" s="33">
        <v>4118.93</v>
      </c>
      <c r="L132" s="33">
        <v>4165.37</v>
      </c>
      <c r="M132" s="33">
        <v>4200.9000000000005</v>
      </c>
      <c r="N132" s="33">
        <v>4228.96</v>
      </c>
      <c r="O132" s="33">
        <v>4190.6000000000004</v>
      </c>
      <c r="P132" s="33">
        <v>4206.4800000000005</v>
      </c>
      <c r="Q132" s="33">
        <v>4213.75</v>
      </c>
      <c r="R132" s="33">
        <v>4197.8900000000003</v>
      </c>
      <c r="S132" s="33">
        <v>4195.47</v>
      </c>
      <c r="T132" s="33">
        <v>4144.93</v>
      </c>
      <c r="U132" s="33">
        <v>4125.3900000000003</v>
      </c>
      <c r="V132" s="33">
        <v>4120.6500000000005</v>
      </c>
      <c r="W132" s="33">
        <v>4103.1099999999997</v>
      </c>
      <c r="X132" s="33">
        <v>3666.4399999999996</v>
      </c>
      <c r="Y132" s="33">
        <v>3321.3</v>
      </c>
    </row>
    <row r="133" spans="1:25" s="2" customFormat="1" ht="15.75">
      <c r="A133" s="32">
        <v>45464</v>
      </c>
      <c r="B133" s="33">
        <v>3099.33</v>
      </c>
      <c r="C133" s="33">
        <v>2949.99</v>
      </c>
      <c r="D133" s="33">
        <v>2754.34</v>
      </c>
      <c r="E133" s="33">
        <v>2133.38</v>
      </c>
      <c r="F133" s="33">
        <v>2227.4700000000003</v>
      </c>
      <c r="G133" s="33">
        <v>2047.05</v>
      </c>
      <c r="H133" s="33">
        <v>2996.8599999999997</v>
      </c>
      <c r="I133" s="33">
        <v>3222.66</v>
      </c>
      <c r="J133" s="33">
        <v>3570.6499999999996</v>
      </c>
      <c r="K133" s="33">
        <v>3899.7299999999996</v>
      </c>
      <c r="L133" s="33">
        <v>3975.64</v>
      </c>
      <c r="M133" s="33">
        <v>3999</v>
      </c>
      <c r="N133" s="33">
        <v>3715.41</v>
      </c>
      <c r="O133" s="33">
        <v>4006.0099999999998</v>
      </c>
      <c r="P133" s="33">
        <v>4044.4399999999996</v>
      </c>
      <c r="Q133" s="33">
        <v>4061.6099999999997</v>
      </c>
      <c r="R133" s="33">
        <v>4053.05</v>
      </c>
      <c r="S133" s="33">
        <v>4026</v>
      </c>
      <c r="T133" s="33">
        <v>3985.43</v>
      </c>
      <c r="U133" s="33">
        <v>3854.96</v>
      </c>
      <c r="V133" s="33">
        <v>4086.21</v>
      </c>
      <c r="W133" s="33">
        <v>4070.0699999999997</v>
      </c>
      <c r="X133" s="33">
        <v>3726.96</v>
      </c>
      <c r="Y133" s="33">
        <v>3329.93</v>
      </c>
    </row>
    <row r="134" spans="1:25" s="2" customFormat="1" ht="15.75">
      <c r="A134" s="32">
        <v>45465</v>
      </c>
      <c r="B134" s="33">
        <v>3245.2</v>
      </c>
      <c r="C134" s="33">
        <v>3181.93</v>
      </c>
      <c r="D134" s="33">
        <v>3056.7799999999997</v>
      </c>
      <c r="E134" s="33">
        <v>2955.92</v>
      </c>
      <c r="F134" s="33">
        <v>2961.41</v>
      </c>
      <c r="G134" s="33">
        <v>3050.12</v>
      </c>
      <c r="H134" s="33">
        <v>3046.8</v>
      </c>
      <c r="I134" s="33">
        <v>3290.91</v>
      </c>
      <c r="J134" s="33">
        <v>3853.8599999999997</v>
      </c>
      <c r="K134" s="33">
        <v>4095.95</v>
      </c>
      <c r="L134" s="33">
        <v>4117.2</v>
      </c>
      <c r="M134" s="33">
        <v>4117.08</v>
      </c>
      <c r="N134" s="33">
        <v>4121.3100000000004</v>
      </c>
      <c r="O134" s="33">
        <v>4119.25</v>
      </c>
      <c r="P134" s="33">
        <v>4129.62</v>
      </c>
      <c r="Q134" s="33">
        <v>4132.3</v>
      </c>
      <c r="R134" s="33">
        <v>4136.25</v>
      </c>
      <c r="S134" s="33">
        <v>4135.8100000000004</v>
      </c>
      <c r="T134" s="33">
        <v>4128.0600000000004</v>
      </c>
      <c r="U134" s="33">
        <v>4118.57</v>
      </c>
      <c r="V134" s="33">
        <v>4135.83</v>
      </c>
      <c r="W134" s="33">
        <v>4157.0600000000004</v>
      </c>
      <c r="X134" s="33">
        <v>4082.87</v>
      </c>
      <c r="Y134" s="33">
        <v>3643.2299999999996</v>
      </c>
    </row>
    <row r="135" spans="1:25" s="2" customFormat="1" ht="15.75">
      <c r="A135" s="32">
        <v>45466</v>
      </c>
      <c r="B135" s="33">
        <v>3289.31</v>
      </c>
      <c r="C135" s="33">
        <v>3223.2</v>
      </c>
      <c r="D135" s="33">
        <v>3032.88</v>
      </c>
      <c r="E135" s="33">
        <v>2885.7599999999998</v>
      </c>
      <c r="F135" s="33">
        <v>2842.7</v>
      </c>
      <c r="G135" s="33">
        <v>2953.9399999999996</v>
      </c>
      <c r="H135" s="33">
        <v>3095.24</v>
      </c>
      <c r="I135" s="33">
        <v>3325.52</v>
      </c>
      <c r="J135" s="33">
        <v>3789.1499999999996</v>
      </c>
      <c r="K135" s="33">
        <v>4116.79</v>
      </c>
      <c r="L135" s="33">
        <v>4143.79</v>
      </c>
      <c r="M135" s="33">
        <v>4129.92</v>
      </c>
      <c r="N135" s="33">
        <v>4132.62</v>
      </c>
      <c r="O135" s="33">
        <v>4127.62</v>
      </c>
      <c r="P135" s="33">
        <v>4140.8599999999997</v>
      </c>
      <c r="Q135" s="33">
        <v>4139.07</v>
      </c>
      <c r="R135" s="33">
        <v>4134.13</v>
      </c>
      <c r="S135" s="33">
        <v>4129.74</v>
      </c>
      <c r="T135" s="33">
        <v>4129.79</v>
      </c>
      <c r="U135" s="33">
        <v>4120.3100000000004</v>
      </c>
      <c r="V135" s="33">
        <v>4131.24</v>
      </c>
      <c r="W135" s="33">
        <v>4142.3100000000004</v>
      </c>
      <c r="X135" s="33">
        <v>4099.8900000000003</v>
      </c>
      <c r="Y135" s="33">
        <v>3680.2799999999997</v>
      </c>
    </row>
    <row r="136" spans="1:25" s="2" customFormat="1" ht="15.75">
      <c r="A136" s="32">
        <v>45467</v>
      </c>
      <c r="B136" s="33">
        <v>3368.71</v>
      </c>
      <c r="C136" s="33">
        <v>3230.25</v>
      </c>
      <c r="D136" s="33">
        <v>3031.64</v>
      </c>
      <c r="E136" s="33">
        <v>2902.98</v>
      </c>
      <c r="F136" s="33">
        <v>2889.0299999999997</v>
      </c>
      <c r="G136" s="33">
        <v>3147.89</v>
      </c>
      <c r="H136" s="33">
        <v>3283.92</v>
      </c>
      <c r="I136" s="33">
        <v>3603.16</v>
      </c>
      <c r="J136" s="33">
        <v>4138.74</v>
      </c>
      <c r="K136" s="33">
        <v>4183.3500000000004</v>
      </c>
      <c r="L136" s="33">
        <v>4185.8599999999997</v>
      </c>
      <c r="M136" s="33">
        <v>4179.6000000000004</v>
      </c>
      <c r="N136" s="33">
        <v>4178.3900000000003</v>
      </c>
      <c r="O136" s="33">
        <v>4224.83</v>
      </c>
      <c r="P136" s="33">
        <v>4243.96</v>
      </c>
      <c r="Q136" s="33">
        <v>4278.0200000000004</v>
      </c>
      <c r="R136" s="33">
        <v>4279.55</v>
      </c>
      <c r="S136" s="33">
        <v>4241.1500000000005</v>
      </c>
      <c r="T136" s="33">
        <v>4156.58</v>
      </c>
      <c r="U136" s="33">
        <v>4133.21</v>
      </c>
      <c r="V136" s="33">
        <v>4142.79</v>
      </c>
      <c r="W136" s="33">
        <v>4144.95</v>
      </c>
      <c r="X136" s="33">
        <v>4098.33</v>
      </c>
      <c r="Y136" s="33">
        <v>3561.21</v>
      </c>
    </row>
    <row r="137" spans="1:25" s="2" customFormat="1" ht="15.75">
      <c r="A137" s="32">
        <v>45468</v>
      </c>
      <c r="B137" s="33">
        <v>3264.85</v>
      </c>
      <c r="C137" s="33">
        <v>3074.37</v>
      </c>
      <c r="D137" s="33">
        <v>2892.66</v>
      </c>
      <c r="E137" s="33">
        <v>2044.8899999999999</v>
      </c>
      <c r="F137" s="33">
        <v>2044.7199999999998</v>
      </c>
      <c r="G137" s="33">
        <v>3021.45</v>
      </c>
      <c r="H137" s="33">
        <v>3212.6499999999996</v>
      </c>
      <c r="I137" s="33">
        <v>3468.71</v>
      </c>
      <c r="J137" s="33">
        <v>4097.3</v>
      </c>
      <c r="K137" s="33">
        <v>4130.75</v>
      </c>
      <c r="L137" s="33">
        <v>4138.1900000000005</v>
      </c>
      <c r="M137" s="33">
        <v>4143.46</v>
      </c>
      <c r="N137" s="33">
        <v>4143.9800000000005</v>
      </c>
      <c r="O137" s="33">
        <v>4140.8900000000003</v>
      </c>
      <c r="P137" s="33">
        <v>4151.18</v>
      </c>
      <c r="Q137" s="33">
        <v>4142.29</v>
      </c>
      <c r="R137" s="33">
        <v>4142.93</v>
      </c>
      <c r="S137" s="33">
        <v>4128.33</v>
      </c>
      <c r="T137" s="33">
        <v>4118.7300000000005</v>
      </c>
      <c r="U137" s="33">
        <v>4100.67</v>
      </c>
      <c r="V137" s="33">
        <v>4110.38</v>
      </c>
      <c r="W137" s="33">
        <v>4117.2700000000004</v>
      </c>
      <c r="X137" s="33">
        <v>3944.31</v>
      </c>
      <c r="Y137" s="33">
        <v>3495.52</v>
      </c>
    </row>
    <row r="138" spans="1:25" s="2" customFormat="1" ht="15.75">
      <c r="A138" s="32">
        <v>45469</v>
      </c>
      <c r="B138" s="33">
        <v>3302.0699999999997</v>
      </c>
      <c r="C138" s="33">
        <v>3071.9799999999996</v>
      </c>
      <c r="D138" s="33">
        <v>2944.34</v>
      </c>
      <c r="E138" s="33">
        <v>2869.58</v>
      </c>
      <c r="F138" s="33">
        <v>2667.92</v>
      </c>
      <c r="G138" s="33">
        <v>3105.5299999999997</v>
      </c>
      <c r="H138" s="33">
        <v>3297.67</v>
      </c>
      <c r="I138" s="33">
        <v>3560.3199999999997</v>
      </c>
      <c r="J138" s="33">
        <v>4097.91</v>
      </c>
      <c r="K138" s="33">
        <v>4138.95</v>
      </c>
      <c r="L138" s="33">
        <v>4143.9000000000005</v>
      </c>
      <c r="M138" s="33">
        <v>4135.17</v>
      </c>
      <c r="N138" s="33">
        <v>4131.5600000000004</v>
      </c>
      <c r="O138" s="33">
        <v>4123.9400000000005</v>
      </c>
      <c r="P138" s="33">
        <v>4140.08</v>
      </c>
      <c r="Q138" s="33">
        <v>4131.34</v>
      </c>
      <c r="R138" s="33">
        <v>4132.0200000000004</v>
      </c>
      <c r="S138" s="33">
        <v>4136.38</v>
      </c>
      <c r="T138" s="33">
        <v>4134.82</v>
      </c>
      <c r="U138" s="33">
        <v>4123.53</v>
      </c>
      <c r="V138" s="33">
        <v>4126.8599999999997</v>
      </c>
      <c r="W138" s="33">
        <v>4124.8100000000004</v>
      </c>
      <c r="X138" s="33">
        <v>4085.79</v>
      </c>
      <c r="Y138" s="33">
        <v>3576.8199999999997</v>
      </c>
    </row>
    <row r="139" spans="1:25" s="2" customFormat="1" ht="15.75">
      <c r="A139" s="32">
        <v>45470</v>
      </c>
      <c r="B139" s="33">
        <v>3329.49</v>
      </c>
      <c r="C139" s="33">
        <v>3068.04</v>
      </c>
      <c r="D139" s="33">
        <v>2946.43</v>
      </c>
      <c r="E139" s="33">
        <v>2872.34</v>
      </c>
      <c r="F139" s="33">
        <v>2865.08</v>
      </c>
      <c r="G139" s="33">
        <v>3127.3</v>
      </c>
      <c r="H139" s="33">
        <v>3315.09</v>
      </c>
      <c r="I139" s="33">
        <v>3600.97</v>
      </c>
      <c r="J139" s="33">
        <v>4128.2</v>
      </c>
      <c r="K139" s="33">
        <v>4178.8</v>
      </c>
      <c r="L139" s="33">
        <v>4175.12</v>
      </c>
      <c r="M139" s="33">
        <v>4169.43</v>
      </c>
      <c r="N139" s="33">
        <v>4164.6099999999997</v>
      </c>
      <c r="O139" s="33">
        <v>4164.7300000000005</v>
      </c>
      <c r="P139" s="33">
        <v>4220.83</v>
      </c>
      <c r="Q139" s="33">
        <v>4248.82</v>
      </c>
      <c r="R139" s="33">
        <v>4243.28</v>
      </c>
      <c r="S139" s="33">
        <v>4227.33</v>
      </c>
      <c r="T139" s="33">
        <v>4151.7</v>
      </c>
      <c r="U139" s="33">
        <v>4117.01</v>
      </c>
      <c r="V139" s="33">
        <v>4118.79</v>
      </c>
      <c r="W139" s="33">
        <v>4112.43</v>
      </c>
      <c r="X139" s="33">
        <v>4084.4400000000005</v>
      </c>
      <c r="Y139" s="33">
        <v>3640.68</v>
      </c>
    </row>
    <row r="140" spans="1:25" s="2" customFormat="1" ht="15.75">
      <c r="A140" s="32">
        <v>45471</v>
      </c>
      <c r="B140" s="33">
        <v>3331.4799999999996</v>
      </c>
      <c r="C140" s="33">
        <v>3048.35</v>
      </c>
      <c r="D140" s="33">
        <v>2876.1</v>
      </c>
      <c r="E140" s="33">
        <v>2045.49</v>
      </c>
      <c r="F140" s="33">
        <v>2044.77</v>
      </c>
      <c r="G140" s="33">
        <v>2998.14</v>
      </c>
      <c r="H140" s="33">
        <v>3213.8199999999997</v>
      </c>
      <c r="I140" s="33">
        <v>3551.99</v>
      </c>
      <c r="J140" s="33">
        <v>4114.03</v>
      </c>
      <c r="K140" s="33">
        <v>4302.4400000000005</v>
      </c>
      <c r="L140" s="33">
        <v>4297.79</v>
      </c>
      <c r="M140" s="33">
        <v>4320.58</v>
      </c>
      <c r="N140" s="33">
        <v>4274.08</v>
      </c>
      <c r="O140" s="33">
        <v>4353.26</v>
      </c>
      <c r="P140" s="33">
        <v>4362.55</v>
      </c>
      <c r="Q140" s="33">
        <v>4371.5</v>
      </c>
      <c r="R140" s="33">
        <v>4384.26</v>
      </c>
      <c r="S140" s="33">
        <v>4364.51</v>
      </c>
      <c r="T140" s="33">
        <v>4334.12</v>
      </c>
      <c r="U140" s="33">
        <v>4228.4000000000005</v>
      </c>
      <c r="V140" s="33">
        <v>4235.51</v>
      </c>
      <c r="W140" s="33">
        <v>4220.8500000000004</v>
      </c>
      <c r="X140" s="33">
        <v>4082.5200000000004</v>
      </c>
      <c r="Y140" s="33">
        <v>3538.24</v>
      </c>
    </row>
    <row r="141" spans="1:25" s="2" customFormat="1" ht="15.75">
      <c r="A141" s="32">
        <v>45472</v>
      </c>
      <c r="B141" s="33">
        <v>3395.81</v>
      </c>
      <c r="C141" s="33">
        <v>3226.84</v>
      </c>
      <c r="D141" s="33">
        <v>3146.2299999999996</v>
      </c>
      <c r="E141" s="33">
        <v>3044.49</v>
      </c>
      <c r="F141" s="33">
        <v>2972.8999999999996</v>
      </c>
      <c r="G141" s="33">
        <v>3089.09</v>
      </c>
      <c r="H141" s="33">
        <v>3159.31</v>
      </c>
      <c r="I141" s="33">
        <v>3431.3199999999997</v>
      </c>
      <c r="J141" s="33">
        <v>3952.66</v>
      </c>
      <c r="K141" s="33">
        <v>4177.76</v>
      </c>
      <c r="L141" s="33">
        <v>4214.53</v>
      </c>
      <c r="M141" s="33">
        <v>4288.28</v>
      </c>
      <c r="N141" s="33">
        <v>4350.34</v>
      </c>
      <c r="O141" s="33">
        <v>4382.2700000000004</v>
      </c>
      <c r="P141" s="33">
        <v>4407.22</v>
      </c>
      <c r="Q141" s="33">
        <v>4406.1099999999997</v>
      </c>
      <c r="R141" s="33">
        <v>4433.59</v>
      </c>
      <c r="S141" s="33">
        <v>4432.62</v>
      </c>
      <c r="T141" s="33">
        <v>4433.1000000000004</v>
      </c>
      <c r="U141" s="33">
        <v>4323.34</v>
      </c>
      <c r="V141" s="33">
        <v>4349.1099999999997</v>
      </c>
      <c r="W141" s="33">
        <v>4346.93</v>
      </c>
      <c r="X141" s="33">
        <v>4103.6000000000004</v>
      </c>
      <c r="Y141" s="33">
        <v>3578.67</v>
      </c>
    </row>
    <row r="142" spans="1:25" s="2" customFormat="1" ht="15.75">
      <c r="A142" s="32">
        <v>45473</v>
      </c>
      <c r="B142" s="33">
        <v>3314.7</v>
      </c>
      <c r="C142" s="33">
        <v>3150.64</v>
      </c>
      <c r="D142" s="33">
        <v>3007.62</v>
      </c>
      <c r="E142" s="33">
        <v>2869.25</v>
      </c>
      <c r="F142" s="33">
        <v>2819.7999999999997</v>
      </c>
      <c r="G142" s="33">
        <v>2901.09</v>
      </c>
      <c r="H142" s="33">
        <v>2907.42</v>
      </c>
      <c r="I142" s="33">
        <v>3271.88</v>
      </c>
      <c r="J142" s="33">
        <v>3671.68</v>
      </c>
      <c r="K142" s="33">
        <v>4119.1400000000003</v>
      </c>
      <c r="L142" s="33">
        <v>4161.21</v>
      </c>
      <c r="M142" s="33">
        <v>4169.49</v>
      </c>
      <c r="N142" s="33">
        <v>4172.95</v>
      </c>
      <c r="O142" s="33">
        <v>4176.46</v>
      </c>
      <c r="P142" s="33">
        <v>4182.2</v>
      </c>
      <c r="Q142" s="33">
        <v>4185.7300000000005</v>
      </c>
      <c r="R142" s="33">
        <v>4186.16</v>
      </c>
      <c r="S142" s="33">
        <v>4179.1900000000005</v>
      </c>
      <c r="T142" s="33">
        <v>4183.62</v>
      </c>
      <c r="U142" s="33">
        <v>4162.18</v>
      </c>
      <c r="V142" s="33">
        <v>4167.47</v>
      </c>
      <c r="W142" s="33">
        <v>4159.8599999999997</v>
      </c>
      <c r="X142" s="33">
        <v>4102.29</v>
      </c>
      <c r="Y142" s="33">
        <v>3574.09</v>
      </c>
    </row>
    <row r="144" spans="1:25" s="35" customFormat="1" ht="33.75" customHeight="1">
      <c r="A144" s="34" t="s">
        <v>37</v>
      </c>
      <c r="B144" s="34"/>
      <c r="C144" s="34"/>
      <c r="D144" s="34"/>
      <c r="E144" s="34"/>
      <c r="F144" s="34"/>
      <c r="G144" s="34"/>
      <c r="H144" s="34"/>
      <c r="I144" s="34"/>
      <c r="J144" s="34"/>
      <c r="L144" s="36" t="s">
        <v>47</v>
      </c>
      <c r="M144" s="36"/>
    </row>
    <row r="146" spans="1:22" s="41" customFormat="1" ht="15.75">
      <c r="A146" s="37" t="s">
        <v>38</v>
      </c>
      <c r="B146" s="37"/>
      <c r="C146" s="37"/>
      <c r="D146" s="37"/>
      <c r="E146" s="38"/>
      <c r="F146" s="38"/>
      <c r="G146" s="38"/>
      <c r="H146" s="39"/>
      <c r="I146" s="39"/>
      <c r="J146" s="39"/>
      <c r="K146" s="39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</row>
    <row r="147" spans="1:22" s="41" customFormat="1" ht="15.75">
      <c r="A147" s="42"/>
      <c r="B147" s="43"/>
      <c r="C147" s="43"/>
      <c r="D147" s="44"/>
      <c r="E147" s="45" t="s">
        <v>39</v>
      </c>
      <c r="F147" s="45"/>
      <c r="G147" s="45"/>
      <c r="H147" s="45"/>
      <c r="I147" s="45"/>
      <c r="J147" s="45"/>
      <c r="K147" s="45"/>
      <c r="L147" s="45"/>
      <c r="M147" s="40"/>
      <c r="N147" s="40"/>
      <c r="O147" s="40"/>
      <c r="P147" s="40"/>
      <c r="Q147" s="40"/>
      <c r="R147" s="40"/>
      <c r="S147" s="40"/>
    </row>
    <row r="148" spans="1:22" s="41" customFormat="1" ht="14.25">
      <c r="A148" s="46"/>
      <c r="B148" s="47"/>
      <c r="C148" s="47"/>
      <c r="D148" s="48"/>
      <c r="E148" s="49" t="s">
        <v>40</v>
      </c>
      <c r="F148" s="50"/>
      <c r="G148" s="49" t="s">
        <v>41</v>
      </c>
      <c r="H148" s="50"/>
      <c r="I148" s="49" t="s">
        <v>42</v>
      </c>
      <c r="J148" s="50"/>
      <c r="K148" s="49" t="s">
        <v>43</v>
      </c>
      <c r="L148" s="50"/>
      <c r="M148" s="40"/>
      <c r="N148" s="40"/>
      <c r="O148" s="40"/>
      <c r="P148" s="40"/>
      <c r="Q148" s="40"/>
      <c r="R148" s="40"/>
      <c r="S148" s="40"/>
      <c r="T148" s="40"/>
      <c r="U148" s="40"/>
    </row>
    <row r="149" spans="1:22" s="41" customFormat="1" ht="15.75">
      <c r="A149" s="51" t="s">
        <v>44</v>
      </c>
      <c r="B149" s="52"/>
      <c r="C149" s="52"/>
      <c r="D149" s="53"/>
      <c r="E149" s="54">
        <v>846593.22</v>
      </c>
      <c r="F149" s="55"/>
      <c r="G149" s="54">
        <v>894142.18</v>
      </c>
      <c r="H149" s="55"/>
      <c r="I149" s="54">
        <v>1181633.1200000001</v>
      </c>
      <c r="J149" s="55"/>
      <c r="K149" s="54">
        <v>1507317.61</v>
      </c>
      <c r="L149" s="55"/>
      <c r="M149" s="40"/>
      <c r="N149" s="40"/>
      <c r="O149" s="40"/>
      <c r="P149" s="40"/>
      <c r="Q149" s="40"/>
      <c r="R149" s="40"/>
      <c r="S149" s="40"/>
      <c r="T149" s="40"/>
      <c r="U149" s="40"/>
    </row>
  </sheetData>
  <mergeCells count="20">
    <mergeCell ref="A149:D149"/>
    <mergeCell ref="E149:F149"/>
    <mergeCell ref="G149:H149"/>
    <mergeCell ref="I149:J149"/>
    <mergeCell ref="K149:L149"/>
    <mergeCell ref="A77:A78"/>
    <mergeCell ref="A111:A112"/>
    <mergeCell ref="L144:M144"/>
    <mergeCell ref="A147:D148"/>
    <mergeCell ref="E147:L147"/>
    <mergeCell ref="E148:F148"/>
    <mergeCell ref="G148:H148"/>
    <mergeCell ref="I148:J148"/>
    <mergeCell ref="K148:L148"/>
    <mergeCell ref="A1:T1"/>
    <mergeCell ref="U2:V2"/>
    <mergeCell ref="U3:V3"/>
    <mergeCell ref="A5:R5"/>
    <mergeCell ref="A9:A10"/>
    <mergeCell ref="A43:A4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48"/>
  <sheetViews>
    <sheetView workbookViewId="0">
      <selection activeCell="J23" sqref="J23"/>
    </sheetView>
  </sheetViews>
  <sheetFormatPr defaultRowHeight="15"/>
  <sheetData>
    <row r="1" spans="1:25" s="2" customFormat="1" ht="60" customHeight="1">
      <c r="A1" s="1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5" s="2" customFormat="1" ht="31.5" customHeight="1">
      <c r="A2" s="3"/>
      <c r="B2" s="4" t="s">
        <v>1</v>
      </c>
      <c r="C2" s="5"/>
      <c r="D2" s="5"/>
      <c r="E2" s="5"/>
      <c r="H2" s="6"/>
      <c r="I2" s="6"/>
      <c r="J2" s="6"/>
      <c r="T2" s="7" t="s">
        <v>45</v>
      </c>
      <c r="U2" s="8">
        <v>2024</v>
      </c>
      <c r="V2" s="8"/>
    </row>
    <row r="3" spans="1:25" s="2" customFormat="1" ht="15.75">
      <c r="A3" s="9"/>
      <c r="B3" s="10" t="s">
        <v>2</v>
      </c>
      <c r="C3" s="11"/>
      <c r="D3" s="11"/>
      <c r="E3" s="11"/>
      <c r="H3" s="6"/>
      <c r="I3" s="6"/>
      <c r="J3" s="6"/>
      <c r="T3" s="12" t="s">
        <v>3</v>
      </c>
      <c r="U3" s="13" t="s">
        <v>4</v>
      </c>
      <c r="V3" s="13"/>
    </row>
    <row r="4" spans="1:25" s="2" customFormat="1" ht="15.75">
      <c r="A4" s="14" t="s">
        <v>5</v>
      </c>
      <c r="B4" s="14"/>
      <c r="C4" s="15"/>
      <c r="D4" s="15"/>
      <c r="E4" s="16"/>
      <c r="F4" s="17"/>
      <c r="G4" s="17"/>
      <c r="H4" s="17"/>
      <c r="I4" s="18"/>
      <c r="J4" s="19"/>
    </row>
    <row r="5" spans="1:25" s="2" customFormat="1" ht="46.5" customHeight="1">
      <c r="A5" s="20" t="s">
        <v>6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25" s="2" customFormat="1" ht="15.75">
      <c r="A6" s="18"/>
      <c r="B6" s="21"/>
      <c r="C6" s="21"/>
      <c r="D6" s="21"/>
      <c r="E6" s="21"/>
      <c r="F6" s="21"/>
      <c r="G6" s="21"/>
      <c r="H6" s="21"/>
      <c r="I6" s="21"/>
      <c r="J6" s="21"/>
    </row>
    <row r="7" spans="1:25" s="2" customFormat="1" ht="15.75">
      <c r="A7" s="22" t="s">
        <v>7</v>
      </c>
      <c r="B7" s="18"/>
      <c r="C7" s="18"/>
      <c r="D7" s="18"/>
      <c r="E7" s="18"/>
      <c r="F7" s="18"/>
      <c r="G7" s="18"/>
      <c r="H7" s="18"/>
      <c r="I7" s="18"/>
      <c r="J7" s="18"/>
    </row>
    <row r="8" spans="1:25" s="2" customFormat="1" ht="15.75"/>
    <row r="9" spans="1:25" s="2" customFormat="1" ht="15.75">
      <c r="A9" s="23" t="s">
        <v>8</v>
      </c>
      <c r="B9" s="24"/>
      <c r="C9" s="25"/>
      <c r="D9" s="26"/>
      <c r="E9" s="26"/>
      <c r="F9" s="26"/>
      <c r="G9" s="27" t="s">
        <v>9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8"/>
    </row>
    <row r="10" spans="1:25" s="2" customFormat="1" ht="24">
      <c r="A10" s="29"/>
      <c r="B10" s="30" t="s">
        <v>10</v>
      </c>
      <c r="C10" s="31" t="s">
        <v>11</v>
      </c>
      <c r="D10" s="31" t="s">
        <v>12</v>
      </c>
      <c r="E10" s="31" t="s">
        <v>13</v>
      </c>
      <c r="F10" s="31" t="s">
        <v>14</v>
      </c>
      <c r="G10" s="31" t="s">
        <v>15</v>
      </c>
      <c r="H10" s="31" t="s">
        <v>16</v>
      </c>
      <c r="I10" s="31" t="s">
        <v>17</v>
      </c>
      <c r="J10" s="31" t="s">
        <v>18</v>
      </c>
      <c r="K10" s="31" t="s">
        <v>19</v>
      </c>
      <c r="L10" s="31" t="s">
        <v>20</v>
      </c>
      <c r="M10" s="31" t="s">
        <v>21</v>
      </c>
      <c r="N10" s="31" t="s">
        <v>22</v>
      </c>
      <c r="O10" s="31" t="s">
        <v>23</v>
      </c>
      <c r="P10" s="31" t="s">
        <v>24</v>
      </c>
      <c r="Q10" s="31" t="s">
        <v>25</v>
      </c>
      <c r="R10" s="31" t="s">
        <v>26</v>
      </c>
      <c r="S10" s="31" t="s">
        <v>27</v>
      </c>
      <c r="T10" s="31" t="s">
        <v>28</v>
      </c>
      <c r="U10" s="31" t="s">
        <v>29</v>
      </c>
      <c r="V10" s="31" t="s">
        <v>30</v>
      </c>
      <c r="W10" s="31" t="s">
        <v>31</v>
      </c>
      <c r="X10" s="31" t="s">
        <v>32</v>
      </c>
      <c r="Y10" s="31" t="s">
        <v>33</v>
      </c>
    </row>
    <row r="11" spans="1:25" s="2" customFormat="1" ht="15.75">
      <c r="A11" s="32">
        <v>45444</v>
      </c>
      <c r="B11" s="33">
        <v>1686.082000233991</v>
      </c>
      <c r="C11" s="33">
        <v>1631.7820002339911</v>
      </c>
      <c r="D11" s="33">
        <v>1484.5020002339911</v>
      </c>
      <c r="E11" s="33">
        <v>1359.7420002339909</v>
      </c>
      <c r="F11" s="33">
        <v>1137.8020002339908</v>
      </c>
      <c r="G11" s="33">
        <v>1058.4520002339909</v>
      </c>
      <c r="H11" s="33">
        <v>477.80200023399101</v>
      </c>
      <c r="I11" s="33">
        <v>1581.4520002339912</v>
      </c>
      <c r="J11" s="33">
        <v>1874.5420002339911</v>
      </c>
      <c r="K11" s="33">
        <v>2038.402000233991</v>
      </c>
      <c r="L11" s="33">
        <v>2120.4220002339912</v>
      </c>
      <c r="M11" s="33">
        <v>1910.0120002339911</v>
      </c>
      <c r="N11" s="33">
        <v>1905.6820002339912</v>
      </c>
      <c r="O11" s="33">
        <v>1915.2020002339912</v>
      </c>
      <c r="P11" s="33">
        <v>1904.832000233991</v>
      </c>
      <c r="Q11" s="33">
        <v>1924.7420002339911</v>
      </c>
      <c r="R11" s="33">
        <v>1976.072000233991</v>
      </c>
      <c r="S11" s="33">
        <v>2232.2420002339913</v>
      </c>
      <c r="T11" s="33">
        <v>2182.0220002339911</v>
      </c>
      <c r="U11" s="33">
        <v>2152.2420002339913</v>
      </c>
      <c r="V11" s="33">
        <v>2275.7820002339913</v>
      </c>
      <c r="W11" s="33">
        <v>2187.662000233991</v>
      </c>
      <c r="X11" s="33">
        <v>1886.352000233991</v>
      </c>
      <c r="Y11" s="33">
        <v>1715.9720002339911</v>
      </c>
    </row>
    <row r="12" spans="1:25" s="2" customFormat="1" ht="15.75">
      <c r="A12" s="32">
        <v>45445</v>
      </c>
      <c r="B12" s="33">
        <v>1644.9920002339911</v>
      </c>
      <c r="C12" s="33">
        <v>1441.6020002339908</v>
      </c>
      <c r="D12" s="33">
        <v>1242.2920002339911</v>
      </c>
      <c r="E12" s="33">
        <v>1108.6820002339909</v>
      </c>
      <c r="F12" s="33">
        <v>1025.0220002339911</v>
      </c>
      <c r="G12" s="33">
        <v>1043.832000233991</v>
      </c>
      <c r="H12" s="33">
        <v>472.38200023399099</v>
      </c>
      <c r="I12" s="33">
        <v>475.84200023399103</v>
      </c>
      <c r="J12" s="33">
        <v>1733.822000233991</v>
      </c>
      <c r="K12" s="33">
        <v>2073.4020002339912</v>
      </c>
      <c r="L12" s="33">
        <v>2197.1720002339912</v>
      </c>
      <c r="M12" s="33">
        <v>2205.5320002339913</v>
      </c>
      <c r="N12" s="33">
        <v>2201.5520002339908</v>
      </c>
      <c r="O12" s="33">
        <v>2230.872000233991</v>
      </c>
      <c r="P12" s="33">
        <v>2296.9820002339911</v>
      </c>
      <c r="Q12" s="33">
        <v>2347.1920002339912</v>
      </c>
      <c r="R12" s="33">
        <v>2386.0520002339908</v>
      </c>
      <c r="S12" s="33">
        <v>2407.7320002339911</v>
      </c>
      <c r="T12" s="33">
        <v>2408.372000233991</v>
      </c>
      <c r="U12" s="33">
        <v>2299.5120002339909</v>
      </c>
      <c r="V12" s="33">
        <v>2333.2720002339911</v>
      </c>
      <c r="W12" s="33">
        <v>2345.3120002339911</v>
      </c>
      <c r="X12" s="33">
        <v>2205.6820002339909</v>
      </c>
      <c r="Y12" s="33">
        <v>1822.0320002339911</v>
      </c>
    </row>
    <row r="13" spans="1:25" s="2" customFormat="1" ht="15.75">
      <c r="A13" s="32">
        <v>45446</v>
      </c>
      <c r="B13" s="33">
        <v>1694.6820002339912</v>
      </c>
      <c r="C13" s="33">
        <v>1476.0620002339911</v>
      </c>
      <c r="D13" s="33">
        <v>1442.9520002339909</v>
      </c>
      <c r="E13" s="33">
        <v>1287.9820002339911</v>
      </c>
      <c r="F13" s="33">
        <v>1221.152000233991</v>
      </c>
      <c r="G13" s="33">
        <v>1421.2720002339909</v>
      </c>
      <c r="H13" s="33">
        <v>1566.412000233991</v>
      </c>
      <c r="I13" s="33">
        <v>1765.9820002339911</v>
      </c>
      <c r="J13" s="33">
        <v>2258.1720002339912</v>
      </c>
      <c r="K13" s="33">
        <v>2465.6120002339908</v>
      </c>
      <c r="L13" s="33">
        <v>2468.602000233991</v>
      </c>
      <c r="M13" s="33">
        <v>2447.2920002339911</v>
      </c>
      <c r="N13" s="33">
        <v>2447.6820002339909</v>
      </c>
      <c r="O13" s="33">
        <v>2448.3820002339908</v>
      </c>
      <c r="P13" s="33">
        <v>2453.2020002339909</v>
      </c>
      <c r="Q13" s="33">
        <v>2444.3420002339908</v>
      </c>
      <c r="R13" s="33">
        <v>2441.0920002339908</v>
      </c>
      <c r="S13" s="33">
        <v>2439.7820002339909</v>
      </c>
      <c r="T13" s="33">
        <v>2439.5420002339911</v>
      </c>
      <c r="U13" s="33">
        <v>2306.6920002339912</v>
      </c>
      <c r="V13" s="33">
        <v>2357.7820002339913</v>
      </c>
      <c r="W13" s="33">
        <v>2346.6320002339908</v>
      </c>
      <c r="X13" s="33">
        <v>2026.112000233991</v>
      </c>
      <c r="Y13" s="33">
        <v>1765.622000233991</v>
      </c>
    </row>
    <row r="14" spans="1:25" s="2" customFormat="1" ht="15.75">
      <c r="A14" s="32">
        <v>45447</v>
      </c>
      <c r="B14" s="33">
        <v>1789.4220002339912</v>
      </c>
      <c r="C14" s="33">
        <v>1562.1820002339912</v>
      </c>
      <c r="D14" s="33">
        <v>1425.872000233991</v>
      </c>
      <c r="E14" s="33">
        <v>1328.8020002339908</v>
      </c>
      <c r="F14" s="33">
        <v>1330.9520002339909</v>
      </c>
      <c r="G14" s="33">
        <v>1503.132000233991</v>
      </c>
      <c r="H14" s="33">
        <v>1622.7820002339911</v>
      </c>
      <c r="I14" s="33">
        <v>1872.1820002339912</v>
      </c>
      <c r="J14" s="33">
        <v>2328.5220002339911</v>
      </c>
      <c r="K14" s="33">
        <v>2479.9620002339907</v>
      </c>
      <c r="L14" s="33">
        <v>2491.3820002339908</v>
      </c>
      <c r="M14" s="33">
        <v>2491.6220002339905</v>
      </c>
      <c r="N14" s="33">
        <v>2484.1820002339905</v>
      </c>
      <c r="O14" s="33">
        <v>2484.3520002339906</v>
      </c>
      <c r="P14" s="33">
        <v>2485.9720002339905</v>
      </c>
      <c r="Q14" s="33">
        <v>2483.8320002339906</v>
      </c>
      <c r="R14" s="33">
        <v>2491.0620002339906</v>
      </c>
      <c r="S14" s="33">
        <v>2492.1720002339907</v>
      </c>
      <c r="T14" s="33">
        <v>2493.7220002339905</v>
      </c>
      <c r="U14" s="33">
        <v>2475.7020002339909</v>
      </c>
      <c r="V14" s="33">
        <v>2474.6720002339912</v>
      </c>
      <c r="W14" s="33">
        <v>2482.8320002339906</v>
      </c>
      <c r="X14" s="33">
        <v>2022.2820002339911</v>
      </c>
      <c r="Y14" s="33">
        <v>1766.6720002339912</v>
      </c>
    </row>
    <row r="15" spans="1:25" s="2" customFormat="1" ht="15.75">
      <c r="A15" s="32">
        <v>45448</v>
      </c>
      <c r="B15" s="33">
        <v>1600.9720002339911</v>
      </c>
      <c r="C15" s="33">
        <v>1424.372000233991</v>
      </c>
      <c r="D15" s="33">
        <v>1287.2220002339909</v>
      </c>
      <c r="E15" s="33">
        <v>1196.2420002339909</v>
      </c>
      <c r="F15" s="33">
        <v>467.122000233991</v>
      </c>
      <c r="G15" s="33">
        <v>467.122000233991</v>
      </c>
      <c r="H15" s="33">
        <v>671.36200023399101</v>
      </c>
      <c r="I15" s="33">
        <v>575.22200023399103</v>
      </c>
      <c r="J15" s="33">
        <v>2201.0120002339909</v>
      </c>
      <c r="K15" s="33">
        <v>2449.0320002339909</v>
      </c>
      <c r="L15" s="33">
        <v>2472.0620002339911</v>
      </c>
      <c r="M15" s="33">
        <v>2461.5920002339908</v>
      </c>
      <c r="N15" s="33">
        <v>2463.2820002339909</v>
      </c>
      <c r="O15" s="33">
        <v>2464.0620002339911</v>
      </c>
      <c r="P15" s="33">
        <v>2464.2620002339909</v>
      </c>
      <c r="Q15" s="33">
        <v>2465.3220002339908</v>
      </c>
      <c r="R15" s="33">
        <v>2465.6320002339908</v>
      </c>
      <c r="S15" s="33">
        <v>2492.3320002339906</v>
      </c>
      <c r="T15" s="33">
        <v>2477.142000233991</v>
      </c>
      <c r="U15" s="33">
        <v>2442.2420002339909</v>
      </c>
      <c r="V15" s="33">
        <v>2458.122000233991</v>
      </c>
      <c r="W15" s="33">
        <v>2456.0620002339911</v>
      </c>
      <c r="X15" s="33">
        <v>2011.4620002339911</v>
      </c>
      <c r="Y15" s="33">
        <v>1697.7320002339911</v>
      </c>
    </row>
    <row r="16" spans="1:25" s="2" customFormat="1" ht="15.75">
      <c r="A16" s="32">
        <v>45449</v>
      </c>
      <c r="B16" s="33">
        <v>1345.2220002339909</v>
      </c>
      <c r="C16" s="33">
        <v>1231.0120002339909</v>
      </c>
      <c r="D16" s="33">
        <v>1123.912000233991</v>
      </c>
      <c r="E16" s="33">
        <v>467.122000233991</v>
      </c>
      <c r="F16" s="33">
        <v>467.122000233991</v>
      </c>
      <c r="G16" s="33">
        <v>467.122000233991</v>
      </c>
      <c r="H16" s="33">
        <v>607.76200023399099</v>
      </c>
      <c r="I16" s="33">
        <v>1581.2920002339911</v>
      </c>
      <c r="J16" s="33">
        <v>2046.5120002339911</v>
      </c>
      <c r="K16" s="33">
        <v>2445.4820002339911</v>
      </c>
      <c r="L16" s="33">
        <v>2485.9720002339905</v>
      </c>
      <c r="M16" s="33">
        <v>2491.9520002339905</v>
      </c>
      <c r="N16" s="33">
        <v>2487.9320002339905</v>
      </c>
      <c r="O16" s="33">
        <v>2483.7220002339905</v>
      </c>
      <c r="P16" s="33">
        <v>2505.6520002339907</v>
      </c>
      <c r="Q16" s="33">
        <v>2511.7920002339906</v>
      </c>
      <c r="R16" s="33">
        <v>2499.9020002339907</v>
      </c>
      <c r="S16" s="33">
        <v>2484.8920002339905</v>
      </c>
      <c r="T16" s="33">
        <v>2468.7820002339909</v>
      </c>
      <c r="U16" s="33">
        <v>2291.7620002339909</v>
      </c>
      <c r="V16" s="33">
        <v>2377.8120002339911</v>
      </c>
      <c r="W16" s="33">
        <v>2294.4820002339911</v>
      </c>
      <c r="X16" s="33">
        <v>1843.652000233991</v>
      </c>
      <c r="Y16" s="33">
        <v>1557.582000233991</v>
      </c>
    </row>
    <row r="17" spans="1:25" s="2" customFormat="1" ht="15.75">
      <c r="A17" s="32">
        <v>45450</v>
      </c>
      <c r="B17" s="33">
        <v>1399.9820002339909</v>
      </c>
      <c r="C17" s="33">
        <v>1213.9420002339909</v>
      </c>
      <c r="D17" s="33">
        <v>575.90200023399098</v>
      </c>
      <c r="E17" s="33">
        <v>563.002000233991</v>
      </c>
      <c r="F17" s="33">
        <v>556.07200023399105</v>
      </c>
      <c r="G17" s="33">
        <v>581.17200023399096</v>
      </c>
      <c r="H17" s="33">
        <v>1430.9420002339909</v>
      </c>
      <c r="I17" s="33">
        <v>1722.7720002339911</v>
      </c>
      <c r="J17" s="33">
        <v>2092.7620002339909</v>
      </c>
      <c r="K17" s="33">
        <v>2467.2320002339911</v>
      </c>
      <c r="L17" s="33">
        <v>2469.0320002339909</v>
      </c>
      <c r="M17" s="33">
        <v>2471.1720002339912</v>
      </c>
      <c r="N17" s="33">
        <v>2474.9720002339909</v>
      </c>
      <c r="O17" s="33">
        <v>2472.602000233991</v>
      </c>
      <c r="P17" s="33">
        <v>2478.6020002339906</v>
      </c>
      <c r="Q17" s="33">
        <v>2479.3420002339908</v>
      </c>
      <c r="R17" s="33">
        <v>2516.9320002339905</v>
      </c>
      <c r="S17" s="33">
        <v>2496.5720002339908</v>
      </c>
      <c r="T17" s="33">
        <v>2507.1020002339906</v>
      </c>
      <c r="U17" s="33">
        <v>2472.2520002339911</v>
      </c>
      <c r="V17" s="33">
        <v>2508.4420002339907</v>
      </c>
      <c r="W17" s="33">
        <v>2500.5720002339908</v>
      </c>
      <c r="X17" s="33">
        <v>2119.2320002339911</v>
      </c>
      <c r="Y17" s="33">
        <v>1748.6720002339912</v>
      </c>
    </row>
    <row r="18" spans="1:25" s="2" customFormat="1" ht="15.75">
      <c r="A18" s="32">
        <v>45451</v>
      </c>
      <c r="B18" s="33">
        <v>1678.4320002339912</v>
      </c>
      <c r="C18" s="33">
        <v>1459.5320002339911</v>
      </c>
      <c r="D18" s="33">
        <v>1319.2820002339909</v>
      </c>
      <c r="E18" s="33">
        <v>1260.372000233991</v>
      </c>
      <c r="F18" s="33">
        <v>1264.0720002339908</v>
      </c>
      <c r="G18" s="33">
        <v>1379.2920002339908</v>
      </c>
      <c r="H18" s="33">
        <v>1504.2920002339911</v>
      </c>
      <c r="I18" s="33">
        <v>1691.1820002339912</v>
      </c>
      <c r="J18" s="33">
        <v>2187.1820002339909</v>
      </c>
      <c r="K18" s="33">
        <v>2496.4520002339905</v>
      </c>
      <c r="L18" s="33">
        <v>2516.9220002339907</v>
      </c>
      <c r="M18" s="33">
        <v>2523.0320002339904</v>
      </c>
      <c r="N18" s="33">
        <v>2527.2920002339906</v>
      </c>
      <c r="O18" s="33">
        <v>2524.7020002339905</v>
      </c>
      <c r="P18" s="33">
        <v>2533.0720002339908</v>
      </c>
      <c r="Q18" s="33">
        <v>2537.8820002339908</v>
      </c>
      <c r="R18" s="33">
        <v>2552.5220002339906</v>
      </c>
      <c r="S18" s="33">
        <v>2554.8420002339908</v>
      </c>
      <c r="T18" s="33">
        <v>2545.5920002339908</v>
      </c>
      <c r="U18" s="33">
        <v>2527.9420002339907</v>
      </c>
      <c r="V18" s="33">
        <v>2546.4220002339907</v>
      </c>
      <c r="W18" s="33">
        <v>2537.6820002339905</v>
      </c>
      <c r="X18" s="33">
        <v>2433.162000233991</v>
      </c>
      <c r="Y18" s="33">
        <v>1924.382000233991</v>
      </c>
    </row>
    <row r="19" spans="1:25" s="2" customFormat="1" ht="15.75">
      <c r="A19" s="32">
        <v>45452</v>
      </c>
      <c r="B19" s="33">
        <v>1597.2820002339911</v>
      </c>
      <c r="C19" s="33">
        <v>1485.072000233991</v>
      </c>
      <c r="D19" s="33">
        <v>1314.7720002339911</v>
      </c>
      <c r="E19" s="33">
        <v>1228.9320002339909</v>
      </c>
      <c r="F19" s="33">
        <v>1179.2520002339911</v>
      </c>
      <c r="G19" s="33">
        <v>1215.582000233991</v>
      </c>
      <c r="H19" s="33">
        <v>1213.912000233991</v>
      </c>
      <c r="I19" s="33">
        <v>1604.9620002339911</v>
      </c>
      <c r="J19" s="33">
        <v>1957.372000233991</v>
      </c>
      <c r="K19" s="33">
        <v>2363.3220002339913</v>
      </c>
      <c r="L19" s="33">
        <v>2488.9320002339905</v>
      </c>
      <c r="M19" s="33">
        <v>2496.0020002339907</v>
      </c>
      <c r="N19" s="33">
        <v>2495.8120002339906</v>
      </c>
      <c r="O19" s="33">
        <v>2491.2820002339904</v>
      </c>
      <c r="P19" s="33">
        <v>2495.6820002339905</v>
      </c>
      <c r="Q19" s="33">
        <v>2495.7020002339905</v>
      </c>
      <c r="R19" s="33">
        <v>2525.3820002339908</v>
      </c>
      <c r="S19" s="33">
        <v>2532.5020002339907</v>
      </c>
      <c r="T19" s="33">
        <v>2529.7120002339907</v>
      </c>
      <c r="U19" s="33">
        <v>2500.6420002339905</v>
      </c>
      <c r="V19" s="33">
        <v>2528.1420002339905</v>
      </c>
      <c r="W19" s="33">
        <v>2511.9020002339907</v>
      </c>
      <c r="X19" s="33">
        <v>2406.8120002339911</v>
      </c>
      <c r="Y19" s="33">
        <v>1910.112000233991</v>
      </c>
    </row>
    <row r="20" spans="1:25" s="2" customFormat="1" ht="15.75">
      <c r="A20" s="32">
        <v>45453</v>
      </c>
      <c r="B20" s="33">
        <v>1540.9820002339911</v>
      </c>
      <c r="C20" s="33">
        <v>1397.2220002339909</v>
      </c>
      <c r="D20" s="33">
        <v>1270.332000233991</v>
      </c>
      <c r="E20" s="33">
        <v>1219.132000233991</v>
      </c>
      <c r="F20" s="33">
        <v>1122.4520002339909</v>
      </c>
      <c r="G20" s="33">
        <v>1364.6920002339909</v>
      </c>
      <c r="H20" s="33">
        <v>1520.5420002339911</v>
      </c>
      <c r="I20" s="33">
        <v>1877.2320002339911</v>
      </c>
      <c r="J20" s="33">
        <v>2489.6520002339907</v>
      </c>
      <c r="K20" s="33">
        <v>2527.7220002339905</v>
      </c>
      <c r="L20" s="33">
        <v>2537.4120002339905</v>
      </c>
      <c r="M20" s="33">
        <v>2535.8920002339905</v>
      </c>
      <c r="N20" s="33">
        <v>2538.7920002339906</v>
      </c>
      <c r="O20" s="33">
        <v>2539.1120002339908</v>
      </c>
      <c r="P20" s="33">
        <v>2553.5420002339906</v>
      </c>
      <c r="Q20" s="33">
        <v>2553.8520002339906</v>
      </c>
      <c r="R20" s="33">
        <v>2572.2820002339904</v>
      </c>
      <c r="S20" s="33">
        <v>2556.8120002339906</v>
      </c>
      <c r="T20" s="33">
        <v>2555.0320002339904</v>
      </c>
      <c r="U20" s="33">
        <v>2524.6220002339905</v>
      </c>
      <c r="V20" s="33">
        <v>2541.8020002339908</v>
      </c>
      <c r="W20" s="33">
        <v>2534.1620002339905</v>
      </c>
      <c r="X20" s="33">
        <v>2394.912000233991</v>
      </c>
      <c r="Y20" s="33">
        <v>1858.4220002339912</v>
      </c>
    </row>
    <row r="21" spans="1:25" s="2" customFormat="1" ht="15.75">
      <c r="A21" s="32">
        <v>45454</v>
      </c>
      <c r="B21" s="33">
        <v>1521.112000233991</v>
      </c>
      <c r="C21" s="33">
        <v>1396.8220002339908</v>
      </c>
      <c r="D21" s="33">
        <v>1235.2720002339911</v>
      </c>
      <c r="E21" s="33">
        <v>1118.172000233991</v>
      </c>
      <c r="F21" s="33">
        <v>1076.7320002339911</v>
      </c>
      <c r="G21" s="33">
        <v>601.30200023399107</v>
      </c>
      <c r="H21" s="33">
        <v>1518.7220002339911</v>
      </c>
      <c r="I21" s="33">
        <v>1850.7720002339911</v>
      </c>
      <c r="J21" s="33">
        <v>2279.5320002339913</v>
      </c>
      <c r="K21" s="33">
        <v>2540.3720002339905</v>
      </c>
      <c r="L21" s="33">
        <v>2545.6920002339907</v>
      </c>
      <c r="M21" s="33">
        <v>2563.2120002339907</v>
      </c>
      <c r="N21" s="33">
        <v>2567.6020002339906</v>
      </c>
      <c r="O21" s="33">
        <v>2562.5220002339906</v>
      </c>
      <c r="P21" s="33">
        <v>2588.7920002339906</v>
      </c>
      <c r="Q21" s="33">
        <v>2612.4720002339905</v>
      </c>
      <c r="R21" s="33">
        <v>2639.3920002339905</v>
      </c>
      <c r="S21" s="33">
        <v>2611.2920002339906</v>
      </c>
      <c r="T21" s="33">
        <v>2566.5920002339908</v>
      </c>
      <c r="U21" s="33">
        <v>2527.8220002339908</v>
      </c>
      <c r="V21" s="33">
        <v>2540.6820002339905</v>
      </c>
      <c r="W21" s="33">
        <v>2531.7920002339906</v>
      </c>
      <c r="X21" s="33">
        <v>2441.5620002339911</v>
      </c>
      <c r="Y21" s="33">
        <v>1918.6720002339912</v>
      </c>
    </row>
    <row r="22" spans="1:25" s="2" customFormat="1" ht="15.75">
      <c r="A22" s="32">
        <v>45455</v>
      </c>
      <c r="B22" s="33">
        <v>1648.842000233991</v>
      </c>
      <c r="C22" s="33">
        <v>1569.612000233991</v>
      </c>
      <c r="D22" s="33">
        <v>1432.2820002339909</v>
      </c>
      <c r="E22" s="33">
        <v>1257.392000233991</v>
      </c>
      <c r="F22" s="33">
        <v>1203.5620002339911</v>
      </c>
      <c r="G22" s="33">
        <v>1294.5120002339909</v>
      </c>
      <c r="H22" s="33">
        <v>1325.9920002339909</v>
      </c>
      <c r="I22" s="33">
        <v>1616.112000233991</v>
      </c>
      <c r="J22" s="33">
        <v>1960.652000233991</v>
      </c>
      <c r="K22" s="33">
        <v>2463.1820002339909</v>
      </c>
      <c r="L22" s="33">
        <v>2530.2720002339906</v>
      </c>
      <c r="M22" s="33">
        <v>2543.4820002339907</v>
      </c>
      <c r="N22" s="33">
        <v>2543.3920002339905</v>
      </c>
      <c r="O22" s="33">
        <v>2539.5320002339904</v>
      </c>
      <c r="P22" s="33">
        <v>2540.5320002339904</v>
      </c>
      <c r="Q22" s="33">
        <v>2539.8020002339908</v>
      </c>
      <c r="R22" s="33">
        <v>2536.8220002339908</v>
      </c>
      <c r="S22" s="33">
        <v>2514.7220002339905</v>
      </c>
      <c r="T22" s="33">
        <v>2506.0920002339908</v>
      </c>
      <c r="U22" s="33">
        <v>2473.122000233991</v>
      </c>
      <c r="V22" s="33">
        <v>2511.0020002339907</v>
      </c>
      <c r="W22" s="33">
        <v>2497.1920002339907</v>
      </c>
      <c r="X22" s="33">
        <v>2217.4620002339911</v>
      </c>
      <c r="Y22" s="33">
        <v>1818.9320002339912</v>
      </c>
    </row>
    <row r="23" spans="1:25" s="2" customFormat="1" ht="15.75">
      <c r="A23" s="32">
        <v>45456</v>
      </c>
      <c r="B23" s="33">
        <v>1610.9220002339912</v>
      </c>
      <c r="C23" s="33">
        <v>1577.4720002339911</v>
      </c>
      <c r="D23" s="33">
        <v>1443.922000233991</v>
      </c>
      <c r="E23" s="33">
        <v>1276.3120002339911</v>
      </c>
      <c r="F23" s="33">
        <v>1169.4320002339909</v>
      </c>
      <c r="G23" s="33">
        <v>1463.862000233991</v>
      </c>
      <c r="H23" s="33">
        <v>1583.592000233991</v>
      </c>
      <c r="I23" s="33">
        <v>1886.6720002339912</v>
      </c>
      <c r="J23" s="33">
        <v>2516.5520002339908</v>
      </c>
      <c r="K23" s="33">
        <v>2563.4120002339905</v>
      </c>
      <c r="L23" s="33">
        <v>2578.2020002339905</v>
      </c>
      <c r="M23" s="33">
        <v>2588.1320002339908</v>
      </c>
      <c r="N23" s="33">
        <v>2584.1820002339905</v>
      </c>
      <c r="O23" s="33">
        <v>2587.9020002339907</v>
      </c>
      <c r="P23" s="33">
        <v>2602.8620002339908</v>
      </c>
      <c r="Q23" s="33">
        <v>2603.8720002339905</v>
      </c>
      <c r="R23" s="33">
        <v>2607.6520002339907</v>
      </c>
      <c r="S23" s="33">
        <v>2600.4320002339905</v>
      </c>
      <c r="T23" s="33">
        <v>2602.8620002339908</v>
      </c>
      <c r="U23" s="33">
        <v>2562.0320002339904</v>
      </c>
      <c r="V23" s="33">
        <v>2582.9020002339907</v>
      </c>
      <c r="W23" s="33">
        <v>2543.8420002339908</v>
      </c>
      <c r="X23" s="33">
        <v>2486.9420002339907</v>
      </c>
      <c r="Y23" s="33">
        <v>1899.152000233991</v>
      </c>
    </row>
    <row r="24" spans="1:25" s="2" customFormat="1" ht="15.75">
      <c r="A24" s="32">
        <v>45457</v>
      </c>
      <c r="B24" s="33">
        <v>1584.9420002339912</v>
      </c>
      <c r="C24" s="33">
        <v>1515.662000233991</v>
      </c>
      <c r="D24" s="33">
        <v>1292.922000233991</v>
      </c>
      <c r="E24" s="33">
        <v>1164.612000233991</v>
      </c>
      <c r="F24" s="33">
        <v>1195.172000233991</v>
      </c>
      <c r="G24" s="33">
        <v>1472.0120002339911</v>
      </c>
      <c r="H24" s="33">
        <v>1554.4420002339912</v>
      </c>
      <c r="I24" s="33">
        <v>1844.592000233991</v>
      </c>
      <c r="J24" s="33">
        <v>2504.7820002339904</v>
      </c>
      <c r="K24" s="33">
        <v>2554.4820002339907</v>
      </c>
      <c r="L24" s="33">
        <v>2669.6620002339905</v>
      </c>
      <c r="M24" s="33">
        <v>2720.1220002339905</v>
      </c>
      <c r="N24" s="33">
        <v>2756.8020002339908</v>
      </c>
      <c r="O24" s="33">
        <v>2775.5820002339906</v>
      </c>
      <c r="P24" s="33">
        <v>2798.5620002339906</v>
      </c>
      <c r="Q24" s="33">
        <v>2789.1020002339906</v>
      </c>
      <c r="R24" s="33">
        <v>2597.0320002339904</v>
      </c>
      <c r="S24" s="33">
        <v>2578.1220002339905</v>
      </c>
      <c r="T24" s="33">
        <v>2636.9620002339907</v>
      </c>
      <c r="U24" s="33">
        <v>2538.9620002339907</v>
      </c>
      <c r="V24" s="33">
        <v>2525.8320002339906</v>
      </c>
      <c r="W24" s="33">
        <v>2510.7920002339906</v>
      </c>
      <c r="X24" s="33">
        <v>2432.142000233991</v>
      </c>
      <c r="Y24" s="33">
        <v>1859.5420002339911</v>
      </c>
    </row>
    <row r="25" spans="1:25" s="2" customFormat="1" ht="15.75">
      <c r="A25" s="32">
        <v>45458</v>
      </c>
      <c r="B25" s="33">
        <v>1623.9720002339911</v>
      </c>
      <c r="C25" s="33">
        <v>1590.892000233991</v>
      </c>
      <c r="D25" s="33">
        <v>1481.7220002339911</v>
      </c>
      <c r="E25" s="33">
        <v>1265.4720002339909</v>
      </c>
      <c r="F25" s="33">
        <v>1212.3020002339908</v>
      </c>
      <c r="G25" s="33">
        <v>1413.8320002339908</v>
      </c>
      <c r="H25" s="33">
        <v>1426.7820002339909</v>
      </c>
      <c r="I25" s="33">
        <v>1612.412000233991</v>
      </c>
      <c r="J25" s="33">
        <v>2086.7420002339913</v>
      </c>
      <c r="K25" s="33">
        <v>2514.0520002339908</v>
      </c>
      <c r="L25" s="33">
        <v>2536.4320002339905</v>
      </c>
      <c r="M25" s="33">
        <v>2544.5220002339906</v>
      </c>
      <c r="N25" s="33">
        <v>2526.2220002339905</v>
      </c>
      <c r="O25" s="33">
        <v>2520.2320002339907</v>
      </c>
      <c r="P25" s="33">
        <v>2544.6120002339908</v>
      </c>
      <c r="Q25" s="33">
        <v>2553.1720002339907</v>
      </c>
      <c r="R25" s="33">
        <v>2576.7220002339905</v>
      </c>
      <c r="S25" s="33">
        <v>2569.8520002339906</v>
      </c>
      <c r="T25" s="33">
        <v>2542.8120002339906</v>
      </c>
      <c r="U25" s="33">
        <v>2514.6620002339905</v>
      </c>
      <c r="V25" s="33">
        <v>2523.0620002339906</v>
      </c>
      <c r="W25" s="33">
        <v>2505.7920002339906</v>
      </c>
      <c r="X25" s="33">
        <v>2378.0320002339909</v>
      </c>
      <c r="Y25" s="33">
        <v>1857.612000233991</v>
      </c>
    </row>
    <row r="26" spans="1:25" s="2" customFormat="1" ht="15.75">
      <c r="A26" s="32">
        <v>45459</v>
      </c>
      <c r="B26" s="33">
        <v>1588.842000233991</v>
      </c>
      <c r="C26" s="33">
        <v>1540.082000233991</v>
      </c>
      <c r="D26" s="33">
        <v>1434.5020002339909</v>
      </c>
      <c r="E26" s="33">
        <v>1222.652000233991</v>
      </c>
      <c r="F26" s="33">
        <v>1094.0220002339911</v>
      </c>
      <c r="G26" s="33">
        <v>1356.4320002339909</v>
      </c>
      <c r="H26" s="33">
        <v>1301.5020002339911</v>
      </c>
      <c r="I26" s="33">
        <v>1485.7120002339911</v>
      </c>
      <c r="J26" s="33">
        <v>1885.072000233991</v>
      </c>
      <c r="K26" s="33">
        <v>2449.0420002339911</v>
      </c>
      <c r="L26" s="33">
        <v>2512.3220002339908</v>
      </c>
      <c r="M26" s="33">
        <v>2514.9320002339905</v>
      </c>
      <c r="N26" s="33">
        <v>2522.0420002339906</v>
      </c>
      <c r="O26" s="33">
        <v>2510.4920002339904</v>
      </c>
      <c r="P26" s="33">
        <v>2517.4020002339907</v>
      </c>
      <c r="Q26" s="33">
        <v>2514.9320002339905</v>
      </c>
      <c r="R26" s="33">
        <v>2527.1820002339905</v>
      </c>
      <c r="S26" s="33">
        <v>2525.8120002339906</v>
      </c>
      <c r="T26" s="33">
        <v>2530.5920002339908</v>
      </c>
      <c r="U26" s="33">
        <v>2517.3220002339908</v>
      </c>
      <c r="V26" s="33">
        <v>2528.8820002339908</v>
      </c>
      <c r="W26" s="33">
        <v>2502.6220002339905</v>
      </c>
      <c r="X26" s="33">
        <v>2283.0220002339911</v>
      </c>
      <c r="Y26" s="33">
        <v>1864.362000233991</v>
      </c>
    </row>
    <row r="27" spans="1:25" s="2" customFormat="1" ht="15.75">
      <c r="A27" s="32">
        <v>45460</v>
      </c>
      <c r="B27" s="33">
        <v>1646.9220002339912</v>
      </c>
      <c r="C27" s="33">
        <v>1578.7520002339911</v>
      </c>
      <c r="D27" s="33">
        <v>1488.332000233991</v>
      </c>
      <c r="E27" s="33">
        <v>1374.6020002339908</v>
      </c>
      <c r="F27" s="33">
        <v>1440.372000233991</v>
      </c>
      <c r="G27" s="33">
        <v>1553.2120002339911</v>
      </c>
      <c r="H27" s="33">
        <v>1633.7520002339911</v>
      </c>
      <c r="I27" s="33">
        <v>1865.7920002339911</v>
      </c>
      <c r="J27" s="33">
        <v>2466.7120002339911</v>
      </c>
      <c r="K27" s="33">
        <v>2524.1020002339906</v>
      </c>
      <c r="L27" s="33">
        <v>2540.3320002339906</v>
      </c>
      <c r="M27" s="33">
        <v>2543.7920002339906</v>
      </c>
      <c r="N27" s="33">
        <v>2541.7920002339906</v>
      </c>
      <c r="O27" s="33">
        <v>2538.8020002339908</v>
      </c>
      <c r="P27" s="33">
        <v>2546.6520002339907</v>
      </c>
      <c r="Q27" s="33">
        <v>2544.8220002339908</v>
      </c>
      <c r="R27" s="33">
        <v>2549.4020002339907</v>
      </c>
      <c r="S27" s="33">
        <v>2547.1820002339905</v>
      </c>
      <c r="T27" s="33">
        <v>2541.4920002339904</v>
      </c>
      <c r="U27" s="33">
        <v>2525.3720002339905</v>
      </c>
      <c r="V27" s="33">
        <v>2527.9520002339905</v>
      </c>
      <c r="W27" s="33">
        <v>2519.6520002339907</v>
      </c>
      <c r="X27" s="33">
        <v>2237.602000233991</v>
      </c>
      <c r="Y27" s="33">
        <v>1859.8120002339911</v>
      </c>
    </row>
    <row r="28" spans="1:25" s="2" customFormat="1" ht="15.75">
      <c r="A28" s="32">
        <v>45461</v>
      </c>
      <c r="B28" s="33">
        <v>1637.332000233991</v>
      </c>
      <c r="C28" s="33">
        <v>1547.7020002339912</v>
      </c>
      <c r="D28" s="33">
        <v>1377.0420002339908</v>
      </c>
      <c r="E28" s="33">
        <v>1314.0920002339908</v>
      </c>
      <c r="F28" s="33">
        <v>1298.7420002339909</v>
      </c>
      <c r="G28" s="33">
        <v>1530.2120002339911</v>
      </c>
      <c r="H28" s="33">
        <v>1631.8120002339911</v>
      </c>
      <c r="I28" s="33">
        <v>1942.3120002339911</v>
      </c>
      <c r="J28" s="33">
        <v>2510.9620002339907</v>
      </c>
      <c r="K28" s="33">
        <v>2556.0320002339904</v>
      </c>
      <c r="L28" s="33">
        <v>2629.2620002339904</v>
      </c>
      <c r="M28" s="33">
        <v>2649.2320002339907</v>
      </c>
      <c r="N28" s="33">
        <v>2653.6520002339907</v>
      </c>
      <c r="O28" s="33">
        <v>2686.2620002339904</v>
      </c>
      <c r="P28" s="33">
        <v>2729.9020002339907</v>
      </c>
      <c r="Q28" s="33">
        <v>2661.8020002339908</v>
      </c>
      <c r="R28" s="33">
        <v>2664.5920002339908</v>
      </c>
      <c r="S28" s="33">
        <v>2664.8920002339905</v>
      </c>
      <c r="T28" s="33">
        <v>2665.6320002339908</v>
      </c>
      <c r="U28" s="33">
        <v>2585.1720002339907</v>
      </c>
      <c r="V28" s="33">
        <v>2589.2120002339907</v>
      </c>
      <c r="W28" s="33">
        <v>2548.8920002339905</v>
      </c>
      <c r="X28" s="33">
        <v>2490.7320002339907</v>
      </c>
      <c r="Y28" s="33">
        <v>1936.322000233991</v>
      </c>
    </row>
    <row r="29" spans="1:25" s="2" customFormat="1" ht="15.75">
      <c r="A29" s="32">
        <v>45462</v>
      </c>
      <c r="B29" s="33">
        <v>1662.7720002339911</v>
      </c>
      <c r="C29" s="33">
        <v>1614.9320002339912</v>
      </c>
      <c r="D29" s="33">
        <v>1410.7420002339909</v>
      </c>
      <c r="E29" s="33">
        <v>1266.672000233991</v>
      </c>
      <c r="F29" s="33">
        <v>1250.162000233991</v>
      </c>
      <c r="G29" s="33">
        <v>1557.2920002339911</v>
      </c>
      <c r="H29" s="33">
        <v>1652.582000233991</v>
      </c>
      <c r="I29" s="33">
        <v>1984.392000233991</v>
      </c>
      <c r="J29" s="33">
        <v>2537.5220002339906</v>
      </c>
      <c r="K29" s="33">
        <v>2648.1420002339905</v>
      </c>
      <c r="L29" s="33">
        <v>2770.7020002339905</v>
      </c>
      <c r="M29" s="33">
        <v>2812.3920002339905</v>
      </c>
      <c r="N29" s="33">
        <v>2827.7020002339905</v>
      </c>
      <c r="O29" s="33">
        <v>2844.4820002339907</v>
      </c>
      <c r="P29" s="33">
        <v>2877.8420002339908</v>
      </c>
      <c r="Q29" s="33">
        <v>2895.5320002339904</v>
      </c>
      <c r="R29" s="33">
        <v>2902.9120002339905</v>
      </c>
      <c r="S29" s="33">
        <v>2910.6220002339905</v>
      </c>
      <c r="T29" s="33">
        <v>2843.7620002339904</v>
      </c>
      <c r="U29" s="33">
        <v>2726.9620002339907</v>
      </c>
      <c r="V29" s="33">
        <v>2751.3420002339908</v>
      </c>
      <c r="W29" s="33">
        <v>2682.8120002339906</v>
      </c>
      <c r="X29" s="33">
        <v>2520.4820002339907</v>
      </c>
      <c r="Y29" s="33">
        <v>2000.9320002339912</v>
      </c>
    </row>
    <row r="30" spans="1:25" s="2" customFormat="1" ht="15.75">
      <c r="A30" s="32">
        <v>45463</v>
      </c>
      <c r="B30" s="33">
        <v>1681.082000233991</v>
      </c>
      <c r="C30" s="33">
        <v>1638.582000233991</v>
      </c>
      <c r="D30" s="33">
        <v>1426.4420002339909</v>
      </c>
      <c r="E30" s="33">
        <v>1317.8020002339908</v>
      </c>
      <c r="F30" s="33">
        <v>1258.4620002339909</v>
      </c>
      <c r="G30" s="33">
        <v>1449.7120002339909</v>
      </c>
      <c r="H30" s="33">
        <v>1585.2920002339911</v>
      </c>
      <c r="I30" s="33">
        <v>1876.332000233991</v>
      </c>
      <c r="J30" s="33">
        <v>2516.4720002339905</v>
      </c>
      <c r="K30" s="33">
        <v>2543.3320002339906</v>
      </c>
      <c r="L30" s="33">
        <v>2589.7720002339906</v>
      </c>
      <c r="M30" s="33">
        <v>2625.3020002339908</v>
      </c>
      <c r="N30" s="33">
        <v>2653.3620002339908</v>
      </c>
      <c r="O30" s="33">
        <v>2615.0020002339907</v>
      </c>
      <c r="P30" s="33">
        <v>2630.8820002339908</v>
      </c>
      <c r="Q30" s="33">
        <v>2638.1520002339907</v>
      </c>
      <c r="R30" s="33">
        <v>2622.2920002339906</v>
      </c>
      <c r="S30" s="33">
        <v>2619.8720002339905</v>
      </c>
      <c r="T30" s="33">
        <v>2569.3320002339906</v>
      </c>
      <c r="U30" s="33">
        <v>2549.7920002339906</v>
      </c>
      <c r="V30" s="33">
        <v>2545.0520002339908</v>
      </c>
      <c r="W30" s="33">
        <v>2527.5120002339904</v>
      </c>
      <c r="X30" s="33">
        <v>2090.8420002339908</v>
      </c>
      <c r="Y30" s="33">
        <v>1745.7020002339912</v>
      </c>
    </row>
    <row r="31" spans="1:25" s="2" customFormat="1" ht="15.75">
      <c r="A31" s="32">
        <v>45464</v>
      </c>
      <c r="B31" s="33">
        <v>1523.7320002339911</v>
      </c>
      <c r="C31" s="33">
        <v>1374.392000233991</v>
      </c>
      <c r="D31" s="33">
        <v>1178.7420002339909</v>
      </c>
      <c r="E31" s="33">
        <v>557.78200023399097</v>
      </c>
      <c r="F31" s="33">
        <v>651.872000233991</v>
      </c>
      <c r="G31" s="33">
        <v>471.45200023399099</v>
      </c>
      <c r="H31" s="33">
        <v>1421.2620002339909</v>
      </c>
      <c r="I31" s="33">
        <v>1647.0620002339911</v>
      </c>
      <c r="J31" s="33">
        <v>1995.0520002339911</v>
      </c>
      <c r="K31" s="33">
        <v>2324.1320002339908</v>
      </c>
      <c r="L31" s="33">
        <v>2400.0420002339911</v>
      </c>
      <c r="M31" s="33">
        <v>2423.4020002339907</v>
      </c>
      <c r="N31" s="33">
        <v>2139.8120002339911</v>
      </c>
      <c r="O31" s="33">
        <v>2430.412000233991</v>
      </c>
      <c r="P31" s="33">
        <v>2468.8420002339908</v>
      </c>
      <c r="Q31" s="33">
        <v>2486.0120002339904</v>
      </c>
      <c r="R31" s="33">
        <v>2477.4520002339909</v>
      </c>
      <c r="S31" s="33">
        <v>2450.4020002339907</v>
      </c>
      <c r="T31" s="33">
        <v>2409.832000233991</v>
      </c>
      <c r="U31" s="33">
        <v>2279.3620002339912</v>
      </c>
      <c r="V31" s="33">
        <v>2510.6120002339908</v>
      </c>
      <c r="W31" s="33">
        <v>2494.4720002339905</v>
      </c>
      <c r="X31" s="33">
        <v>2151.3620002339912</v>
      </c>
      <c r="Y31" s="33">
        <v>1754.332000233991</v>
      </c>
    </row>
    <row r="32" spans="1:25" s="2" customFormat="1" ht="15.75">
      <c r="A32" s="32">
        <v>45465</v>
      </c>
      <c r="B32" s="33">
        <v>1669.602000233991</v>
      </c>
      <c r="C32" s="33">
        <v>1606.332000233991</v>
      </c>
      <c r="D32" s="33">
        <v>1481.1820002339912</v>
      </c>
      <c r="E32" s="33">
        <v>1380.3220002339908</v>
      </c>
      <c r="F32" s="33">
        <v>1385.8120002339908</v>
      </c>
      <c r="G32" s="33">
        <v>1474.5220002339911</v>
      </c>
      <c r="H32" s="33">
        <v>1471.2020002339912</v>
      </c>
      <c r="I32" s="33">
        <v>1715.3120002339911</v>
      </c>
      <c r="J32" s="33">
        <v>2278.2620002339909</v>
      </c>
      <c r="K32" s="33">
        <v>2520.3520002339906</v>
      </c>
      <c r="L32" s="33">
        <v>2541.6020002339906</v>
      </c>
      <c r="M32" s="33">
        <v>2541.4820002339907</v>
      </c>
      <c r="N32" s="33">
        <v>2545.7120002339907</v>
      </c>
      <c r="O32" s="33">
        <v>2543.6520002339907</v>
      </c>
      <c r="P32" s="33">
        <v>2554.0220002339906</v>
      </c>
      <c r="Q32" s="33">
        <v>2556.7020002339905</v>
      </c>
      <c r="R32" s="33">
        <v>2560.6520002339907</v>
      </c>
      <c r="S32" s="33">
        <v>2560.2120002339907</v>
      </c>
      <c r="T32" s="33">
        <v>2552.4620002339907</v>
      </c>
      <c r="U32" s="33">
        <v>2542.9720002339905</v>
      </c>
      <c r="V32" s="33">
        <v>2560.2320002339907</v>
      </c>
      <c r="W32" s="33">
        <v>2581.4620002339907</v>
      </c>
      <c r="X32" s="33">
        <v>2507.2720002339906</v>
      </c>
      <c r="Y32" s="33">
        <v>2067.6320002339908</v>
      </c>
    </row>
    <row r="33" spans="1:25" s="2" customFormat="1" ht="15.75">
      <c r="A33" s="32">
        <v>45466</v>
      </c>
      <c r="B33" s="33">
        <v>1713.7120002339911</v>
      </c>
      <c r="C33" s="33">
        <v>1647.602000233991</v>
      </c>
      <c r="D33" s="33">
        <v>1457.2820002339911</v>
      </c>
      <c r="E33" s="33">
        <v>1310.162000233991</v>
      </c>
      <c r="F33" s="33">
        <v>1267.102000233991</v>
      </c>
      <c r="G33" s="33">
        <v>1378.3420002339908</v>
      </c>
      <c r="H33" s="33">
        <v>1519.642000233991</v>
      </c>
      <c r="I33" s="33">
        <v>1749.9220002339912</v>
      </c>
      <c r="J33" s="33">
        <v>2213.5520002339908</v>
      </c>
      <c r="K33" s="33">
        <v>2541.1920002339907</v>
      </c>
      <c r="L33" s="33">
        <v>2568.1920002339907</v>
      </c>
      <c r="M33" s="33">
        <v>2554.3220002339908</v>
      </c>
      <c r="N33" s="33">
        <v>2557.0220002339906</v>
      </c>
      <c r="O33" s="33">
        <v>2552.0220002339906</v>
      </c>
      <c r="P33" s="33">
        <v>2565.2620002339904</v>
      </c>
      <c r="Q33" s="33">
        <v>2563.4720002339905</v>
      </c>
      <c r="R33" s="33">
        <v>2558.5320002339904</v>
      </c>
      <c r="S33" s="33">
        <v>2554.1420002339905</v>
      </c>
      <c r="T33" s="33">
        <v>2554.1920002339907</v>
      </c>
      <c r="U33" s="33">
        <v>2544.7120002339907</v>
      </c>
      <c r="V33" s="33">
        <v>2555.6420002339905</v>
      </c>
      <c r="W33" s="33">
        <v>2566.7120002339907</v>
      </c>
      <c r="X33" s="33">
        <v>2524.2920002339906</v>
      </c>
      <c r="Y33" s="33">
        <v>2104.6820002339909</v>
      </c>
    </row>
    <row r="34" spans="1:25" s="2" customFormat="1" ht="15.75">
      <c r="A34" s="32">
        <v>45467</v>
      </c>
      <c r="B34" s="33">
        <v>1793.112000233991</v>
      </c>
      <c r="C34" s="33">
        <v>1654.652000233991</v>
      </c>
      <c r="D34" s="33">
        <v>1456.0420002339911</v>
      </c>
      <c r="E34" s="33">
        <v>1327.382000233991</v>
      </c>
      <c r="F34" s="33">
        <v>1313.4320002339909</v>
      </c>
      <c r="G34" s="33">
        <v>1572.2920002339911</v>
      </c>
      <c r="H34" s="33">
        <v>1708.322000233991</v>
      </c>
      <c r="I34" s="33">
        <v>2027.5620002339911</v>
      </c>
      <c r="J34" s="33">
        <v>2563.1420002339905</v>
      </c>
      <c r="K34" s="33">
        <v>2607.7520002339907</v>
      </c>
      <c r="L34" s="33">
        <v>2610.2620002339904</v>
      </c>
      <c r="M34" s="33">
        <v>2604.0020002339907</v>
      </c>
      <c r="N34" s="33">
        <v>2602.7920002339906</v>
      </c>
      <c r="O34" s="33">
        <v>2649.2320002339907</v>
      </c>
      <c r="P34" s="33">
        <v>2668.3620002339908</v>
      </c>
      <c r="Q34" s="33">
        <v>2702.4220002339907</v>
      </c>
      <c r="R34" s="33">
        <v>2703.9520002339905</v>
      </c>
      <c r="S34" s="33">
        <v>2665.5520002339908</v>
      </c>
      <c r="T34" s="33">
        <v>2580.9820002339907</v>
      </c>
      <c r="U34" s="33">
        <v>2557.6120002339908</v>
      </c>
      <c r="V34" s="33">
        <v>2567.1920002339907</v>
      </c>
      <c r="W34" s="33">
        <v>2569.3520002339906</v>
      </c>
      <c r="X34" s="33">
        <v>2522.7320002339907</v>
      </c>
      <c r="Y34" s="33">
        <v>1985.612000233991</v>
      </c>
    </row>
    <row r="35" spans="1:25" s="2" customFormat="1" ht="15.75">
      <c r="A35" s="32">
        <v>45468</v>
      </c>
      <c r="B35" s="33">
        <v>1689.2520002339911</v>
      </c>
      <c r="C35" s="33">
        <v>1498.7720002339911</v>
      </c>
      <c r="D35" s="33">
        <v>1317.0620002339911</v>
      </c>
      <c r="E35" s="33">
        <v>469.29200023399096</v>
      </c>
      <c r="F35" s="33">
        <v>469.122000233991</v>
      </c>
      <c r="G35" s="33">
        <v>1445.8520002339908</v>
      </c>
      <c r="H35" s="33">
        <v>1637.0520002339911</v>
      </c>
      <c r="I35" s="33">
        <v>1893.112000233991</v>
      </c>
      <c r="J35" s="33">
        <v>2521.7020002339905</v>
      </c>
      <c r="K35" s="33">
        <v>2555.1520002339907</v>
      </c>
      <c r="L35" s="33">
        <v>2562.5920002339908</v>
      </c>
      <c r="M35" s="33">
        <v>2567.8620002339908</v>
      </c>
      <c r="N35" s="33">
        <v>2568.3820002339908</v>
      </c>
      <c r="O35" s="33">
        <v>2565.2920002339906</v>
      </c>
      <c r="P35" s="33">
        <v>2575.5820002339906</v>
      </c>
      <c r="Q35" s="33">
        <v>2566.6920002339907</v>
      </c>
      <c r="R35" s="33">
        <v>2567.3320002339906</v>
      </c>
      <c r="S35" s="33">
        <v>2552.7320002339907</v>
      </c>
      <c r="T35" s="33">
        <v>2543.1320002339908</v>
      </c>
      <c r="U35" s="33">
        <v>2525.0720002339908</v>
      </c>
      <c r="V35" s="33">
        <v>2534.7820002339904</v>
      </c>
      <c r="W35" s="33">
        <v>2541.6720002339907</v>
      </c>
      <c r="X35" s="33">
        <v>2368.7120002339911</v>
      </c>
      <c r="Y35" s="33">
        <v>1919.9220002339912</v>
      </c>
    </row>
    <row r="36" spans="1:25" s="2" customFormat="1" ht="15.75">
      <c r="A36" s="32">
        <v>45469</v>
      </c>
      <c r="B36" s="33">
        <v>1726.4720002339911</v>
      </c>
      <c r="C36" s="33">
        <v>1496.382000233991</v>
      </c>
      <c r="D36" s="33">
        <v>1368.7420002339909</v>
      </c>
      <c r="E36" s="33">
        <v>1293.9820002339911</v>
      </c>
      <c r="F36" s="33">
        <v>1092.3220002339908</v>
      </c>
      <c r="G36" s="33">
        <v>1529.9320002339912</v>
      </c>
      <c r="H36" s="33">
        <v>1722.072000233991</v>
      </c>
      <c r="I36" s="33">
        <v>1984.7220002339911</v>
      </c>
      <c r="J36" s="33">
        <v>2522.3120002339906</v>
      </c>
      <c r="K36" s="33">
        <v>2563.3520002339906</v>
      </c>
      <c r="L36" s="33">
        <v>2568.3020002339908</v>
      </c>
      <c r="M36" s="33">
        <v>2559.5720002339908</v>
      </c>
      <c r="N36" s="33">
        <v>2555.9620002339907</v>
      </c>
      <c r="O36" s="33">
        <v>2548.3420002339908</v>
      </c>
      <c r="P36" s="33">
        <v>2564.4820002339907</v>
      </c>
      <c r="Q36" s="33">
        <v>2555.7420002339904</v>
      </c>
      <c r="R36" s="33">
        <v>2556.4220002339907</v>
      </c>
      <c r="S36" s="33">
        <v>2560.7820002339904</v>
      </c>
      <c r="T36" s="33">
        <v>2559.2220002339905</v>
      </c>
      <c r="U36" s="33">
        <v>2547.9320002339905</v>
      </c>
      <c r="V36" s="33">
        <v>2551.2620002339904</v>
      </c>
      <c r="W36" s="33">
        <v>2549.2120002339907</v>
      </c>
      <c r="X36" s="33">
        <v>2510.1920002339907</v>
      </c>
      <c r="Y36" s="33">
        <v>2001.2220002339911</v>
      </c>
    </row>
    <row r="37" spans="1:25" s="2" customFormat="1" ht="15.75">
      <c r="A37" s="32">
        <v>45470</v>
      </c>
      <c r="B37" s="33">
        <v>1753.892000233991</v>
      </c>
      <c r="C37" s="33">
        <v>1492.4420002339912</v>
      </c>
      <c r="D37" s="33">
        <v>1370.8320002339908</v>
      </c>
      <c r="E37" s="33">
        <v>1296.7420002339909</v>
      </c>
      <c r="F37" s="33">
        <v>1289.4820002339911</v>
      </c>
      <c r="G37" s="33">
        <v>1551.7020002339912</v>
      </c>
      <c r="H37" s="33">
        <v>1739.4920002339911</v>
      </c>
      <c r="I37" s="33">
        <v>2025.372000233991</v>
      </c>
      <c r="J37" s="33">
        <v>2552.6020002339906</v>
      </c>
      <c r="K37" s="33">
        <v>2603.2020002339905</v>
      </c>
      <c r="L37" s="33">
        <v>2599.5220002339906</v>
      </c>
      <c r="M37" s="33">
        <v>2593.8320002339906</v>
      </c>
      <c r="N37" s="33">
        <v>2589.0120002339904</v>
      </c>
      <c r="O37" s="33">
        <v>2589.1320002339908</v>
      </c>
      <c r="P37" s="33">
        <v>2645.2320002339907</v>
      </c>
      <c r="Q37" s="33">
        <v>2673.2220002339905</v>
      </c>
      <c r="R37" s="33">
        <v>2667.6820002339905</v>
      </c>
      <c r="S37" s="33">
        <v>2651.7320002339907</v>
      </c>
      <c r="T37" s="33">
        <v>2576.1020002339906</v>
      </c>
      <c r="U37" s="33">
        <v>2541.4120002339905</v>
      </c>
      <c r="V37" s="33">
        <v>2543.1920002339907</v>
      </c>
      <c r="W37" s="33">
        <v>2536.8320002339906</v>
      </c>
      <c r="X37" s="33">
        <v>2508.8420002339908</v>
      </c>
      <c r="Y37" s="33">
        <v>2065.082000233991</v>
      </c>
    </row>
    <row r="38" spans="1:25" s="2" customFormat="1" ht="15.75">
      <c r="A38" s="32">
        <v>45471</v>
      </c>
      <c r="B38" s="33">
        <v>1755.882000233991</v>
      </c>
      <c r="C38" s="33">
        <v>1472.7520002339911</v>
      </c>
      <c r="D38" s="33">
        <v>1300.5020002339911</v>
      </c>
      <c r="E38" s="33">
        <v>469.89200023399098</v>
      </c>
      <c r="F38" s="33">
        <v>469.17200023399101</v>
      </c>
      <c r="G38" s="33">
        <v>1422.5420002339908</v>
      </c>
      <c r="H38" s="33">
        <v>1638.2220002339911</v>
      </c>
      <c r="I38" s="33">
        <v>1976.392000233991</v>
      </c>
      <c r="J38" s="33">
        <v>2538.4320002339905</v>
      </c>
      <c r="K38" s="33">
        <v>2726.8420002339908</v>
      </c>
      <c r="L38" s="33">
        <v>2722.1920002339907</v>
      </c>
      <c r="M38" s="33">
        <v>2744.9820002339907</v>
      </c>
      <c r="N38" s="33">
        <v>2698.4820002339907</v>
      </c>
      <c r="O38" s="33">
        <v>2777.6620002339905</v>
      </c>
      <c r="P38" s="33">
        <v>2786.9520002339905</v>
      </c>
      <c r="Q38" s="33">
        <v>2795.9020002339907</v>
      </c>
      <c r="R38" s="33">
        <v>2808.6620002339905</v>
      </c>
      <c r="S38" s="33">
        <v>2788.9120002339905</v>
      </c>
      <c r="T38" s="33">
        <v>2758.5220002339906</v>
      </c>
      <c r="U38" s="33">
        <v>2652.8020002339908</v>
      </c>
      <c r="V38" s="33">
        <v>2659.9120002339905</v>
      </c>
      <c r="W38" s="33">
        <v>2645.2520002339907</v>
      </c>
      <c r="X38" s="33">
        <v>2506.9220002339907</v>
      </c>
      <c r="Y38" s="33">
        <v>1962.642000233991</v>
      </c>
    </row>
    <row r="39" spans="1:25" s="2" customFormat="1" ht="15.75">
      <c r="A39" s="32">
        <v>45472</v>
      </c>
      <c r="B39" s="33">
        <v>1820.2120002339911</v>
      </c>
      <c r="C39" s="33">
        <v>1651.2420002339911</v>
      </c>
      <c r="D39" s="33">
        <v>1570.632000233991</v>
      </c>
      <c r="E39" s="33">
        <v>1468.892000233991</v>
      </c>
      <c r="F39" s="33">
        <v>1397.3020002339908</v>
      </c>
      <c r="G39" s="33">
        <v>1513.4920002339911</v>
      </c>
      <c r="H39" s="33">
        <v>1583.7120002339911</v>
      </c>
      <c r="I39" s="33">
        <v>1855.7220002339911</v>
      </c>
      <c r="J39" s="33">
        <v>2377.0620002339911</v>
      </c>
      <c r="K39" s="33">
        <v>2602.1620002339905</v>
      </c>
      <c r="L39" s="33">
        <v>2638.9320002339905</v>
      </c>
      <c r="M39" s="33">
        <v>2712.6820002339905</v>
      </c>
      <c r="N39" s="33">
        <v>2774.7420002339904</v>
      </c>
      <c r="O39" s="33">
        <v>2806.6720002339907</v>
      </c>
      <c r="P39" s="33">
        <v>2831.6220002339905</v>
      </c>
      <c r="Q39" s="33">
        <v>2830.5120002339904</v>
      </c>
      <c r="R39" s="33">
        <v>2857.9920002339904</v>
      </c>
      <c r="S39" s="33">
        <v>2857.0220002339906</v>
      </c>
      <c r="T39" s="33">
        <v>2857.5020002339907</v>
      </c>
      <c r="U39" s="33">
        <v>2747.7420002339904</v>
      </c>
      <c r="V39" s="33">
        <v>2773.5120002339904</v>
      </c>
      <c r="W39" s="33">
        <v>2771.3320002339906</v>
      </c>
      <c r="X39" s="33">
        <v>2528.0020002339907</v>
      </c>
      <c r="Y39" s="33">
        <v>2003.072000233991</v>
      </c>
    </row>
    <row r="40" spans="1:25" s="2" customFormat="1" ht="15.75">
      <c r="A40" s="32">
        <v>45473</v>
      </c>
      <c r="B40" s="33">
        <v>1739.102000233991</v>
      </c>
      <c r="C40" s="33">
        <v>1575.0420002339911</v>
      </c>
      <c r="D40" s="33">
        <v>1432.0220002339909</v>
      </c>
      <c r="E40" s="33">
        <v>1293.652000233991</v>
      </c>
      <c r="F40" s="33">
        <v>1244.2020002339909</v>
      </c>
      <c r="G40" s="33">
        <v>1325.4920002339909</v>
      </c>
      <c r="H40" s="33">
        <v>1331.8220002339908</v>
      </c>
      <c r="I40" s="33">
        <v>1696.2820002339911</v>
      </c>
      <c r="J40" s="33">
        <v>2096.082000233991</v>
      </c>
      <c r="K40" s="33">
        <v>2543.5420002339906</v>
      </c>
      <c r="L40" s="33">
        <v>2585.6120002339908</v>
      </c>
      <c r="M40" s="33">
        <v>2593.8920002339905</v>
      </c>
      <c r="N40" s="33">
        <v>2597.3520002339906</v>
      </c>
      <c r="O40" s="33">
        <v>2600.8620002339908</v>
      </c>
      <c r="P40" s="33">
        <v>2606.6020002339906</v>
      </c>
      <c r="Q40" s="33">
        <v>2610.1320002339908</v>
      </c>
      <c r="R40" s="33">
        <v>2610.5620002339906</v>
      </c>
      <c r="S40" s="33">
        <v>2603.5920002339908</v>
      </c>
      <c r="T40" s="33">
        <v>2608.0220002339906</v>
      </c>
      <c r="U40" s="33">
        <v>2586.5820002339906</v>
      </c>
      <c r="V40" s="33">
        <v>2591.8720002339905</v>
      </c>
      <c r="W40" s="33">
        <v>2584.2620002339904</v>
      </c>
      <c r="X40" s="33">
        <v>2526.6920002339907</v>
      </c>
      <c r="Y40" s="33">
        <v>1998.4920002339911</v>
      </c>
    </row>
    <row r="41" spans="1:25" s="2" customFormat="1" ht="15.75"/>
    <row r="42" spans="1:25" s="2" customFormat="1" ht="15.75">
      <c r="A42" s="23" t="s">
        <v>8</v>
      </c>
      <c r="B42" s="24"/>
      <c r="C42" s="25"/>
      <c r="D42" s="26"/>
      <c r="E42" s="26"/>
      <c r="F42" s="26"/>
      <c r="G42" s="27" t="s">
        <v>34</v>
      </c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8"/>
    </row>
    <row r="43" spans="1:25" s="2" customFormat="1" ht="24">
      <c r="A43" s="29"/>
      <c r="B43" s="30" t="s">
        <v>10</v>
      </c>
      <c r="C43" s="31" t="s">
        <v>11</v>
      </c>
      <c r="D43" s="31" t="s">
        <v>12</v>
      </c>
      <c r="E43" s="31" t="s">
        <v>13</v>
      </c>
      <c r="F43" s="31" t="s">
        <v>14</v>
      </c>
      <c r="G43" s="31" t="s">
        <v>15</v>
      </c>
      <c r="H43" s="31" t="s">
        <v>16</v>
      </c>
      <c r="I43" s="31" t="s">
        <v>17</v>
      </c>
      <c r="J43" s="31" t="s">
        <v>18</v>
      </c>
      <c r="K43" s="31" t="s">
        <v>19</v>
      </c>
      <c r="L43" s="31" t="s">
        <v>20</v>
      </c>
      <c r="M43" s="31" t="s">
        <v>21</v>
      </c>
      <c r="N43" s="31" t="s">
        <v>22</v>
      </c>
      <c r="O43" s="31" t="s">
        <v>23</v>
      </c>
      <c r="P43" s="31" t="s">
        <v>24</v>
      </c>
      <c r="Q43" s="31" t="s">
        <v>25</v>
      </c>
      <c r="R43" s="31" t="s">
        <v>26</v>
      </c>
      <c r="S43" s="31" t="s">
        <v>27</v>
      </c>
      <c r="T43" s="31" t="s">
        <v>28</v>
      </c>
      <c r="U43" s="31" t="s">
        <v>29</v>
      </c>
      <c r="V43" s="31" t="s">
        <v>30</v>
      </c>
      <c r="W43" s="31" t="s">
        <v>31</v>
      </c>
      <c r="X43" s="31" t="s">
        <v>32</v>
      </c>
      <c r="Y43" s="31" t="s">
        <v>33</v>
      </c>
    </row>
    <row r="44" spans="1:25" s="2" customFormat="1" ht="15.75">
      <c r="A44" s="32">
        <v>45444</v>
      </c>
      <c r="B44" s="33">
        <v>1991.322000233991</v>
      </c>
      <c r="C44" s="33">
        <v>1937.0220002339911</v>
      </c>
      <c r="D44" s="33">
        <v>1789.7420002339911</v>
      </c>
      <c r="E44" s="33">
        <v>1664.9820002339911</v>
      </c>
      <c r="F44" s="33">
        <v>1443.0420002339911</v>
      </c>
      <c r="G44" s="33">
        <v>1363.6920002339909</v>
      </c>
      <c r="H44" s="33">
        <v>783.04200023399108</v>
      </c>
      <c r="I44" s="33">
        <v>1886.6920002339912</v>
      </c>
      <c r="J44" s="33">
        <v>2179.7820002339913</v>
      </c>
      <c r="K44" s="33">
        <v>2343.642000233991</v>
      </c>
      <c r="L44" s="33">
        <v>2425.6620002339914</v>
      </c>
      <c r="M44" s="33">
        <v>2215.2520002339911</v>
      </c>
      <c r="N44" s="33">
        <v>2210.9220002339912</v>
      </c>
      <c r="O44" s="33">
        <v>2220.4420002339912</v>
      </c>
      <c r="P44" s="33">
        <v>2210.0720002339913</v>
      </c>
      <c r="Q44" s="33">
        <v>2229.9820002339911</v>
      </c>
      <c r="R44" s="33">
        <v>2281.3120002339911</v>
      </c>
      <c r="S44" s="33">
        <v>2537.4820002339911</v>
      </c>
      <c r="T44" s="33">
        <v>2487.2620002339909</v>
      </c>
      <c r="U44" s="33">
        <v>2457.4820002339911</v>
      </c>
      <c r="V44" s="33">
        <v>2581.0220002339911</v>
      </c>
      <c r="W44" s="33">
        <v>2492.9020002339912</v>
      </c>
      <c r="X44" s="33">
        <v>2191.5920002339908</v>
      </c>
      <c r="Y44" s="33">
        <v>2021.2120002339911</v>
      </c>
    </row>
    <row r="45" spans="1:25" s="2" customFormat="1" ht="15.75">
      <c r="A45" s="32">
        <v>45445</v>
      </c>
      <c r="B45" s="33">
        <v>1950.2320002339911</v>
      </c>
      <c r="C45" s="33">
        <v>1746.8420002339908</v>
      </c>
      <c r="D45" s="33">
        <v>1547.5320002339909</v>
      </c>
      <c r="E45" s="33">
        <v>1413.922000233991</v>
      </c>
      <c r="F45" s="33">
        <v>1330.2620002339909</v>
      </c>
      <c r="G45" s="33">
        <v>1349.0720002339908</v>
      </c>
      <c r="H45" s="33">
        <v>777.622000233991</v>
      </c>
      <c r="I45" s="33">
        <v>781.08200023399104</v>
      </c>
      <c r="J45" s="33">
        <v>2039.0620002339911</v>
      </c>
      <c r="K45" s="33">
        <v>2378.642000233991</v>
      </c>
      <c r="L45" s="33">
        <v>2502.4120002339914</v>
      </c>
      <c r="M45" s="33">
        <v>2510.7720002339911</v>
      </c>
      <c r="N45" s="33">
        <v>2506.7920002339911</v>
      </c>
      <c r="O45" s="33">
        <v>2536.1120002339912</v>
      </c>
      <c r="P45" s="33">
        <v>2602.2220002339909</v>
      </c>
      <c r="Q45" s="33">
        <v>2652.4320002339909</v>
      </c>
      <c r="R45" s="33">
        <v>2691.2920002339911</v>
      </c>
      <c r="S45" s="33">
        <v>2712.9720002339909</v>
      </c>
      <c r="T45" s="33">
        <v>2713.6120002339912</v>
      </c>
      <c r="U45" s="33">
        <v>2604.7520002339911</v>
      </c>
      <c r="V45" s="33">
        <v>2638.5120002339909</v>
      </c>
      <c r="W45" s="33">
        <v>2650.5520002339908</v>
      </c>
      <c r="X45" s="33">
        <v>2510.9220002339912</v>
      </c>
      <c r="Y45" s="33">
        <v>2127.2720002339911</v>
      </c>
    </row>
    <row r="46" spans="1:25" s="2" customFormat="1" ht="15.75">
      <c r="A46" s="32">
        <v>45446</v>
      </c>
      <c r="B46" s="33">
        <v>1999.9220002339912</v>
      </c>
      <c r="C46" s="33">
        <v>1781.3020002339911</v>
      </c>
      <c r="D46" s="33">
        <v>1748.1920002339909</v>
      </c>
      <c r="E46" s="33">
        <v>1593.2220002339909</v>
      </c>
      <c r="F46" s="33">
        <v>1526.392000233991</v>
      </c>
      <c r="G46" s="33">
        <v>1726.5120002339909</v>
      </c>
      <c r="H46" s="33">
        <v>1871.652000233991</v>
      </c>
      <c r="I46" s="33">
        <v>2071.2220002339909</v>
      </c>
      <c r="J46" s="33">
        <v>2563.4120002339914</v>
      </c>
      <c r="K46" s="33">
        <v>2770.852000233991</v>
      </c>
      <c r="L46" s="33">
        <v>2773.8420002339908</v>
      </c>
      <c r="M46" s="33">
        <v>2752.5320002339913</v>
      </c>
      <c r="N46" s="33">
        <v>2752.9220002339912</v>
      </c>
      <c r="O46" s="33">
        <v>2753.622000233991</v>
      </c>
      <c r="P46" s="33">
        <v>2758.4420002339912</v>
      </c>
      <c r="Q46" s="33">
        <v>2749.582000233991</v>
      </c>
      <c r="R46" s="33">
        <v>2746.332000233991</v>
      </c>
      <c r="S46" s="33">
        <v>2745.0220002339911</v>
      </c>
      <c r="T46" s="33">
        <v>2744.7820002339913</v>
      </c>
      <c r="U46" s="33">
        <v>2611.9320002339909</v>
      </c>
      <c r="V46" s="33">
        <v>2663.0220002339911</v>
      </c>
      <c r="W46" s="33">
        <v>2651.872000233991</v>
      </c>
      <c r="X46" s="33">
        <v>2331.352000233991</v>
      </c>
      <c r="Y46" s="33">
        <v>2070.8620002339912</v>
      </c>
    </row>
    <row r="47" spans="1:25" s="2" customFormat="1" ht="15.75">
      <c r="A47" s="32">
        <v>45447</v>
      </c>
      <c r="B47" s="33">
        <v>2094.6620002339914</v>
      </c>
      <c r="C47" s="33">
        <v>1867.4220002339912</v>
      </c>
      <c r="D47" s="33">
        <v>1731.112000233991</v>
      </c>
      <c r="E47" s="33">
        <v>1634.0420002339911</v>
      </c>
      <c r="F47" s="33">
        <v>1636.1920002339909</v>
      </c>
      <c r="G47" s="33">
        <v>1808.372000233991</v>
      </c>
      <c r="H47" s="33">
        <v>1928.0220002339911</v>
      </c>
      <c r="I47" s="33">
        <v>2177.4220002339912</v>
      </c>
      <c r="J47" s="33">
        <v>2633.7620002339909</v>
      </c>
      <c r="K47" s="33">
        <v>2785.2020002339909</v>
      </c>
      <c r="L47" s="33">
        <v>2796.622000233991</v>
      </c>
      <c r="M47" s="33">
        <v>2796.8620002339908</v>
      </c>
      <c r="N47" s="33">
        <v>2789.4220002339907</v>
      </c>
      <c r="O47" s="33">
        <v>2789.5920002339908</v>
      </c>
      <c r="P47" s="33">
        <v>2791.2120002339907</v>
      </c>
      <c r="Q47" s="33">
        <v>2789.0720002339908</v>
      </c>
      <c r="R47" s="33">
        <v>2796.3020002339908</v>
      </c>
      <c r="S47" s="33">
        <v>2797.412000233991</v>
      </c>
      <c r="T47" s="33">
        <v>2798.9620002339907</v>
      </c>
      <c r="U47" s="33">
        <v>2780.9420002339912</v>
      </c>
      <c r="V47" s="33">
        <v>2779.9120002339914</v>
      </c>
      <c r="W47" s="33">
        <v>2788.0720002339908</v>
      </c>
      <c r="X47" s="33">
        <v>2327.5220002339911</v>
      </c>
      <c r="Y47" s="33">
        <v>2071.9120002339914</v>
      </c>
    </row>
    <row r="48" spans="1:25" s="2" customFormat="1" ht="15.75">
      <c r="A48" s="32">
        <v>45448</v>
      </c>
      <c r="B48" s="33">
        <v>1906.2120002339911</v>
      </c>
      <c r="C48" s="33">
        <v>1729.612000233991</v>
      </c>
      <c r="D48" s="33">
        <v>1592.4620002339909</v>
      </c>
      <c r="E48" s="33">
        <v>1501.4820002339911</v>
      </c>
      <c r="F48" s="33">
        <v>772.36200023399101</v>
      </c>
      <c r="G48" s="33">
        <v>772.36200023399101</v>
      </c>
      <c r="H48" s="33">
        <v>976.60200023399102</v>
      </c>
      <c r="I48" s="33">
        <v>880.46200023399103</v>
      </c>
      <c r="J48" s="33">
        <v>2506.2520002339911</v>
      </c>
      <c r="K48" s="33">
        <v>2754.2720002339911</v>
      </c>
      <c r="L48" s="33">
        <v>2777.3020002339908</v>
      </c>
      <c r="M48" s="33">
        <v>2766.832000233991</v>
      </c>
      <c r="N48" s="33">
        <v>2768.5220002339911</v>
      </c>
      <c r="O48" s="33">
        <v>2769.3020002339908</v>
      </c>
      <c r="P48" s="33">
        <v>2769.5020002339911</v>
      </c>
      <c r="Q48" s="33">
        <v>2770.5620002339911</v>
      </c>
      <c r="R48" s="33">
        <v>2770.872000233991</v>
      </c>
      <c r="S48" s="33">
        <v>2797.5720002339908</v>
      </c>
      <c r="T48" s="33">
        <v>2782.3820002339908</v>
      </c>
      <c r="U48" s="33">
        <v>2747.4820002339911</v>
      </c>
      <c r="V48" s="33">
        <v>2763.3620002339912</v>
      </c>
      <c r="W48" s="33">
        <v>2761.3020002339908</v>
      </c>
      <c r="X48" s="33">
        <v>2316.7020002339914</v>
      </c>
      <c r="Y48" s="33">
        <v>2002.9720002339911</v>
      </c>
    </row>
    <row r="49" spans="1:25" s="2" customFormat="1" ht="15.75">
      <c r="A49" s="32">
        <v>45449</v>
      </c>
      <c r="B49" s="33">
        <v>1650.4620002339909</v>
      </c>
      <c r="C49" s="33">
        <v>1536.2520002339911</v>
      </c>
      <c r="D49" s="33">
        <v>1429.152000233991</v>
      </c>
      <c r="E49" s="33">
        <v>772.36200023399101</v>
      </c>
      <c r="F49" s="33">
        <v>772.36200023399101</v>
      </c>
      <c r="G49" s="33">
        <v>772.36200023399101</v>
      </c>
      <c r="H49" s="33">
        <v>913.002000233991</v>
      </c>
      <c r="I49" s="33">
        <v>1886.5320002339911</v>
      </c>
      <c r="J49" s="33">
        <v>2351.7520002339911</v>
      </c>
      <c r="K49" s="33">
        <v>2750.7220002339909</v>
      </c>
      <c r="L49" s="33">
        <v>2791.2120002339907</v>
      </c>
      <c r="M49" s="33">
        <v>2797.1920002339907</v>
      </c>
      <c r="N49" s="33">
        <v>2793.1720002339907</v>
      </c>
      <c r="O49" s="33">
        <v>2788.9620002339907</v>
      </c>
      <c r="P49" s="33">
        <v>2810.892000233991</v>
      </c>
      <c r="Q49" s="33">
        <v>2817.0320002339909</v>
      </c>
      <c r="R49" s="33">
        <v>2805.142000233991</v>
      </c>
      <c r="S49" s="33">
        <v>2790.1320002339908</v>
      </c>
      <c r="T49" s="33">
        <v>2774.0220002339911</v>
      </c>
      <c r="U49" s="33">
        <v>2597.0020002339911</v>
      </c>
      <c r="V49" s="33">
        <v>2683.0520002339908</v>
      </c>
      <c r="W49" s="33">
        <v>2599.7220002339909</v>
      </c>
      <c r="X49" s="33">
        <v>2148.892000233991</v>
      </c>
      <c r="Y49" s="33">
        <v>1862.822000233991</v>
      </c>
    </row>
    <row r="50" spans="1:25" s="2" customFormat="1" ht="15.75">
      <c r="A50" s="32">
        <v>45450</v>
      </c>
      <c r="B50" s="33">
        <v>1705.2220002339909</v>
      </c>
      <c r="C50" s="33">
        <v>1519.1820002339909</v>
      </c>
      <c r="D50" s="33">
        <v>881.14200023399098</v>
      </c>
      <c r="E50" s="33">
        <v>868.24200023399101</v>
      </c>
      <c r="F50" s="33">
        <v>861.31200023399106</v>
      </c>
      <c r="G50" s="33">
        <v>886.41200023399097</v>
      </c>
      <c r="H50" s="33">
        <v>1736.1820002339909</v>
      </c>
      <c r="I50" s="33">
        <v>2028.0120002339911</v>
      </c>
      <c r="J50" s="33">
        <v>2398.0020002339911</v>
      </c>
      <c r="K50" s="33">
        <v>2772.4720002339909</v>
      </c>
      <c r="L50" s="33">
        <v>2774.2720002339911</v>
      </c>
      <c r="M50" s="33">
        <v>2776.4120002339914</v>
      </c>
      <c r="N50" s="33">
        <v>2780.2120002339911</v>
      </c>
      <c r="O50" s="33">
        <v>2777.8420002339908</v>
      </c>
      <c r="P50" s="33">
        <v>2783.8420002339908</v>
      </c>
      <c r="Q50" s="33">
        <v>2784.582000233991</v>
      </c>
      <c r="R50" s="33">
        <v>2822.1720002339907</v>
      </c>
      <c r="S50" s="33">
        <v>2801.8120002339911</v>
      </c>
      <c r="T50" s="33">
        <v>2812.3420002339908</v>
      </c>
      <c r="U50" s="33">
        <v>2777.4920002339913</v>
      </c>
      <c r="V50" s="33">
        <v>2813.6820002339909</v>
      </c>
      <c r="W50" s="33">
        <v>2805.8120002339911</v>
      </c>
      <c r="X50" s="33">
        <v>2424.4720002339909</v>
      </c>
      <c r="Y50" s="33">
        <v>2053.9120002339914</v>
      </c>
    </row>
    <row r="51" spans="1:25" s="2" customFormat="1" ht="15.75">
      <c r="A51" s="32">
        <v>45451</v>
      </c>
      <c r="B51" s="33">
        <v>1983.6720002339912</v>
      </c>
      <c r="C51" s="33">
        <v>1764.7720002339911</v>
      </c>
      <c r="D51" s="33">
        <v>1624.5220002339911</v>
      </c>
      <c r="E51" s="33">
        <v>1565.612000233991</v>
      </c>
      <c r="F51" s="33">
        <v>1569.3120002339911</v>
      </c>
      <c r="G51" s="33">
        <v>1684.5320002339909</v>
      </c>
      <c r="H51" s="33">
        <v>1809.5320002339911</v>
      </c>
      <c r="I51" s="33">
        <v>1996.4220002339912</v>
      </c>
      <c r="J51" s="33">
        <v>2492.4220002339912</v>
      </c>
      <c r="K51" s="33">
        <v>2801.6920002339907</v>
      </c>
      <c r="L51" s="33">
        <v>2822.162000233991</v>
      </c>
      <c r="M51" s="33">
        <v>2828.2720002339906</v>
      </c>
      <c r="N51" s="33">
        <v>2832.5320002339909</v>
      </c>
      <c r="O51" s="33">
        <v>2829.9420002339907</v>
      </c>
      <c r="P51" s="33">
        <v>2838.3120002339911</v>
      </c>
      <c r="Q51" s="33">
        <v>2843.122000233991</v>
      </c>
      <c r="R51" s="33">
        <v>2857.7620002339909</v>
      </c>
      <c r="S51" s="33">
        <v>2860.082000233991</v>
      </c>
      <c r="T51" s="33">
        <v>2850.832000233991</v>
      </c>
      <c r="U51" s="33">
        <v>2833.1820002339909</v>
      </c>
      <c r="V51" s="33">
        <v>2851.662000233991</v>
      </c>
      <c r="W51" s="33">
        <v>2842.9220002339907</v>
      </c>
      <c r="X51" s="33">
        <v>2738.4020002339912</v>
      </c>
      <c r="Y51" s="33">
        <v>2229.622000233991</v>
      </c>
    </row>
    <row r="52" spans="1:25" s="2" customFormat="1" ht="15.75">
      <c r="A52" s="32">
        <v>45452</v>
      </c>
      <c r="B52" s="33">
        <v>1902.5220002339911</v>
      </c>
      <c r="C52" s="33">
        <v>1790.3120002339911</v>
      </c>
      <c r="D52" s="33">
        <v>1620.0120002339909</v>
      </c>
      <c r="E52" s="33">
        <v>1534.172000233991</v>
      </c>
      <c r="F52" s="33">
        <v>1484.4920002339909</v>
      </c>
      <c r="G52" s="33">
        <v>1520.8220002339908</v>
      </c>
      <c r="H52" s="33">
        <v>1519.152000233991</v>
      </c>
      <c r="I52" s="33">
        <v>1910.2020002339912</v>
      </c>
      <c r="J52" s="33">
        <v>2262.6120002339912</v>
      </c>
      <c r="K52" s="33">
        <v>2668.5620002339911</v>
      </c>
      <c r="L52" s="33">
        <v>2794.1720002339907</v>
      </c>
      <c r="M52" s="33">
        <v>2801.2420002339909</v>
      </c>
      <c r="N52" s="33">
        <v>2801.0520002339908</v>
      </c>
      <c r="O52" s="33">
        <v>2796.5220002339906</v>
      </c>
      <c r="P52" s="33">
        <v>2800.9220002339907</v>
      </c>
      <c r="Q52" s="33">
        <v>2800.9420002339907</v>
      </c>
      <c r="R52" s="33">
        <v>2830.622000233991</v>
      </c>
      <c r="S52" s="33">
        <v>2837.7420002339909</v>
      </c>
      <c r="T52" s="33">
        <v>2834.9520002339909</v>
      </c>
      <c r="U52" s="33">
        <v>2805.8820002339908</v>
      </c>
      <c r="V52" s="33">
        <v>2833.3820002339908</v>
      </c>
      <c r="W52" s="33">
        <v>2817.142000233991</v>
      </c>
      <c r="X52" s="33">
        <v>2712.0520002339908</v>
      </c>
      <c r="Y52" s="33">
        <v>2215.352000233991</v>
      </c>
    </row>
    <row r="53" spans="1:25" s="2" customFormat="1" ht="15.75">
      <c r="A53" s="32">
        <v>45453</v>
      </c>
      <c r="B53" s="33">
        <v>1846.2220002339911</v>
      </c>
      <c r="C53" s="33">
        <v>1702.4620002339909</v>
      </c>
      <c r="D53" s="33">
        <v>1575.5720002339908</v>
      </c>
      <c r="E53" s="33">
        <v>1524.372000233991</v>
      </c>
      <c r="F53" s="33">
        <v>1427.6920002339909</v>
      </c>
      <c r="G53" s="33">
        <v>1669.9320002339909</v>
      </c>
      <c r="H53" s="33">
        <v>1825.7820002339911</v>
      </c>
      <c r="I53" s="33">
        <v>2182.4720002339909</v>
      </c>
      <c r="J53" s="33">
        <v>2794.892000233991</v>
      </c>
      <c r="K53" s="33">
        <v>2832.9620002339907</v>
      </c>
      <c r="L53" s="33">
        <v>2842.6520002339907</v>
      </c>
      <c r="M53" s="33">
        <v>2841.1320002339908</v>
      </c>
      <c r="N53" s="33">
        <v>2844.0320002339909</v>
      </c>
      <c r="O53" s="33">
        <v>2844.352000233991</v>
      </c>
      <c r="P53" s="33">
        <v>2858.7820002339909</v>
      </c>
      <c r="Q53" s="33">
        <v>2859.0920002339908</v>
      </c>
      <c r="R53" s="33">
        <v>2877.5220002339906</v>
      </c>
      <c r="S53" s="33">
        <v>2862.0520002339908</v>
      </c>
      <c r="T53" s="33">
        <v>2860.2720002339906</v>
      </c>
      <c r="U53" s="33">
        <v>2829.8620002339908</v>
      </c>
      <c r="V53" s="33">
        <v>2847.0420002339911</v>
      </c>
      <c r="W53" s="33">
        <v>2839.4020002339907</v>
      </c>
      <c r="X53" s="33">
        <v>2700.1520002339912</v>
      </c>
      <c r="Y53" s="33">
        <v>2163.6620002339914</v>
      </c>
    </row>
    <row r="54" spans="1:25" s="2" customFormat="1" ht="15.75">
      <c r="A54" s="32">
        <v>45454</v>
      </c>
      <c r="B54" s="33">
        <v>1826.352000233991</v>
      </c>
      <c r="C54" s="33">
        <v>1702.0620002339911</v>
      </c>
      <c r="D54" s="33">
        <v>1540.5120002339909</v>
      </c>
      <c r="E54" s="33">
        <v>1423.412000233991</v>
      </c>
      <c r="F54" s="33">
        <v>1381.9720002339909</v>
      </c>
      <c r="G54" s="33">
        <v>906.54200023399108</v>
      </c>
      <c r="H54" s="33">
        <v>1823.9620002339911</v>
      </c>
      <c r="I54" s="33">
        <v>2156.0120002339909</v>
      </c>
      <c r="J54" s="33">
        <v>2584.7720002339911</v>
      </c>
      <c r="K54" s="33">
        <v>2845.6120002339908</v>
      </c>
      <c r="L54" s="33">
        <v>2850.9320002339909</v>
      </c>
      <c r="M54" s="33">
        <v>2868.4520002339909</v>
      </c>
      <c r="N54" s="33">
        <v>2872.8420002339908</v>
      </c>
      <c r="O54" s="33">
        <v>2867.7620002339909</v>
      </c>
      <c r="P54" s="33">
        <v>2894.0320002339909</v>
      </c>
      <c r="Q54" s="33">
        <v>2917.7120002339907</v>
      </c>
      <c r="R54" s="33">
        <v>2944.6320002339908</v>
      </c>
      <c r="S54" s="33">
        <v>2916.5320002339909</v>
      </c>
      <c r="T54" s="33">
        <v>2871.832000233991</v>
      </c>
      <c r="U54" s="33">
        <v>2833.0620002339911</v>
      </c>
      <c r="V54" s="33">
        <v>2845.9220002339907</v>
      </c>
      <c r="W54" s="33">
        <v>2837.0320002339909</v>
      </c>
      <c r="X54" s="33">
        <v>2746.8020002339908</v>
      </c>
      <c r="Y54" s="33">
        <v>2223.9120002339914</v>
      </c>
    </row>
    <row r="55" spans="1:25" s="2" customFormat="1" ht="15.75">
      <c r="A55" s="32">
        <v>45455</v>
      </c>
      <c r="B55" s="33">
        <v>1954.082000233991</v>
      </c>
      <c r="C55" s="33">
        <v>1874.852000233991</v>
      </c>
      <c r="D55" s="33">
        <v>1737.5220002339911</v>
      </c>
      <c r="E55" s="33">
        <v>1562.632000233991</v>
      </c>
      <c r="F55" s="33">
        <v>1508.8020002339908</v>
      </c>
      <c r="G55" s="33">
        <v>1599.7520002339911</v>
      </c>
      <c r="H55" s="33">
        <v>1631.2320002339911</v>
      </c>
      <c r="I55" s="33">
        <v>1921.352000233991</v>
      </c>
      <c r="J55" s="33">
        <v>2265.892000233991</v>
      </c>
      <c r="K55" s="33">
        <v>2768.4220002339912</v>
      </c>
      <c r="L55" s="33">
        <v>2835.5120002339909</v>
      </c>
      <c r="M55" s="33">
        <v>2848.7220002339909</v>
      </c>
      <c r="N55" s="33">
        <v>2848.6320002339908</v>
      </c>
      <c r="O55" s="33">
        <v>2844.7720002339906</v>
      </c>
      <c r="P55" s="33">
        <v>2845.7720002339906</v>
      </c>
      <c r="Q55" s="33">
        <v>2845.0420002339911</v>
      </c>
      <c r="R55" s="33">
        <v>2842.0620002339911</v>
      </c>
      <c r="S55" s="33">
        <v>2819.9620002339907</v>
      </c>
      <c r="T55" s="33">
        <v>2811.332000233991</v>
      </c>
      <c r="U55" s="33">
        <v>2778.3620002339912</v>
      </c>
      <c r="V55" s="33">
        <v>2816.2420002339909</v>
      </c>
      <c r="W55" s="33">
        <v>2802.4320002339909</v>
      </c>
      <c r="X55" s="33">
        <v>2522.7020002339914</v>
      </c>
      <c r="Y55" s="33">
        <v>2124.1720002339912</v>
      </c>
    </row>
    <row r="56" spans="1:25" s="2" customFormat="1" ht="15.75">
      <c r="A56" s="32">
        <v>45456</v>
      </c>
      <c r="B56" s="33">
        <v>1916.1620002339912</v>
      </c>
      <c r="C56" s="33">
        <v>1882.7120002339911</v>
      </c>
      <c r="D56" s="33">
        <v>1749.162000233991</v>
      </c>
      <c r="E56" s="33">
        <v>1581.5520002339908</v>
      </c>
      <c r="F56" s="33">
        <v>1474.672000233991</v>
      </c>
      <c r="G56" s="33">
        <v>1769.102000233991</v>
      </c>
      <c r="H56" s="33">
        <v>1888.832000233991</v>
      </c>
      <c r="I56" s="33">
        <v>2191.9120002339914</v>
      </c>
      <c r="J56" s="33">
        <v>2821.7920002339911</v>
      </c>
      <c r="K56" s="33">
        <v>2868.6520002339907</v>
      </c>
      <c r="L56" s="33">
        <v>2883.4420002339907</v>
      </c>
      <c r="M56" s="33">
        <v>2893.372000233991</v>
      </c>
      <c r="N56" s="33">
        <v>2889.4220002339907</v>
      </c>
      <c r="O56" s="33">
        <v>2893.142000233991</v>
      </c>
      <c r="P56" s="33">
        <v>2908.102000233991</v>
      </c>
      <c r="Q56" s="33">
        <v>2909.1120002339908</v>
      </c>
      <c r="R56" s="33">
        <v>2912.892000233991</v>
      </c>
      <c r="S56" s="33">
        <v>2905.6720002339907</v>
      </c>
      <c r="T56" s="33">
        <v>2908.102000233991</v>
      </c>
      <c r="U56" s="33">
        <v>2867.2720002339906</v>
      </c>
      <c r="V56" s="33">
        <v>2888.142000233991</v>
      </c>
      <c r="W56" s="33">
        <v>2849.082000233991</v>
      </c>
      <c r="X56" s="33">
        <v>2792.1820002339909</v>
      </c>
      <c r="Y56" s="33">
        <v>2204.392000233991</v>
      </c>
    </row>
    <row r="57" spans="1:25" s="2" customFormat="1" ht="15.75">
      <c r="A57" s="32">
        <v>45457</v>
      </c>
      <c r="B57" s="33">
        <v>1890.1820002339912</v>
      </c>
      <c r="C57" s="33">
        <v>1820.902000233991</v>
      </c>
      <c r="D57" s="33">
        <v>1598.162000233991</v>
      </c>
      <c r="E57" s="33">
        <v>1469.852000233991</v>
      </c>
      <c r="F57" s="33">
        <v>1500.412000233991</v>
      </c>
      <c r="G57" s="33">
        <v>1777.2520002339911</v>
      </c>
      <c r="H57" s="33">
        <v>1859.6820002339912</v>
      </c>
      <c r="I57" s="33">
        <v>2149.832000233991</v>
      </c>
      <c r="J57" s="33">
        <v>2810.0220002339906</v>
      </c>
      <c r="K57" s="33">
        <v>2859.7220002339909</v>
      </c>
      <c r="L57" s="33">
        <v>2974.9020002339907</v>
      </c>
      <c r="M57" s="33">
        <v>3025.3620002339908</v>
      </c>
      <c r="N57" s="33">
        <v>3062.0420002339911</v>
      </c>
      <c r="O57" s="33">
        <v>3080.8220002339908</v>
      </c>
      <c r="P57" s="33">
        <v>3103.8020002339908</v>
      </c>
      <c r="Q57" s="33">
        <v>3094.3420002339908</v>
      </c>
      <c r="R57" s="33">
        <v>2902.2720002339906</v>
      </c>
      <c r="S57" s="33">
        <v>2883.3620002339908</v>
      </c>
      <c r="T57" s="33">
        <v>2942.2020002339909</v>
      </c>
      <c r="U57" s="33">
        <v>2844.2020002339909</v>
      </c>
      <c r="V57" s="33">
        <v>2831.0720002339908</v>
      </c>
      <c r="W57" s="33">
        <v>2816.0320002339909</v>
      </c>
      <c r="X57" s="33">
        <v>2737.3820002339908</v>
      </c>
      <c r="Y57" s="33">
        <v>2164.7820002339913</v>
      </c>
    </row>
    <row r="58" spans="1:25" s="2" customFormat="1" ht="15.75">
      <c r="A58" s="32">
        <v>45458</v>
      </c>
      <c r="B58" s="33">
        <v>1929.2120002339911</v>
      </c>
      <c r="C58" s="33">
        <v>1896.132000233991</v>
      </c>
      <c r="D58" s="33">
        <v>1786.9620002339911</v>
      </c>
      <c r="E58" s="33">
        <v>1570.7120002339909</v>
      </c>
      <c r="F58" s="33">
        <v>1517.5420002339911</v>
      </c>
      <c r="G58" s="33">
        <v>1719.0720002339908</v>
      </c>
      <c r="H58" s="33">
        <v>1732.0220002339911</v>
      </c>
      <c r="I58" s="33">
        <v>1917.652000233991</v>
      </c>
      <c r="J58" s="33">
        <v>2391.9820002339911</v>
      </c>
      <c r="K58" s="33">
        <v>2819.2920002339911</v>
      </c>
      <c r="L58" s="33">
        <v>2841.6720002339907</v>
      </c>
      <c r="M58" s="33">
        <v>2849.7620002339909</v>
      </c>
      <c r="N58" s="33">
        <v>2831.4620002339907</v>
      </c>
      <c r="O58" s="33">
        <v>2825.4720002339909</v>
      </c>
      <c r="P58" s="33">
        <v>2849.852000233991</v>
      </c>
      <c r="Q58" s="33">
        <v>2858.412000233991</v>
      </c>
      <c r="R58" s="33">
        <v>2881.9620002339907</v>
      </c>
      <c r="S58" s="33">
        <v>2875.0920002339908</v>
      </c>
      <c r="T58" s="33">
        <v>2848.0520002339908</v>
      </c>
      <c r="U58" s="33">
        <v>2819.9020002339907</v>
      </c>
      <c r="V58" s="33">
        <v>2828.3020002339908</v>
      </c>
      <c r="W58" s="33">
        <v>2811.0320002339909</v>
      </c>
      <c r="X58" s="33">
        <v>2683.2720002339911</v>
      </c>
      <c r="Y58" s="33">
        <v>2162.852000233991</v>
      </c>
    </row>
    <row r="59" spans="1:25" s="2" customFormat="1" ht="15.75">
      <c r="A59" s="32">
        <v>45459</v>
      </c>
      <c r="B59" s="33">
        <v>1894.082000233991</v>
      </c>
      <c r="C59" s="33">
        <v>1845.322000233991</v>
      </c>
      <c r="D59" s="33">
        <v>1739.7420002339909</v>
      </c>
      <c r="E59" s="33">
        <v>1527.892000233991</v>
      </c>
      <c r="F59" s="33">
        <v>1399.2620002339909</v>
      </c>
      <c r="G59" s="33">
        <v>1661.672000233991</v>
      </c>
      <c r="H59" s="33">
        <v>1606.7420002339909</v>
      </c>
      <c r="I59" s="33">
        <v>1790.9520002339912</v>
      </c>
      <c r="J59" s="33">
        <v>2190.3120002339911</v>
      </c>
      <c r="K59" s="33">
        <v>2754.2820002339913</v>
      </c>
      <c r="L59" s="33">
        <v>2817.5620002339911</v>
      </c>
      <c r="M59" s="33">
        <v>2820.1720002339907</v>
      </c>
      <c r="N59" s="33">
        <v>2827.2820002339909</v>
      </c>
      <c r="O59" s="33">
        <v>2815.7320002339907</v>
      </c>
      <c r="P59" s="33">
        <v>2822.642000233991</v>
      </c>
      <c r="Q59" s="33">
        <v>2820.1720002339907</v>
      </c>
      <c r="R59" s="33">
        <v>2832.4220002339907</v>
      </c>
      <c r="S59" s="33">
        <v>2831.0520002339908</v>
      </c>
      <c r="T59" s="33">
        <v>2835.832000233991</v>
      </c>
      <c r="U59" s="33">
        <v>2822.5620002339911</v>
      </c>
      <c r="V59" s="33">
        <v>2834.122000233991</v>
      </c>
      <c r="W59" s="33">
        <v>2807.8620002339908</v>
      </c>
      <c r="X59" s="33">
        <v>2588.2620002339909</v>
      </c>
      <c r="Y59" s="33">
        <v>2169.602000233991</v>
      </c>
    </row>
    <row r="60" spans="1:25" s="2" customFormat="1" ht="15.75">
      <c r="A60" s="32">
        <v>45460</v>
      </c>
      <c r="B60" s="33">
        <v>1952.1620002339912</v>
      </c>
      <c r="C60" s="33">
        <v>1883.9920002339911</v>
      </c>
      <c r="D60" s="33">
        <v>1793.572000233991</v>
      </c>
      <c r="E60" s="33">
        <v>1679.8420002339908</v>
      </c>
      <c r="F60" s="33">
        <v>1745.612000233991</v>
      </c>
      <c r="G60" s="33">
        <v>1858.4520002339912</v>
      </c>
      <c r="H60" s="33">
        <v>1938.9920002339911</v>
      </c>
      <c r="I60" s="33">
        <v>2171.0320002339913</v>
      </c>
      <c r="J60" s="33">
        <v>2771.9520002339914</v>
      </c>
      <c r="K60" s="33">
        <v>2829.3420002339908</v>
      </c>
      <c r="L60" s="33">
        <v>2845.5720002339908</v>
      </c>
      <c r="M60" s="33">
        <v>2849.0320002339909</v>
      </c>
      <c r="N60" s="33">
        <v>2847.0320002339909</v>
      </c>
      <c r="O60" s="33">
        <v>2844.0420002339911</v>
      </c>
      <c r="P60" s="33">
        <v>2851.892000233991</v>
      </c>
      <c r="Q60" s="33">
        <v>2850.0620002339911</v>
      </c>
      <c r="R60" s="33">
        <v>2854.642000233991</v>
      </c>
      <c r="S60" s="33">
        <v>2852.4220002339907</v>
      </c>
      <c r="T60" s="33">
        <v>2846.7320002339907</v>
      </c>
      <c r="U60" s="33">
        <v>2830.6120002339908</v>
      </c>
      <c r="V60" s="33">
        <v>2833.1920002339907</v>
      </c>
      <c r="W60" s="33">
        <v>2824.892000233991</v>
      </c>
      <c r="X60" s="33">
        <v>2542.8420002339908</v>
      </c>
      <c r="Y60" s="33">
        <v>2165.0520002339908</v>
      </c>
    </row>
    <row r="61" spans="1:25" s="2" customFormat="1" ht="15.75">
      <c r="A61" s="32">
        <v>45461</v>
      </c>
      <c r="B61" s="33">
        <v>1942.572000233991</v>
      </c>
      <c r="C61" s="33">
        <v>1852.9420002339912</v>
      </c>
      <c r="D61" s="33">
        <v>1682.2820002339909</v>
      </c>
      <c r="E61" s="33">
        <v>1619.332000233991</v>
      </c>
      <c r="F61" s="33">
        <v>1603.9820002339911</v>
      </c>
      <c r="G61" s="33">
        <v>1835.4520002339912</v>
      </c>
      <c r="H61" s="33">
        <v>1937.0520002339911</v>
      </c>
      <c r="I61" s="33">
        <v>2247.5520002339908</v>
      </c>
      <c r="J61" s="33">
        <v>2816.2020002339909</v>
      </c>
      <c r="K61" s="33">
        <v>2861.2720002339906</v>
      </c>
      <c r="L61" s="33">
        <v>2934.5020002339907</v>
      </c>
      <c r="M61" s="33">
        <v>2954.4720002339909</v>
      </c>
      <c r="N61" s="33">
        <v>2958.892000233991</v>
      </c>
      <c r="O61" s="33">
        <v>2991.5020002339907</v>
      </c>
      <c r="P61" s="33">
        <v>3035.142000233991</v>
      </c>
      <c r="Q61" s="33">
        <v>2967.0420002339911</v>
      </c>
      <c r="R61" s="33">
        <v>2969.832000233991</v>
      </c>
      <c r="S61" s="33">
        <v>2970.1320002339908</v>
      </c>
      <c r="T61" s="33">
        <v>2970.872000233991</v>
      </c>
      <c r="U61" s="33">
        <v>2890.412000233991</v>
      </c>
      <c r="V61" s="33">
        <v>2894.4520002339909</v>
      </c>
      <c r="W61" s="33">
        <v>2854.1320002339908</v>
      </c>
      <c r="X61" s="33">
        <v>2795.9720002339909</v>
      </c>
      <c r="Y61" s="33">
        <v>2241.5620002339911</v>
      </c>
    </row>
    <row r="62" spans="1:25" s="2" customFormat="1" ht="15.75">
      <c r="A62" s="32">
        <v>45462</v>
      </c>
      <c r="B62" s="33">
        <v>1968.0120002339911</v>
      </c>
      <c r="C62" s="33">
        <v>1920.1720002339912</v>
      </c>
      <c r="D62" s="33">
        <v>1715.9820002339911</v>
      </c>
      <c r="E62" s="33">
        <v>1571.912000233991</v>
      </c>
      <c r="F62" s="33">
        <v>1555.402000233991</v>
      </c>
      <c r="G62" s="33">
        <v>1862.5320002339911</v>
      </c>
      <c r="H62" s="33">
        <v>1957.822000233991</v>
      </c>
      <c r="I62" s="33">
        <v>2289.6320002339908</v>
      </c>
      <c r="J62" s="33">
        <v>2842.7620002339909</v>
      </c>
      <c r="K62" s="33">
        <v>2953.3820002339908</v>
      </c>
      <c r="L62" s="33">
        <v>3075.9420002339907</v>
      </c>
      <c r="M62" s="33">
        <v>3117.6320002339908</v>
      </c>
      <c r="N62" s="33">
        <v>3132.9420002339907</v>
      </c>
      <c r="O62" s="33">
        <v>3149.7220002339909</v>
      </c>
      <c r="P62" s="33">
        <v>3183.082000233991</v>
      </c>
      <c r="Q62" s="33">
        <v>3200.7720002339906</v>
      </c>
      <c r="R62" s="33">
        <v>3208.1520002339907</v>
      </c>
      <c r="S62" s="33">
        <v>3215.8620002339908</v>
      </c>
      <c r="T62" s="33">
        <v>3149.0020002339907</v>
      </c>
      <c r="U62" s="33">
        <v>3032.2020002339909</v>
      </c>
      <c r="V62" s="33">
        <v>3056.582000233991</v>
      </c>
      <c r="W62" s="33">
        <v>2988.0520002339908</v>
      </c>
      <c r="X62" s="33">
        <v>2825.7220002339909</v>
      </c>
      <c r="Y62" s="33">
        <v>2306.1720002339912</v>
      </c>
    </row>
    <row r="63" spans="1:25" s="2" customFormat="1" ht="15.75">
      <c r="A63" s="32">
        <v>45463</v>
      </c>
      <c r="B63" s="33">
        <v>1986.322000233991</v>
      </c>
      <c r="C63" s="33">
        <v>1943.822000233991</v>
      </c>
      <c r="D63" s="33">
        <v>1731.6820002339909</v>
      </c>
      <c r="E63" s="33">
        <v>1623.0420002339911</v>
      </c>
      <c r="F63" s="33">
        <v>1563.7020002339909</v>
      </c>
      <c r="G63" s="33">
        <v>1754.9520002339909</v>
      </c>
      <c r="H63" s="33">
        <v>1890.5320002339911</v>
      </c>
      <c r="I63" s="33">
        <v>2181.5720002339913</v>
      </c>
      <c r="J63" s="33">
        <v>2821.7120002339907</v>
      </c>
      <c r="K63" s="33">
        <v>2848.5720002339908</v>
      </c>
      <c r="L63" s="33">
        <v>2895.0120002339909</v>
      </c>
      <c r="M63" s="33">
        <v>2930.5420002339911</v>
      </c>
      <c r="N63" s="33">
        <v>2958.602000233991</v>
      </c>
      <c r="O63" s="33">
        <v>2920.2420002339909</v>
      </c>
      <c r="P63" s="33">
        <v>2936.122000233991</v>
      </c>
      <c r="Q63" s="33">
        <v>2943.392000233991</v>
      </c>
      <c r="R63" s="33">
        <v>2927.5320002339909</v>
      </c>
      <c r="S63" s="33">
        <v>2925.1120002339908</v>
      </c>
      <c r="T63" s="33">
        <v>2874.5720002339908</v>
      </c>
      <c r="U63" s="33">
        <v>2855.0320002339909</v>
      </c>
      <c r="V63" s="33">
        <v>2850.2920002339911</v>
      </c>
      <c r="W63" s="33">
        <v>2832.7520002339907</v>
      </c>
      <c r="X63" s="33">
        <v>2396.082000233991</v>
      </c>
      <c r="Y63" s="33">
        <v>2050.9420002339912</v>
      </c>
    </row>
    <row r="64" spans="1:25" s="2" customFormat="1" ht="15.75">
      <c r="A64" s="32">
        <v>45464</v>
      </c>
      <c r="B64" s="33">
        <v>1828.9720002339911</v>
      </c>
      <c r="C64" s="33">
        <v>1679.632000233991</v>
      </c>
      <c r="D64" s="33">
        <v>1483.9820002339911</v>
      </c>
      <c r="E64" s="33">
        <v>863.02200023399098</v>
      </c>
      <c r="F64" s="33">
        <v>957.11200023399101</v>
      </c>
      <c r="G64" s="33">
        <v>776.69200023399094</v>
      </c>
      <c r="H64" s="33">
        <v>1726.5020002339911</v>
      </c>
      <c r="I64" s="33">
        <v>1952.3020002339911</v>
      </c>
      <c r="J64" s="33">
        <v>2300.2920002339911</v>
      </c>
      <c r="K64" s="33">
        <v>2629.372000233991</v>
      </c>
      <c r="L64" s="33">
        <v>2705.2820002339913</v>
      </c>
      <c r="M64" s="33">
        <v>2728.642000233991</v>
      </c>
      <c r="N64" s="33">
        <v>2445.0520002339908</v>
      </c>
      <c r="O64" s="33">
        <v>2735.6520002339912</v>
      </c>
      <c r="P64" s="33">
        <v>2774.082000233991</v>
      </c>
      <c r="Q64" s="33">
        <v>2791.2520002339907</v>
      </c>
      <c r="R64" s="33">
        <v>2782.6920002339912</v>
      </c>
      <c r="S64" s="33">
        <v>2755.642000233991</v>
      </c>
      <c r="T64" s="33">
        <v>2715.0720002339913</v>
      </c>
      <c r="U64" s="33">
        <v>2584.602000233991</v>
      </c>
      <c r="V64" s="33">
        <v>2815.852000233991</v>
      </c>
      <c r="W64" s="33">
        <v>2799.7120002339907</v>
      </c>
      <c r="X64" s="33">
        <v>2456.602000233991</v>
      </c>
      <c r="Y64" s="33">
        <v>2059.5720002339913</v>
      </c>
    </row>
    <row r="65" spans="1:25" s="2" customFormat="1" ht="15.75">
      <c r="A65" s="32">
        <v>45465</v>
      </c>
      <c r="B65" s="33">
        <v>1974.842000233991</v>
      </c>
      <c r="C65" s="33">
        <v>1911.572000233991</v>
      </c>
      <c r="D65" s="33">
        <v>1786.4220002339912</v>
      </c>
      <c r="E65" s="33">
        <v>1685.5620002339911</v>
      </c>
      <c r="F65" s="33">
        <v>1691.0520002339908</v>
      </c>
      <c r="G65" s="33">
        <v>1779.7620002339911</v>
      </c>
      <c r="H65" s="33">
        <v>1776.4420002339912</v>
      </c>
      <c r="I65" s="33">
        <v>2020.5520002339911</v>
      </c>
      <c r="J65" s="33">
        <v>2583.5020002339911</v>
      </c>
      <c r="K65" s="33">
        <v>2825.5920002339908</v>
      </c>
      <c r="L65" s="33">
        <v>2846.8420002339908</v>
      </c>
      <c r="M65" s="33">
        <v>2846.7220002339909</v>
      </c>
      <c r="N65" s="33">
        <v>2850.9520002339909</v>
      </c>
      <c r="O65" s="33">
        <v>2848.892000233991</v>
      </c>
      <c r="P65" s="33">
        <v>2859.2620002339909</v>
      </c>
      <c r="Q65" s="33">
        <v>2861.9420002339907</v>
      </c>
      <c r="R65" s="33">
        <v>2865.892000233991</v>
      </c>
      <c r="S65" s="33">
        <v>2865.4520002339909</v>
      </c>
      <c r="T65" s="33">
        <v>2857.7020002339909</v>
      </c>
      <c r="U65" s="33">
        <v>2848.2120002339907</v>
      </c>
      <c r="V65" s="33">
        <v>2865.4720002339909</v>
      </c>
      <c r="W65" s="33">
        <v>2886.7020002339909</v>
      </c>
      <c r="X65" s="33">
        <v>2812.5120002339909</v>
      </c>
      <c r="Y65" s="33">
        <v>2372.872000233991</v>
      </c>
    </row>
    <row r="66" spans="1:25" s="2" customFormat="1" ht="15.75">
      <c r="A66" s="32">
        <v>45466</v>
      </c>
      <c r="B66" s="33">
        <v>2018.9520002339912</v>
      </c>
      <c r="C66" s="33">
        <v>1952.842000233991</v>
      </c>
      <c r="D66" s="33">
        <v>1762.5220002339911</v>
      </c>
      <c r="E66" s="33">
        <v>1615.402000233991</v>
      </c>
      <c r="F66" s="33">
        <v>1572.3420002339908</v>
      </c>
      <c r="G66" s="33">
        <v>1683.582000233991</v>
      </c>
      <c r="H66" s="33">
        <v>1824.882000233991</v>
      </c>
      <c r="I66" s="33">
        <v>2055.1620002339914</v>
      </c>
      <c r="J66" s="33">
        <v>2518.7920002339911</v>
      </c>
      <c r="K66" s="33">
        <v>2846.4320002339909</v>
      </c>
      <c r="L66" s="33">
        <v>2873.4320002339909</v>
      </c>
      <c r="M66" s="33">
        <v>2859.5620002339911</v>
      </c>
      <c r="N66" s="33">
        <v>2862.2620002339909</v>
      </c>
      <c r="O66" s="33">
        <v>2857.2620002339909</v>
      </c>
      <c r="P66" s="33">
        <v>2870.5020002339907</v>
      </c>
      <c r="Q66" s="33">
        <v>2868.7120002339907</v>
      </c>
      <c r="R66" s="33">
        <v>2863.7720002339906</v>
      </c>
      <c r="S66" s="33">
        <v>2859.3820002339908</v>
      </c>
      <c r="T66" s="33">
        <v>2859.4320002339909</v>
      </c>
      <c r="U66" s="33">
        <v>2849.9520002339909</v>
      </c>
      <c r="V66" s="33">
        <v>2860.8820002339908</v>
      </c>
      <c r="W66" s="33">
        <v>2871.9520002339909</v>
      </c>
      <c r="X66" s="33">
        <v>2829.5320002339909</v>
      </c>
      <c r="Y66" s="33">
        <v>2409.9220002339912</v>
      </c>
    </row>
    <row r="67" spans="1:25" s="2" customFormat="1" ht="15.75">
      <c r="A67" s="32">
        <v>45467</v>
      </c>
      <c r="B67" s="33">
        <v>2098.352000233991</v>
      </c>
      <c r="C67" s="33">
        <v>1959.892000233991</v>
      </c>
      <c r="D67" s="33">
        <v>1761.2820002339911</v>
      </c>
      <c r="E67" s="33">
        <v>1632.622000233991</v>
      </c>
      <c r="F67" s="33">
        <v>1618.672000233991</v>
      </c>
      <c r="G67" s="33">
        <v>1877.5320002339911</v>
      </c>
      <c r="H67" s="33">
        <v>2013.5620002339911</v>
      </c>
      <c r="I67" s="33">
        <v>2332.8020002339908</v>
      </c>
      <c r="J67" s="33">
        <v>2868.3820002339908</v>
      </c>
      <c r="K67" s="33">
        <v>2912.9920002339909</v>
      </c>
      <c r="L67" s="33">
        <v>2915.5020002339907</v>
      </c>
      <c r="M67" s="33">
        <v>2909.2420002339909</v>
      </c>
      <c r="N67" s="33">
        <v>2908.0320002339909</v>
      </c>
      <c r="O67" s="33">
        <v>2954.4720002339909</v>
      </c>
      <c r="P67" s="33">
        <v>2973.602000233991</v>
      </c>
      <c r="Q67" s="33">
        <v>3007.662000233991</v>
      </c>
      <c r="R67" s="33">
        <v>3009.1920002339907</v>
      </c>
      <c r="S67" s="33">
        <v>2970.7920002339911</v>
      </c>
      <c r="T67" s="33">
        <v>2886.2220002339909</v>
      </c>
      <c r="U67" s="33">
        <v>2862.852000233991</v>
      </c>
      <c r="V67" s="33">
        <v>2872.4320002339909</v>
      </c>
      <c r="W67" s="33">
        <v>2874.5920002339908</v>
      </c>
      <c r="X67" s="33">
        <v>2827.9720002339909</v>
      </c>
      <c r="Y67" s="33">
        <v>2290.852000233991</v>
      </c>
    </row>
    <row r="68" spans="1:25" s="2" customFormat="1" ht="15.75">
      <c r="A68" s="32">
        <v>45468</v>
      </c>
      <c r="B68" s="33">
        <v>1994.4920002339911</v>
      </c>
      <c r="C68" s="33">
        <v>1804.0120002339911</v>
      </c>
      <c r="D68" s="33">
        <v>1622.3020002339908</v>
      </c>
      <c r="E68" s="33">
        <v>774.53200023399108</v>
      </c>
      <c r="F68" s="33">
        <v>774.36200023399101</v>
      </c>
      <c r="G68" s="33">
        <v>1751.0920002339908</v>
      </c>
      <c r="H68" s="33">
        <v>1942.2920002339911</v>
      </c>
      <c r="I68" s="33">
        <v>2198.352000233991</v>
      </c>
      <c r="J68" s="33">
        <v>2826.9420002339907</v>
      </c>
      <c r="K68" s="33">
        <v>2860.392000233991</v>
      </c>
      <c r="L68" s="33">
        <v>2867.832000233991</v>
      </c>
      <c r="M68" s="33">
        <v>2873.102000233991</v>
      </c>
      <c r="N68" s="33">
        <v>2873.622000233991</v>
      </c>
      <c r="O68" s="33">
        <v>2870.5320002339909</v>
      </c>
      <c r="P68" s="33">
        <v>2880.8220002339908</v>
      </c>
      <c r="Q68" s="33">
        <v>2871.9320002339909</v>
      </c>
      <c r="R68" s="33">
        <v>2872.5720002339908</v>
      </c>
      <c r="S68" s="33">
        <v>2857.9720002339909</v>
      </c>
      <c r="T68" s="33">
        <v>2848.372000233991</v>
      </c>
      <c r="U68" s="33">
        <v>2830.3120002339911</v>
      </c>
      <c r="V68" s="33">
        <v>2840.0220002339906</v>
      </c>
      <c r="W68" s="33">
        <v>2846.912000233991</v>
      </c>
      <c r="X68" s="33">
        <v>2673.9520002339914</v>
      </c>
      <c r="Y68" s="33">
        <v>2225.1620002339914</v>
      </c>
    </row>
    <row r="69" spans="1:25" s="2" customFormat="1" ht="15.75">
      <c r="A69" s="32">
        <v>45469</v>
      </c>
      <c r="B69" s="33">
        <v>2031.7120002339911</v>
      </c>
      <c r="C69" s="33">
        <v>1801.622000233991</v>
      </c>
      <c r="D69" s="33">
        <v>1673.9820002339911</v>
      </c>
      <c r="E69" s="33">
        <v>1599.2220002339909</v>
      </c>
      <c r="F69" s="33">
        <v>1397.5620002339911</v>
      </c>
      <c r="G69" s="33">
        <v>1835.1720002339912</v>
      </c>
      <c r="H69" s="33">
        <v>2027.3120002339911</v>
      </c>
      <c r="I69" s="33">
        <v>2289.9620002339911</v>
      </c>
      <c r="J69" s="33">
        <v>2827.5520002339908</v>
      </c>
      <c r="K69" s="33">
        <v>2868.5920002339908</v>
      </c>
      <c r="L69" s="33">
        <v>2873.5420002339911</v>
      </c>
      <c r="M69" s="33">
        <v>2864.8120002339911</v>
      </c>
      <c r="N69" s="33">
        <v>2861.2020002339909</v>
      </c>
      <c r="O69" s="33">
        <v>2853.582000233991</v>
      </c>
      <c r="P69" s="33">
        <v>2869.7220002339909</v>
      </c>
      <c r="Q69" s="33">
        <v>2860.9820002339907</v>
      </c>
      <c r="R69" s="33">
        <v>2861.662000233991</v>
      </c>
      <c r="S69" s="33">
        <v>2866.0220002339906</v>
      </c>
      <c r="T69" s="33">
        <v>2864.4620002339907</v>
      </c>
      <c r="U69" s="33">
        <v>2853.1720002339907</v>
      </c>
      <c r="V69" s="33">
        <v>2856.5020002339907</v>
      </c>
      <c r="W69" s="33">
        <v>2854.4520002339909</v>
      </c>
      <c r="X69" s="33">
        <v>2815.4320002339909</v>
      </c>
      <c r="Y69" s="33">
        <v>2306.4620002339911</v>
      </c>
    </row>
    <row r="70" spans="1:25" s="2" customFormat="1" ht="15.75">
      <c r="A70" s="32">
        <v>45470</v>
      </c>
      <c r="B70" s="33">
        <v>2059.1320002339908</v>
      </c>
      <c r="C70" s="33">
        <v>1797.6820002339912</v>
      </c>
      <c r="D70" s="33">
        <v>1676.0720002339908</v>
      </c>
      <c r="E70" s="33">
        <v>1601.9820002339911</v>
      </c>
      <c r="F70" s="33">
        <v>1594.7220002339909</v>
      </c>
      <c r="G70" s="33">
        <v>1856.9420002339912</v>
      </c>
      <c r="H70" s="33">
        <v>2044.7320002339911</v>
      </c>
      <c r="I70" s="33">
        <v>2330.6120002339912</v>
      </c>
      <c r="J70" s="33">
        <v>2857.8420002339908</v>
      </c>
      <c r="K70" s="33">
        <v>2908.4420002339907</v>
      </c>
      <c r="L70" s="33">
        <v>2904.7620002339909</v>
      </c>
      <c r="M70" s="33">
        <v>2899.0720002339908</v>
      </c>
      <c r="N70" s="33">
        <v>2894.2520002339907</v>
      </c>
      <c r="O70" s="33">
        <v>2894.372000233991</v>
      </c>
      <c r="P70" s="33">
        <v>2950.4720002339909</v>
      </c>
      <c r="Q70" s="33">
        <v>2978.4620002339907</v>
      </c>
      <c r="R70" s="33">
        <v>2972.9220002339907</v>
      </c>
      <c r="S70" s="33">
        <v>2956.9720002339909</v>
      </c>
      <c r="T70" s="33">
        <v>2881.3420002339908</v>
      </c>
      <c r="U70" s="33">
        <v>2846.6520002339907</v>
      </c>
      <c r="V70" s="33">
        <v>2848.4320002339909</v>
      </c>
      <c r="W70" s="33">
        <v>2842.0720002339908</v>
      </c>
      <c r="X70" s="33">
        <v>2814.082000233991</v>
      </c>
      <c r="Y70" s="33">
        <v>2370.3220002339913</v>
      </c>
    </row>
    <row r="71" spans="1:25" s="2" customFormat="1" ht="15.75">
      <c r="A71" s="32">
        <v>45471</v>
      </c>
      <c r="B71" s="33">
        <v>2061.122000233991</v>
      </c>
      <c r="C71" s="33">
        <v>1777.9920002339911</v>
      </c>
      <c r="D71" s="33">
        <v>1605.7420002339909</v>
      </c>
      <c r="E71" s="33">
        <v>775.13200023399099</v>
      </c>
      <c r="F71" s="33">
        <v>774.41200023399097</v>
      </c>
      <c r="G71" s="33">
        <v>1727.7820002339909</v>
      </c>
      <c r="H71" s="33">
        <v>1943.4620002339911</v>
      </c>
      <c r="I71" s="33">
        <v>2281.6320002339908</v>
      </c>
      <c r="J71" s="33">
        <v>2843.6720002339907</v>
      </c>
      <c r="K71" s="33">
        <v>3032.082000233991</v>
      </c>
      <c r="L71" s="33">
        <v>3027.4320002339909</v>
      </c>
      <c r="M71" s="33">
        <v>3050.2220002339909</v>
      </c>
      <c r="N71" s="33">
        <v>3003.7220002339909</v>
      </c>
      <c r="O71" s="33">
        <v>3082.9020002339907</v>
      </c>
      <c r="P71" s="33">
        <v>3092.1920002339907</v>
      </c>
      <c r="Q71" s="33">
        <v>3101.142000233991</v>
      </c>
      <c r="R71" s="33">
        <v>3113.9020002339907</v>
      </c>
      <c r="S71" s="33">
        <v>3094.1520002339907</v>
      </c>
      <c r="T71" s="33">
        <v>3063.7620002339909</v>
      </c>
      <c r="U71" s="33">
        <v>2958.0420002339911</v>
      </c>
      <c r="V71" s="33">
        <v>2965.1520002339907</v>
      </c>
      <c r="W71" s="33">
        <v>2950.4920002339909</v>
      </c>
      <c r="X71" s="33">
        <v>2812.162000233991</v>
      </c>
      <c r="Y71" s="33">
        <v>2267.8820002339908</v>
      </c>
    </row>
    <row r="72" spans="1:25" s="2" customFormat="1" ht="15.75">
      <c r="A72" s="32">
        <v>45472</v>
      </c>
      <c r="B72" s="33">
        <v>2125.4520002339914</v>
      </c>
      <c r="C72" s="33">
        <v>1956.4820002339911</v>
      </c>
      <c r="D72" s="33">
        <v>1875.872000233991</v>
      </c>
      <c r="E72" s="33">
        <v>1774.132000233991</v>
      </c>
      <c r="F72" s="33">
        <v>1702.5420002339911</v>
      </c>
      <c r="G72" s="33">
        <v>1818.7320002339911</v>
      </c>
      <c r="H72" s="33">
        <v>1888.9520002339912</v>
      </c>
      <c r="I72" s="33">
        <v>2160.9620002339911</v>
      </c>
      <c r="J72" s="33">
        <v>2682.3020002339908</v>
      </c>
      <c r="K72" s="33">
        <v>2907.4020002339907</v>
      </c>
      <c r="L72" s="33">
        <v>2944.1720002339907</v>
      </c>
      <c r="M72" s="33">
        <v>3017.9220002339907</v>
      </c>
      <c r="N72" s="33">
        <v>3079.9820002339907</v>
      </c>
      <c r="O72" s="33">
        <v>3111.912000233991</v>
      </c>
      <c r="P72" s="33">
        <v>3136.8620002339908</v>
      </c>
      <c r="Q72" s="33">
        <v>3135.7520002339907</v>
      </c>
      <c r="R72" s="33">
        <v>3163.2320002339907</v>
      </c>
      <c r="S72" s="33">
        <v>3162.2620002339909</v>
      </c>
      <c r="T72" s="33">
        <v>3162.7420002339909</v>
      </c>
      <c r="U72" s="33">
        <v>3052.9820002339907</v>
      </c>
      <c r="V72" s="33">
        <v>3078.7520002339907</v>
      </c>
      <c r="W72" s="33">
        <v>3076.5720002339908</v>
      </c>
      <c r="X72" s="33">
        <v>2833.2420002339909</v>
      </c>
      <c r="Y72" s="33">
        <v>2308.3120002339911</v>
      </c>
    </row>
    <row r="73" spans="1:25" s="2" customFormat="1" ht="15.75">
      <c r="A73" s="32">
        <v>45473</v>
      </c>
      <c r="B73" s="33">
        <v>2044.342000233991</v>
      </c>
      <c r="C73" s="33">
        <v>1880.2820002339911</v>
      </c>
      <c r="D73" s="33">
        <v>1737.2620002339909</v>
      </c>
      <c r="E73" s="33">
        <v>1598.892000233991</v>
      </c>
      <c r="F73" s="33">
        <v>1549.4420002339909</v>
      </c>
      <c r="G73" s="33">
        <v>1630.7320002339911</v>
      </c>
      <c r="H73" s="33">
        <v>1637.0620002339911</v>
      </c>
      <c r="I73" s="33">
        <v>2001.5220002339911</v>
      </c>
      <c r="J73" s="33">
        <v>2401.3220002339913</v>
      </c>
      <c r="K73" s="33">
        <v>2848.7820002339909</v>
      </c>
      <c r="L73" s="33">
        <v>2890.852000233991</v>
      </c>
      <c r="M73" s="33">
        <v>2899.1320002339908</v>
      </c>
      <c r="N73" s="33">
        <v>2902.5920002339908</v>
      </c>
      <c r="O73" s="33">
        <v>2906.102000233991</v>
      </c>
      <c r="P73" s="33">
        <v>2911.8420002339908</v>
      </c>
      <c r="Q73" s="33">
        <v>2915.372000233991</v>
      </c>
      <c r="R73" s="33">
        <v>2915.8020002339908</v>
      </c>
      <c r="S73" s="33">
        <v>2908.832000233991</v>
      </c>
      <c r="T73" s="33">
        <v>2913.2620002339909</v>
      </c>
      <c r="U73" s="33">
        <v>2891.8220002339908</v>
      </c>
      <c r="V73" s="33">
        <v>2897.1120002339908</v>
      </c>
      <c r="W73" s="33">
        <v>2889.5020002339907</v>
      </c>
      <c r="X73" s="33">
        <v>2831.9320002339909</v>
      </c>
      <c r="Y73" s="33">
        <v>2303.7320002339911</v>
      </c>
    </row>
    <row r="74" spans="1:25" s="2" customFormat="1" ht="15.75"/>
    <row r="75" spans="1:25" s="2" customFormat="1" ht="15.75"/>
    <row r="76" spans="1:25" s="2" customFormat="1" ht="15.75">
      <c r="A76" s="23" t="s">
        <v>8</v>
      </c>
      <c r="B76" s="24"/>
      <c r="C76" s="25"/>
      <c r="D76" s="26"/>
      <c r="E76" s="26"/>
      <c r="F76" s="26"/>
      <c r="G76" s="27" t="s">
        <v>35</v>
      </c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8"/>
    </row>
    <row r="77" spans="1:25" s="2" customFormat="1" ht="24">
      <c r="A77" s="29"/>
      <c r="B77" s="30" t="s">
        <v>10</v>
      </c>
      <c r="C77" s="31" t="s">
        <v>11</v>
      </c>
      <c r="D77" s="31" t="s">
        <v>12</v>
      </c>
      <c r="E77" s="31" t="s">
        <v>13</v>
      </c>
      <c r="F77" s="31" t="s">
        <v>14</v>
      </c>
      <c r="G77" s="31" t="s">
        <v>15</v>
      </c>
      <c r="H77" s="31" t="s">
        <v>16</v>
      </c>
      <c r="I77" s="31" t="s">
        <v>17</v>
      </c>
      <c r="J77" s="31" t="s">
        <v>18</v>
      </c>
      <c r="K77" s="31" t="s">
        <v>19</v>
      </c>
      <c r="L77" s="31" t="s">
        <v>20</v>
      </c>
      <c r="M77" s="31" t="s">
        <v>21</v>
      </c>
      <c r="N77" s="31" t="s">
        <v>22</v>
      </c>
      <c r="O77" s="31" t="s">
        <v>23</v>
      </c>
      <c r="P77" s="31" t="s">
        <v>24</v>
      </c>
      <c r="Q77" s="31" t="s">
        <v>25</v>
      </c>
      <c r="R77" s="31" t="s">
        <v>26</v>
      </c>
      <c r="S77" s="31" t="s">
        <v>27</v>
      </c>
      <c r="T77" s="31" t="s">
        <v>28</v>
      </c>
      <c r="U77" s="31" t="s">
        <v>29</v>
      </c>
      <c r="V77" s="31" t="s">
        <v>30</v>
      </c>
      <c r="W77" s="31" t="s">
        <v>31</v>
      </c>
      <c r="X77" s="31" t="s">
        <v>32</v>
      </c>
      <c r="Y77" s="31" t="s">
        <v>33</v>
      </c>
    </row>
    <row r="78" spans="1:25" s="2" customFormat="1" ht="15.75">
      <c r="A78" s="32">
        <v>45444</v>
      </c>
      <c r="B78" s="33">
        <v>2319.0220002339911</v>
      </c>
      <c r="C78" s="33">
        <v>2264.7220002339909</v>
      </c>
      <c r="D78" s="33">
        <v>2117.4420002339912</v>
      </c>
      <c r="E78" s="33">
        <v>1992.6820002339909</v>
      </c>
      <c r="F78" s="33">
        <v>1770.7420002339909</v>
      </c>
      <c r="G78" s="33">
        <v>1691.392000233991</v>
      </c>
      <c r="H78" s="33">
        <v>1110.7420002339909</v>
      </c>
      <c r="I78" s="33">
        <v>2214.392000233991</v>
      </c>
      <c r="J78" s="33">
        <v>2507.4820002339911</v>
      </c>
      <c r="K78" s="33">
        <v>2671.3420002339908</v>
      </c>
      <c r="L78" s="33">
        <v>2753.3620002339912</v>
      </c>
      <c r="M78" s="33">
        <v>2542.9520002339909</v>
      </c>
      <c r="N78" s="33">
        <v>2538.622000233991</v>
      </c>
      <c r="O78" s="33">
        <v>2548.142000233991</v>
      </c>
      <c r="P78" s="33">
        <v>2537.7720002339911</v>
      </c>
      <c r="Q78" s="33">
        <v>2557.6820002339909</v>
      </c>
      <c r="R78" s="33">
        <v>2609.0120002339909</v>
      </c>
      <c r="S78" s="33">
        <v>2865.1820002339909</v>
      </c>
      <c r="T78" s="33">
        <v>2814.9620002339911</v>
      </c>
      <c r="U78" s="33">
        <v>2785.1820002339909</v>
      </c>
      <c r="V78" s="33">
        <v>2908.7220002339909</v>
      </c>
      <c r="W78" s="33">
        <v>2820.602000233991</v>
      </c>
      <c r="X78" s="33">
        <v>2519.2920002339911</v>
      </c>
      <c r="Y78" s="33">
        <v>2348.912000233991</v>
      </c>
    </row>
    <row r="79" spans="1:25" s="2" customFormat="1" ht="15.75">
      <c r="A79" s="32">
        <v>45445</v>
      </c>
      <c r="B79" s="33">
        <v>2277.9320002339909</v>
      </c>
      <c r="C79" s="33">
        <v>2074.5420002339906</v>
      </c>
      <c r="D79" s="33">
        <v>1875.2320002339909</v>
      </c>
      <c r="E79" s="33">
        <v>1741.622000233991</v>
      </c>
      <c r="F79" s="33">
        <v>1657.9620002339909</v>
      </c>
      <c r="G79" s="33">
        <v>1676.7720002339909</v>
      </c>
      <c r="H79" s="33">
        <v>1105.3220002339908</v>
      </c>
      <c r="I79" s="33">
        <v>1108.7820002339909</v>
      </c>
      <c r="J79" s="33">
        <v>2366.7620002339909</v>
      </c>
      <c r="K79" s="33">
        <v>2706.3420002339908</v>
      </c>
      <c r="L79" s="33">
        <v>2830.1120002339912</v>
      </c>
      <c r="M79" s="33">
        <v>2838.4720002339909</v>
      </c>
      <c r="N79" s="33">
        <v>2834.4920002339909</v>
      </c>
      <c r="O79" s="33">
        <v>2863.8120002339911</v>
      </c>
      <c r="P79" s="33">
        <v>2929.9220002339912</v>
      </c>
      <c r="Q79" s="33">
        <v>2980.1320002339912</v>
      </c>
      <c r="R79" s="33">
        <v>3018.9920002339909</v>
      </c>
      <c r="S79" s="33">
        <v>3040.6720002339912</v>
      </c>
      <c r="T79" s="33">
        <v>3041.3120002339911</v>
      </c>
      <c r="U79" s="33">
        <v>2932.4520002339909</v>
      </c>
      <c r="V79" s="33">
        <v>2966.2120002339911</v>
      </c>
      <c r="W79" s="33">
        <v>2978.2520002339911</v>
      </c>
      <c r="X79" s="33">
        <v>2838.622000233991</v>
      </c>
      <c r="Y79" s="33">
        <v>2454.9720002339909</v>
      </c>
    </row>
    <row r="80" spans="1:25" s="2" customFormat="1" ht="15.75">
      <c r="A80" s="32">
        <v>45446</v>
      </c>
      <c r="B80" s="33">
        <v>2327.622000233991</v>
      </c>
      <c r="C80" s="33">
        <v>2109.0020002339911</v>
      </c>
      <c r="D80" s="33">
        <v>2075.892000233991</v>
      </c>
      <c r="E80" s="33">
        <v>1920.922000233991</v>
      </c>
      <c r="F80" s="33">
        <v>1854.0920002339908</v>
      </c>
      <c r="G80" s="33">
        <v>2054.2120002339907</v>
      </c>
      <c r="H80" s="33">
        <v>2199.352000233991</v>
      </c>
      <c r="I80" s="33">
        <v>2398.9220002339912</v>
      </c>
      <c r="J80" s="33">
        <v>2891.1120002339912</v>
      </c>
      <c r="K80" s="33">
        <v>3098.5520002339908</v>
      </c>
      <c r="L80" s="33">
        <v>3101.5420002339911</v>
      </c>
      <c r="M80" s="33">
        <v>3080.2320002339911</v>
      </c>
      <c r="N80" s="33">
        <v>3080.622000233991</v>
      </c>
      <c r="O80" s="33">
        <v>3081.3220002339908</v>
      </c>
      <c r="P80" s="33">
        <v>3086.142000233991</v>
      </c>
      <c r="Q80" s="33">
        <v>3077.2820002339909</v>
      </c>
      <c r="R80" s="33">
        <v>3074.0320002339909</v>
      </c>
      <c r="S80" s="33">
        <v>3072.7220002339909</v>
      </c>
      <c r="T80" s="33">
        <v>3072.4820002339911</v>
      </c>
      <c r="U80" s="33">
        <v>2939.6320002339912</v>
      </c>
      <c r="V80" s="33">
        <v>2990.7220002339909</v>
      </c>
      <c r="W80" s="33">
        <v>2979.5720002339908</v>
      </c>
      <c r="X80" s="33">
        <v>2659.0520002339908</v>
      </c>
      <c r="Y80" s="33">
        <v>2398.5620002339911</v>
      </c>
    </row>
    <row r="81" spans="1:25" s="2" customFormat="1" ht="15.75">
      <c r="A81" s="32">
        <v>45447</v>
      </c>
      <c r="B81" s="33">
        <v>2422.3620002339912</v>
      </c>
      <c r="C81" s="33">
        <v>2195.122000233991</v>
      </c>
      <c r="D81" s="33">
        <v>2058.8120002339911</v>
      </c>
      <c r="E81" s="33">
        <v>1961.7420002339909</v>
      </c>
      <c r="F81" s="33">
        <v>1963.892000233991</v>
      </c>
      <c r="G81" s="33">
        <v>2136.0720002339908</v>
      </c>
      <c r="H81" s="33">
        <v>2255.7220002339909</v>
      </c>
      <c r="I81" s="33">
        <v>2505.122000233991</v>
      </c>
      <c r="J81" s="33">
        <v>2961.4620002339911</v>
      </c>
      <c r="K81" s="33">
        <v>3112.9020002339907</v>
      </c>
      <c r="L81" s="33">
        <v>3124.3220002339908</v>
      </c>
      <c r="M81" s="33">
        <v>3124.5620002339906</v>
      </c>
      <c r="N81" s="33">
        <v>3117.1220002339905</v>
      </c>
      <c r="O81" s="33">
        <v>3117.2920002339906</v>
      </c>
      <c r="P81" s="33">
        <v>3118.9120002339905</v>
      </c>
      <c r="Q81" s="33">
        <v>3116.7720002339906</v>
      </c>
      <c r="R81" s="33">
        <v>3124.0020002339907</v>
      </c>
      <c r="S81" s="33">
        <v>3125.1120002339908</v>
      </c>
      <c r="T81" s="33">
        <v>3126.6620002339905</v>
      </c>
      <c r="U81" s="33">
        <v>3108.642000233991</v>
      </c>
      <c r="V81" s="33">
        <v>3107.6120002339912</v>
      </c>
      <c r="W81" s="33">
        <v>3115.7720002339906</v>
      </c>
      <c r="X81" s="33">
        <v>2655.2220002339909</v>
      </c>
      <c r="Y81" s="33">
        <v>2399.6120002339912</v>
      </c>
    </row>
    <row r="82" spans="1:25" s="2" customFormat="1" ht="15.75">
      <c r="A82" s="32">
        <v>45448</v>
      </c>
      <c r="B82" s="33">
        <v>2233.912000233991</v>
      </c>
      <c r="C82" s="33">
        <v>2057.3120002339911</v>
      </c>
      <c r="D82" s="33">
        <v>1920.162000233991</v>
      </c>
      <c r="E82" s="33">
        <v>1829.1820002339909</v>
      </c>
      <c r="F82" s="33">
        <v>1100.0620002339911</v>
      </c>
      <c r="G82" s="33">
        <v>1100.0620002339911</v>
      </c>
      <c r="H82" s="33">
        <v>1304.3020002339908</v>
      </c>
      <c r="I82" s="33">
        <v>1208.162000233991</v>
      </c>
      <c r="J82" s="33">
        <v>2833.9520002339909</v>
      </c>
      <c r="K82" s="33">
        <v>3081.9720002339909</v>
      </c>
      <c r="L82" s="33">
        <v>3105.0020002339911</v>
      </c>
      <c r="M82" s="33">
        <v>3094.5320002339909</v>
      </c>
      <c r="N82" s="33">
        <v>3096.2220002339909</v>
      </c>
      <c r="O82" s="33">
        <v>3097.0020002339911</v>
      </c>
      <c r="P82" s="33">
        <v>3097.2020002339909</v>
      </c>
      <c r="Q82" s="33">
        <v>3098.2620002339909</v>
      </c>
      <c r="R82" s="33">
        <v>3098.5720002339908</v>
      </c>
      <c r="S82" s="33">
        <v>3125.2720002339906</v>
      </c>
      <c r="T82" s="33">
        <v>3110.082000233991</v>
      </c>
      <c r="U82" s="33">
        <v>3075.1820002339909</v>
      </c>
      <c r="V82" s="33">
        <v>3091.0620002339911</v>
      </c>
      <c r="W82" s="33">
        <v>3089.0020002339911</v>
      </c>
      <c r="X82" s="33">
        <v>2644.4020002339912</v>
      </c>
      <c r="Y82" s="33">
        <v>2330.6720002339912</v>
      </c>
    </row>
    <row r="83" spans="1:25" s="2" customFormat="1" ht="15.75">
      <c r="A83" s="32">
        <v>45449</v>
      </c>
      <c r="B83" s="33">
        <v>1978.162000233991</v>
      </c>
      <c r="C83" s="33">
        <v>1863.9520002339909</v>
      </c>
      <c r="D83" s="33">
        <v>1756.852000233991</v>
      </c>
      <c r="E83" s="33">
        <v>1100.0620002339911</v>
      </c>
      <c r="F83" s="33">
        <v>1100.0620002339911</v>
      </c>
      <c r="G83" s="33">
        <v>1100.0620002339911</v>
      </c>
      <c r="H83" s="33">
        <v>1240.7020002339909</v>
      </c>
      <c r="I83" s="33">
        <v>2214.2320002339911</v>
      </c>
      <c r="J83" s="33">
        <v>2679.4520002339909</v>
      </c>
      <c r="K83" s="33">
        <v>3078.4220002339912</v>
      </c>
      <c r="L83" s="33">
        <v>3118.9120002339905</v>
      </c>
      <c r="M83" s="33">
        <v>3124.8920002339905</v>
      </c>
      <c r="N83" s="33">
        <v>3120.8720002339905</v>
      </c>
      <c r="O83" s="33">
        <v>3116.6620002339905</v>
      </c>
      <c r="P83" s="33">
        <v>3138.5920002339908</v>
      </c>
      <c r="Q83" s="33">
        <v>3144.7320002339907</v>
      </c>
      <c r="R83" s="33">
        <v>3132.8420002339908</v>
      </c>
      <c r="S83" s="33">
        <v>3117.8320002339906</v>
      </c>
      <c r="T83" s="33">
        <v>3101.7220002339909</v>
      </c>
      <c r="U83" s="33">
        <v>2924.7020002339909</v>
      </c>
      <c r="V83" s="33">
        <v>3010.7520002339911</v>
      </c>
      <c r="W83" s="33">
        <v>2927.4220002339912</v>
      </c>
      <c r="X83" s="33">
        <v>2476.5920002339908</v>
      </c>
      <c r="Y83" s="33">
        <v>2190.5220002339911</v>
      </c>
    </row>
    <row r="84" spans="1:25" s="2" customFormat="1" ht="15.75">
      <c r="A84" s="32">
        <v>45450</v>
      </c>
      <c r="B84" s="33">
        <v>2032.922000233991</v>
      </c>
      <c r="C84" s="33">
        <v>1846.8820002339908</v>
      </c>
      <c r="D84" s="33">
        <v>1208.842000233991</v>
      </c>
      <c r="E84" s="33">
        <v>1195.9420002339909</v>
      </c>
      <c r="F84" s="33">
        <v>1189.0120002339909</v>
      </c>
      <c r="G84" s="33">
        <v>1214.112000233991</v>
      </c>
      <c r="H84" s="33">
        <v>2063.8820002339908</v>
      </c>
      <c r="I84" s="33">
        <v>2355.7120002339911</v>
      </c>
      <c r="J84" s="33">
        <v>2725.7020002339909</v>
      </c>
      <c r="K84" s="33">
        <v>3100.1720002339912</v>
      </c>
      <c r="L84" s="33">
        <v>3101.9720002339909</v>
      </c>
      <c r="M84" s="33">
        <v>3104.1120002339912</v>
      </c>
      <c r="N84" s="33">
        <v>3107.912000233991</v>
      </c>
      <c r="O84" s="33">
        <v>3105.5420002339911</v>
      </c>
      <c r="P84" s="33">
        <v>3111.5420002339906</v>
      </c>
      <c r="Q84" s="33">
        <v>3112.2820002339909</v>
      </c>
      <c r="R84" s="33">
        <v>3149.8720002339905</v>
      </c>
      <c r="S84" s="33">
        <v>3129.5120002339909</v>
      </c>
      <c r="T84" s="33">
        <v>3140.0420002339906</v>
      </c>
      <c r="U84" s="33">
        <v>3105.1920002339912</v>
      </c>
      <c r="V84" s="33">
        <v>3141.3820002339908</v>
      </c>
      <c r="W84" s="33">
        <v>3133.5120002339909</v>
      </c>
      <c r="X84" s="33">
        <v>2752.1720002339912</v>
      </c>
      <c r="Y84" s="33">
        <v>2381.6120002339912</v>
      </c>
    </row>
    <row r="85" spans="1:25" s="2" customFormat="1" ht="15.75">
      <c r="A85" s="32">
        <v>45451</v>
      </c>
      <c r="B85" s="33">
        <v>2311.372000233991</v>
      </c>
      <c r="C85" s="33">
        <v>2092.4720002339909</v>
      </c>
      <c r="D85" s="33">
        <v>1952.2220002339909</v>
      </c>
      <c r="E85" s="33">
        <v>1893.3120002339911</v>
      </c>
      <c r="F85" s="33">
        <v>1897.0120002339909</v>
      </c>
      <c r="G85" s="33">
        <v>2012.2320002339909</v>
      </c>
      <c r="H85" s="33">
        <v>2137.2320002339911</v>
      </c>
      <c r="I85" s="33">
        <v>2324.122000233991</v>
      </c>
      <c r="J85" s="33">
        <v>2820.122000233991</v>
      </c>
      <c r="K85" s="33">
        <v>3129.3920002339905</v>
      </c>
      <c r="L85" s="33">
        <v>3149.8620002339908</v>
      </c>
      <c r="M85" s="33">
        <v>3155.9720002339905</v>
      </c>
      <c r="N85" s="33">
        <v>3160.2320002339907</v>
      </c>
      <c r="O85" s="33">
        <v>3157.6420002339905</v>
      </c>
      <c r="P85" s="33">
        <v>3166.0120002339909</v>
      </c>
      <c r="Q85" s="33">
        <v>3170.8220002339908</v>
      </c>
      <c r="R85" s="33">
        <v>3185.4620002339907</v>
      </c>
      <c r="S85" s="33">
        <v>3187.7820002339909</v>
      </c>
      <c r="T85" s="33">
        <v>3178.5320002339909</v>
      </c>
      <c r="U85" s="33">
        <v>3160.8820002339908</v>
      </c>
      <c r="V85" s="33">
        <v>3179.3620002339908</v>
      </c>
      <c r="W85" s="33">
        <v>3170.6220002339905</v>
      </c>
      <c r="X85" s="33">
        <v>3066.102000233991</v>
      </c>
      <c r="Y85" s="33">
        <v>2557.3220002339908</v>
      </c>
    </row>
    <row r="86" spans="1:25" s="2" customFormat="1" ht="15.75">
      <c r="A86" s="32">
        <v>45452</v>
      </c>
      <c r="B86" s="33">
        <v>2230.2220002339909</v>
      </c>
      <c r="C86" s="33">
        <v>2118.0120002339909</v>
      </c>
      <c r="D86" s="33">
        <v>1947.7120002339909</v>
      </c>
      <c r="E86" s="33">
        <v>1861.872000233991</v>
      </c>
      <c r="F86" s="33">
        <v>1812.1920002339909</v>
      </c>
      <c r="G86" s="33">
        <v>1848.5220002339909</v>
      </c>
      <c r="H86" s="33">
        <v>1846.852000233991</v>
      </c>
      <c r="I86" s="33">
        <v>2237.9020002339912</v>
      </c>
      <c r="J86" s="33">
        <v>2590.3120002339911</v>
      </c>
      <c r="K86" s="33">
        <v>2996.2620002339909</v>
      </c>
      <c r="L86" s="33">
        <v>3121.8720002339905</v>
      </c>
      <c r="M86" s="33">
        <v>3128.9420002339907</v>
      </c>
      <c r="N86" s="33">
        <v>3128.7520002339907</v>
      </c>
      <c r="O86" s="33">
        <v>3124.2220002339905</v>
      </c>
      <c r="P86" s="33">
        <v>3128.6220002339905</v>
      </c>
      <c r="Q86" s="33">
        <v>3128.6420002339905</v>
      </c>
      <c r="R86" s="33">
        <v>3158.3220002339908</v>
      </c>
      <c r="S86" s="33">
        <v>3165.4420002339907</v>
      </c>
      <c r="T86" s="33">
        <v>3162.6520002339907</v>
      </c>
      <c r="U86" s="33">
        <v>3133.5820002339906</v>
      </c>
      <c r="V86" s="33">
        <v>3161.0820002339906</v>
      </c>
      <c r="W86" s="33">
        <v>3144.8420002339908</v>
      </c>
      <c r="X86" s="33">
        <v>3039.7520002339911</v>
      </c>
      <c r="Y86" s="33">
        <v>2543.0520002339908</v>
      </c>
    </row>
    <row r="87" spans="1:25" s="2" customFormat="1" ht="15.75">
      <c r="A87" s="32">
        <v>45453</v>
      </c>
      <c r="B87" s="33">
        <v>2173.9220002339912</v>
      </c>
      <c r="C87" s="33">
        <v>2030.162000233991</v>
      </c>
      <c r="D87" s="33">
        <v>1903.2720002339909</v>
      </c>
      <c r="E87" s="33">
        <v>1852.0720002339908</v>
      </c>
      <c r="F87" s="33">
        <v>1755.392000233991</v>
      </c>
      <c r="G87" s="33">
        <v>1997.6320002339908</v>
      </c>
      <c r="H87" s="33">
        <v>2153.4820002339911</v>
      </c>
      <c r="I87" s="33">
        <v>2510.1720002339912</v>
      </c>
      <c r="J87" s="33">
        <v>3122.5920002339908</v>
      </c>
      <c r="K87" s="33">
        <v>3160.6620002339905</v>
      </c>
      <c r="L87" s="33">
        <v>3170.3520002339906</v>
      </c>
      <c r="M87" s="33">
        <v>3168.8320002339906</v>
      </c>
      <c r="N87" s="33">
        <v>3171.7320002339907</v>
      </c>
      <c r="O87" s="33">
        <v>3172.0520002339908</v>
      </c>
      <c r="P87" s="33">
        <v>3186.4820002339907</v>
      </c>
      <c r="Q87" s="33">
        <v>3186.7920002339906</v>
      </c>
      <c r="R87" s="33">
        <v>3205.2220002339905</v>
      </c>
      <c r="S87" s="33">
        <v>3189.7520002339907</v>
      </c>
      <c r="T87" s="33">
        <v>3187.9720002339905</v>
      </c>
      <c r="U87" s="33">
        <v>3157.5620002339906</v>
      </c>
      <c r="V87" s="33">
        <v>3174.7420002339909</v>
      </c>
      <c r="W87" s="33">
        <v>3167.1020002339906</v>
      </c>
      <c r="X87" s="33">
        <v>3027.852000233991</v>
      </c>
      <c r="Y87" s="33">
        <v>2491.3620002339912</v>
      </c>
    </row>
    <row r="88" spans="1:25" s="2" customFormat="1" ht="15.75">
      <c r="A88" s="32">
        <v>45454</v>
      </c>
      <c r="B88" s="33">
        <v>2154.0520002339908</v>
      </c>
      <c r="C88" s="33">
        <v>2029.7620002339909</v>
      </c>
      <c r="D88" s="33">
        <v>1868.2120002339909</v>
      </c>
      <c r="E88" s="33">
        <v>1751.1120002339908</v>
      </c>
      <c r="F88" s="33">
        <v>1709.672000233991</v>
      </c>
      <c r="G88" s="33">
        <v>1234.2420002339909</v>
      </c>
      <c r="H88" s="33">
        <v>2151.662000233991</v>
      </c>
      <c r="I88" s="33">
        <v>2483.7120002339911</v>
      </c>
      <c r="J88" s="33">
        <v>2912.4720002339909</v>
      </c>
      <c r="K88" s="33">
        <v>3173.3120002339906</v>
      </c>
      <c r="L88" s="33">
        <v>3178.6320002339908</v>
      </c>
      <c r="M88" s="33">
        <v>3196.1520002339907</v>
      </c>
      <c r="N88" s="33">
        <v>3200.5420002339906</v>
      </c>
      <c r="O88" s="33">
        <v>3195.4620002339907</v>
      </c>
      <c r="P88" s="33">
        <v>3221.7320002339907</v>
      </c>
      <c r="Q88" s="33">
        <v>3245.4120002339905</v>
      </c>
      <c r="R88" s="33">
        <v>3272.3320002339906</v>
      </c>
      <c r="S88" s="33">
        <v>3244.2320002339907</v>
      </c>
      <c r="T88" s="33">
        <v>3199.5320002339909</v>
      </c>
      <c r="U88" s="33">
        <v>3160.7620002339909</v>
      </c>
      <c r="V88" s="33">
        <v>3173.6220002339905</v>
      </c>
      <c r="W88" s="33">
        <v>3164.7320002339907</v>
      </c>
      <c r="X88" s="33">
        <v>3074.5020002339911</v>
      </c>
      <c r="Y88" s="33">
        <v>2551.6120002339912</v>
      </c>
    </row>
    <row r="89" spans="1:25" s="2" customFormat="1" ht="15.75">
      <c r="A89" s="32">
        <v>45455</v>
      </c>
      <c r="B89" s="33">
        <v>2281.7820002339909</v>
      </c>
      <c r="C89" s="33">
        <v>2202.5520002339908</v>
      </c>
      <c r="D89" s="33">
        <v>2065.2220002339909</v>
      </c>
      <c r="E89" s="33">
        <v>1890.332000233991</v>
      </c>
      <c r="F89" s="33">
        <v>1836.5020002339909</v>
      </c>
      <c r="G89" s="33">
        <v>1927.4520002339909</v>
      </c>
      <c r="H89" s="33">
        <v>1958.9320002339909</v>
      </c>
      <c r="I89" s="33">
        <v>2249.0520002339908</v>
      </c>
      <c r="J89" s="33">
        <v>2593.5920002339908</v>
      </c>
      <c r="K89" s="33">
        <v>3096.122000233991</v>
      </c>
      <c r="L89" s="33">
        <v>3163.2120002339907</v>
      </c>
      <c r="M89" s="33">
        <v>3176.4220002339907</v>
      </c>
      <c r="N89" s="33">
        <v>3176.3320002339906</v>
      </c>
      <c r="O89" s="33">
        <v>3172.4720002339905</v>
      </c>
      <c r="P89" s="33">
        <v>3173.4720002339905</v>
      </c>
      <c r="Q89" s="33">
        <v>3172.7420002339909</v>
      </c>
      <c r="R89" s="33">
        <v>3169.7620002339909</v>
      </c>
      <c r="S89" s="33">
        <v>3147.6620002339905</v>
      </c>
      <c r="T89" s="33">
        <v>3139.0320002339909</v>
      </c>
      <c r="U89" s="33">
        <v>3106.0620002339911</v>
      </c>
      <c r="V89" s="33">
        <v>3143.9420002339907</v>
      </c>
      <c r="W89" s="33">
        <v>3130.1320002339908</v>
      </c>
      <c r="X89" s="33">
        <v>2850.4020002339912</v>
      </c>
      <c r="Y89" s="33">
        <v>2451.872000233991</v>
      </c>
    </row>
    <row r="90" spans="1:25" s="2" customFormat="1" ht="15.75">
      <c r="A90" s="32">
        <v>45456</v>
      </c>
      <c r="B90" s="33">
        <v>2243.8620002339912</v>
      </c>
      <c r="C90" s="33">
        <v>2210.412000233991</v>
      </c>
      <c r="D90" s="33">
        <v>2076.8620002339908</v>
      </c>
      <c r="E90" s="33">
        <v>1909.2520002339909</v>
      </c>
      <c r="F90" s="33">
        <v>1802.372000233991</v>
      </c>
      <c r="G90" s="33">
        <v>2096.8020002339908</v>
      </c>
      <c r="H90" s="33">
        <v>2216.5320002339909</v>
      </c>
      <c r="I90" s="33">
        <v>2519.6120002339912</v>
      </c>
      <c r="J90" s="33">
        <v>3149.4920002339909</v>
      </c>
      <c r="K90" s="33">
        <v>3196.3520002339906</v>
      </c>
      <c r="L90" s="33">
        <v>3211.1420002339905</v>
      </c>
      <c r="M90" s="33">
        <v>3221.0720002339908</v>
      </c>
      <c r="N90" s="33">
        <v>3217.1220002339905</v>
      </c>
      <c r="O90" s="33">
        <v>3220.8420002339908</v>
      </c>
      <c r="P90" s="33">
        <v>3235.8020002339908</v>
      </c>
      <c r="Q90" s="33">
        <v>3236.8120002339906</v>
      </c>
      <c r="R90" s="33">
        <v>3240.5920002339908</v>
      </c>
      <c r="S90" s="33">
        <v>3233.3720002339905</v>
      </c>
      <c r="T90" s="33">
        <v>3235.8020002339908</v>
      </c>
      <c r="U90" s="33">
        <v>3194.9720002339905</v>
      </c>
      <c r="V90" s="33">
        <v>3215.8420002339908</v>
      </c>
      <c r="W90" s="33">
        <v>3176.7820002339909</v>
      </c>
      <c r="X90" s="33">
        <v>3119.8820002339908</v>
      </c>
      <c r="Y90" s="33">
        <v>2532.0920002339908</v>
      </c>
    </row>
    <row r="91" spans="1:25" s="2" customFormat="1" ht="15.75">
      <c r="A91" s="32">
        <v>45457</v>
      </c>
      <c r="B91" s="33">
        <v>2217.8820002339912</v>
      </c>
      <c r="C91" s="33">
        <v>2148.602000233991</v>
      </c>
      <c r="D91" s="33">
        <v>1925.8620002339908</v>
      </c>
      <c r="E91" s="33">
        <v>1797.5520002339908</v>
      </c>
      <c r="F91" s="33">
        <v>1828.1120002339908</v>
      </c>
      <c r="G91" s="33">
        <v>2104.9520002339909</v>
      </c>
      <c r="H91" s="33">
        <v>2187.3820002339912</v>
      </c>
      <c r="I91" s="33">
        <v>2477.5320002339909</v>
      </c>
      <c r="J91" s="33">
        <v>3137.7220002339905</v>
      </c>
      <c r="K91" s="33">
        <v>3187.4220002339907</v>
      </c>
      <c r="L91" s="33">
        <v>3302.6020002339906</v>
      </c>
      <c r="M91" s="33">
        <v>3353.0620002339906</v>
      </c>
      <c r="N91" s="33">
        <v>3389.7420002339909</v>
      </c>
      <c r="O91" s="33">
        <v>3408.5220002339906</v>
      </c>
      <c r="P91" s="33">
        <v>3431.5020002339907</v>
      </c>
      <c r="Q91" s="33">
        <v>3422.0420002339906</v>
      </c>
      <c r="R91" s="33">
        <v>3229.9720002339905</v>
      </c>
      <c r="S91" s="33">
        <v>3211.0620002339906</v>
      </c>
      <c r="T91" s="33">
        <v>3269.9020002339907</v>
      </c>
      <c r="U91" s="33">
        <v>3171.9020002339907</v>
      </c>
      <c r="V91" s="33">
        <v>3158.7720002339906</v>
      </c>
      <c r="W91" s="33">
        <v>3143.7320002339907</v>
      </c>
      <c r="X91" s="33">
        <v>3065.082000233991</v>
      </c>
      <c r="Y91" s="33">
        <v>2492.4820002339911</v>
      </c>
    </row>
    <row r="92" spans="1:25" s="2" customFormat="1" ht="15.75">
      <c r="A92" s="32">
        <v>45458</v>
      </c>
      <c r="B92" s="33">
        <v>2256.912000233991</v>
      </c>
      <c r="C92" s="33">
        <v>2223.832000233991</v>
      </c>
      <c r="D92" s="33">
        <v>2114.662000233991</v>
      </c>
      <c r="E92" s="33">
        <v>1898.412000233991</v>
      </c>
      <c r="F92" s="33">
        <v>1845.2420002339909</v>
      </c>
      <c r="G92" s="33">
        <v>2046.7720002339909</v>
      </c>
      <c r="H92" s="33">
        <v>2059.7220002339909</v>
      </c>
      <c r="I92" s="33">
        <v>2245.352000233991</v>
      </c>
      <c r="J92" s="33">
        <v>2719.6820002339909</v>
      </c>
      <c r="K92" s="33">
        <v>3146.9920002339909</v>
      </c>
      <c r="L92" s="33">
        <v>3169.3720002339905</v>
      </c>
      <c r="M92" s="33">
        <v>3177.4620002339907</v>
      </c>
      <c r="N92" s="33">
        <v>3159.1620002339905</v>
      </c>
      <c r="O92" s="33">
        <v>3153.1720002339907</v>
      </c>
      <c r="P92" s="33">
        <v>3177.5520002339908</v>
      </c>
      <c r="Q92" s="33">
        <v>3186.1120002339908</v>
      </c>
      <c r="R92" s="33">
        <v>3209.6620002339905</v>
      </c>
      <c r="S92" s="33">
        <v>3202.7920002339906</v>
      </c>
      <c r="T92" s="33">
        <v>3175.7520002339907</v>
      </c>
      <c r="U92" s="33">
        <v>3147.6020002339906</v>
      </c>
      <c r="V92" s="33">
        <v>3156.0020002339907</v>
      </c>
      <c r="W92" s="33">
        <v>3138.7320002339907</v>
      </c>
      <c r="X92" s="33">
        <v>3010.9720002339909</v>
      </c>
      <c r="Y92" s="33">
        <v>2490.5520002339908</v>
      </c>
    </row>
    <row r="93" spans="1:25" s="2" customFormat="1" ht="15.75">
      <c r="A93" s="32">
        <v>45459</v>
      </c>
      <c r="B93" s="33">
        <v>2221.7820002339909</v>
      </c>
      <c r="C93" s="33">
        <v>2173.0220002339911</v>
      </c>
      <c r="D93" s="33">
        <v>2067.4420002339912</v>
      </c>
      <c r="E93" s="33">
        <v>1855.5920002339908</v>
      </c>
      <c r="F93" s="33">
        <v>1726.9620002339909</v>
      </c>
      <c r="G93" s="33">
        <v>1989.372000233991</v>
      </c>
      <c r="H93" s="33">
        <v>1934.4420002339909</v>
      </c>
      <c r="I93" s="33">
        <v>2118.6520002339912</v>
      </c>
      <c r="J93" s="33">
        <v>2518.0120002339909</v>
      </c>
      <c r="K93" s="33">
        <v>3081.9820002339911</v>
      </c>
      <c r="L93" s="33">
        <v>3145.2620002339909</v>
      </c>
      <c r="M93" s="33">
        <v>3147.8720002339905</v>
      </c>
      <c r="N93" s="33">
        <v>3154.9820002339907</v>
      </c>
      <c r="O93" s="33">
        <v>3143.4320002339905</v>
      </c>
      <c r="P93" s="33">
        <v>3150.3420002339908</v>
      </c>
      <c r="Q93" s="33">
        <v>3147.8720002339905</v>
      </c>
      <c r="R93" s="33">
        <v>3160.1220002339905</v>
      </c>
      <c r="S93" s="33">
        <v>3158.7520002339907</v>
      </c>
      <c r="T93" s="33">
        <v>3163.5320002339909</v>
      </c>
      <c r="U93" s="33">
        <v>3150.2620002339909</v>
      </c>
      <c r="V93" s="33">
        <v>3161.8220002339908</v>
      </c>
      <c r="W93" s="33">
        <v>3135.5620002339906</v>
      </c>
      <c r="X93" s="33">
        <v>2915.9620002339911</v>
      </c>
      <c r="Y93" s="33">
        <v>2497.3020002339908</v>
      </c>
    </row>
    <row r="94" spans="1:25" s="2" customFormat="1" ht="15.75">
      <c r="A94" s="32">
        <v>45460</v>
      </c>
      <c r="B94" s="33">
        <v>2279.8620002339912</v>
      </c>
      <c r="C94" s="33">
        <v>2211.6920002339912</v>
      </c>
      <c r="D94" s="33">
        <v>2121.2720002339911</v>
      </c>
      <c r="E94" s="33">
        <v>2007.5420002339908</v>
      </c>
      <c r="F94" s="33">
        <v>2073.3120002339911</v>
      </c>
      <c r="G94" s="33">
        <v>2186.1520002339912</v>
      </c>
      <c r="H94" s="33">
        <v>2266.6920002339912</v>
      </c>
      <c r="I94" s="33">
        <v>2498.7320002339911</v>
      </c>
      <c r="J94" s="33">
        <v>3099.6520002339912</v>
      </c>
      <c r="K94" s="33">
        <v>3157.0420002339906</v>
      </c>
      <c r="L94" s="33">
        <v>3173.2720002339906</v>
      </c>
      <c r="M94" s="33">
        <v>3176.7320002339907</v>
      </c>
      <c r="N94" s="33">
        <v>3174.7320002339907</v>
      </c>
      <c r="O94" s="33">
        <v>3171.7420002339909</v>
      </c>
      <c r="P94" s="33">
        <v>3179.5920002339908</v>
      </c>
      <c r="Q94" s="33">
        <v>3177.7620002339909</v>
      </c>
      <c r="R94" s="33">
        <v>3182.3420002339908</v>
      </c>
      <c r="S94" s="33">
        <v>3180.1220002339905</v>
      </c>
      <c r="T94" s="33">
        <v>3174.4320002339905</v>
      </c>
      <c r="U94" s="33">
        <v>3158.3120002339906</v>
      </c>
      <c r="V94" s="33">
        <v>3160.8920002339905</v>
      </c>
      <c r="W94" s="33">
        <v>3152.5920002339908</v>
      </c>
      <c r="X94" s="33">
        <v>2870.5420002339911</v>
      </c>
      <c r="Y94" s="33">
        <v>2492.7520002339911</v>
      </c>
    </row>
    <row r="95" spans="1:25" s="2" customFormat="1" ht="15.75">
      <c r="A95" s="32">
        <v>45461</v>
      </c>
      <c r="B95" s="33">
        <v>2270.2720002339911</v>
      </c>
      <c r="C95" s="33">
        <v>2180.642000233991</v>
      </c>
      <c r="D95" s="33">
        <v>2009.9820002339909</v>
      </c>
      <c r="E95" s="33">
        <v>1947.0320002339909</v>
      </c>
      <c r="F95" s="33">
        <v>1931.6820002339909</v>
      </c>
      <c r="G95" s="33">
        <v>2163.1520002339912</v>
      </c>
      <c r="H95" s="33">
        <v>2264.7520002339911</v>
      </c>
      <c r="I95" s="33">
        <v>2575.2520002339911</v>
      </c>
      <c r="J95" s="33">
        <v>3143.9020002339907</v>
      </c>
      <c r="K95" s="33">
        <v>3188.9720002339905</v>
      </c>
      <c r="L95" s="33">
        <v>3262.2020002339905</v>
      </c>
      <c r="M95" s="33">
        <v>3282.1720002339907</v>
      </c>
      <c r="N95" s="33">
        <v>3286.5920002339908</v>
      </c>
      <c r="O95" s="33">
        <v>3319.2020002339905</v>
      </c>
      <c r="P95" s="33">
        <v>3362.8420002339908</v>
      </c>
      <c r="Q95" s="33">
        <v>3294.7420002339909</v>
      </c>
      <c r="R95" s="33">
        <v>3297.5320002339909</v>
      </c>
      <c r="S95" s="33">
        <v>3297.8320002339906</v>
      </c>
      <c r="T95" s="33">
        <v>3298.5720002339908</v>
      </c>
      <c r="U95" s="33">
        <v>3218.1120002339908</v>
      </c>
      <c r="V95" s="33">
        <v>3222.1520002339907</v>
      </c>
      <c r="W95" s="33">
        <v>3181.8320002339906</v>
      </c>
      <c r="X95" s="33">
        <v>3123.6720002339907</v>
      </c>
      <c r="Y95" s="33">
        <v>2569.2620002339909</v>
      </c>
    </row>
    <row r="96" spans="1:25" s="2" customFormat="1" ht="15.75">
      <c r="A96" s="32">
        <v>45462</v>
      </c>
      <c r="B96" s="33">
        <v>2295.7120002339911</v>
      </c>
      <c r="C96" s="33">
        <v>2247.872000233991</v>
      </c>
      <c r="D96" s="33">
        <v>2043.6820002339909</v>
      </c>
      <c r="E96" s="33">
        <v>1899.6120002339908</v>
      </c>
      <c r="F96" s="33">
        <v>1883.102000233991</v>
      </c>
      <c r="G96" s="33">
        <v>2190.2320002339911</v>
      </c>
      <c r="H96" s="33">
        <v>2285.5220002339911</v>
      </c>
      <c r="I96" s="33">
        <v>2617.332000233991</v>
      </c>
      <c r="J96" s="33">
        <v>3170.4620002339907</v>
      </c>
      <c r="K96" s="33">
        <v>3281.0820002339906</v>
      </c>
      <c r="L96" s="33">
        <v>3403.6420002339905</v>
      </c>
      <c r="M96" s="33">
        <v>3445.3320002339906</v>
      </c>
      <c r="N96" s="33">
        <v>3460.6420002339905</v>
      </c>
      <c r="O96" s="33">
        <v>3477.4220002339907</v>
      </c>
      <c r="P96" s="33">
        <v>3510.7820002339909</v>
      </c>
      <c r="Q96" s="33">
        <v>3528.4720002339905</v>
      </c>
      <c r="R96" s="33">
        <v>3535.8520002339906</v>
      </c>
      <c r="S96" s="33">
        <v>3543.5620002339906</v>
      </c>
      <c r="T96" s="33">
        <v>3476.7020002339905</v>
      </c>
      <c r="U96" s="33">
        <v>3359.9020002339907</v>
      </c>
      <c r="V96" s="33">
        <v>3384.2820002339909</v>
      </c>
      <c r="W96" s="33">
        <v>3315.7520002339907</v>
      </c>
      <c r="X96" s="33">
        <v>3153.4220002339907</v>
      </c>
      <c r="Y96" s="33">
        <v>2633.872000233991</v>
      </c>
    </row>
    <row r="97" spans="1:25" s="2" customFormat="1" ht="15.75">
      <c r="A97" s="32">
        <v>45463</v>
      </c>
      <c r="B97" s="33">
        <v>2314.0220002339911</v>
      </c>
      <c r="C97" s="33">
        <v>2271.5220002339911</v>
      </c>
      <c r="D97" s="33">
        <v>2059.3820002339908</v>
      </c>
      <c r="E97" s="33">
        <v>1950.7420002339909</v>
      </c>
      <c r="F97" s="33">
        <v>1891.4020002339907</v>
      </c>
      <c r="G97" s="33">
        <v>2082.6520002339907</v>
      </c>
      <c r="H97" s="33">
        <v>2218.2320002339911</v>
      </c>
      <c r="I97" s="33">
        <v>2509.2720002339911</v>
      </c>
      <c r="J97" s="33">
        <v>3149.4120002339905</v>
      </c>
      <c r="K97" s="33">
        <v>3176.2720002339906</v>
      </c>
      <c r="L97" s="33">
        <v>3222.7120002339907</v>
      </c>
      <c r="M97" s="33">
        <v>3258.2420002339909</v>
      </c>
      <c r="N97" s="33">
        <v>3286.3020002339908</v>
      </c>
      <c r="O97" s="33">
        <v>3247.9420002339907</v>
      </c>
      <c r="P97" s="33">
        <v>3263.8220002339908</v>
      </c>
      <c r="Q97" s="33">
        <v>3271.0920002339908</v>
      </c>
      <c r="R97" s="33">
        <v>3255.2320002339907</v>
      </c>
      <c r="S97" s="33">
        <v>3252.8120002339906</v>
      </c>
      <c r="T97" s="33">
        <v>3202.2720002339906</v>
      </c>
      <c r="U97" s="33">
        <v>3182.7320002339907</v>
      </c>
      <c r="V97" s="33">
        <v>3177.9920002339909</v>
      </c>
      <c r="W97" s="33">
        <v>3160.4520002339905</v>
      </c>
      <c r="X97" s="33">
        <v>2723.7820002339909</v>
      </c>
      <c r="Y97" s="33">
        <v>2378.642000233991</v>
      </c>
    </row>
    <row r="98" spans="1:25" s="2" customFormat="1" ht="15.75">
      <c r="A98" s="32">
        <v>45464</v>
      </c>
      <c r="B98" s="33">
        <v>2156.6720002339912</v>
      </c>
      <c r="C98" s="33">
        <v>2007.332000233991</v>
      </c>
      <c r="D98" s="33">
        <v>1811.6820002339909</v>
      </c>
      <c r="E98" s="33">
        <v>1190.7220002339909</v>
      </c>
      <c r="F98" s="33">
        <v>1284.8120002339911</v>
      </c>
      <c r="G98" s="33">
        <v>1104.392000233991</v>
      </c>
      <c r="H98" s="33">
        <v>2054.2020002339909</v>
      </c>
      <c r="I98" s="33">
        <v>2280.0020002339911</v>
      </c>
      <c r="J98" s="33">
        <v>2627.9920002339909</v>
      </c>
      <c r="K98" s="33">
        <v>2957.0720002339908</v>
      </c>
      <c r="L98" s="33">
        <v>3032.9820002339911</v>
      </c>
      <c r="M98" s="33">
        <v>3056.3420002339908</v>
      </c>
      <c r="N98" s="33">
        <v>2772.7520002339911</v>
      </c>
      <c r="O98" s="33">
        <v>3063.352000233991</v>
      </c>
      <c r="P98" s="33">
        <v>3101.7820002339909</v>
      </c>
      <c r="Q98" s="33">
        <v>3118.9520002339905</v>
      </c>
      <c r="R98" s="33">
        <v>3110.392000233991</v>
      </c>
      <c r="S98" s="33">
        <v>3083.3420002339908</v>
      </c>
      <c r="T98" s="33">
        <v>3042.7720002339911</v>
      </c>
      <c r="U98" s="33">
        <v>2912.3020002339908</v>
      </c>
      <c r="V98" s="33">
        <v>3143.5520002339908</v>
      </c>
      <c r="W98" s="33">
        <v>3127.4120002339905</v>
      </c>
      <c r="X98" s="33">
        <v>2784.3020002339908</v>
      </c>
      <c r="Y98" s="33">
        <v>2387.2720002339911</v>
      </c>
    </row>
    <row r="99" spans="1:25" s="2" customFormat="1" ht="15.75">
      <c r="A99" s="32">
        <v>45465</v>
      </c>
      <c r="B99" s="33">
        <v>2302.5420002339911</v>
      </c>
      <c r="C99" s="33">
        <v>2239.2720002339911</v>
      </c>
      <c r="D99" s="33">
        <v>2114.122000233991</v>
      </c>
      <c r="E99" s="33">
        <v>2013.2620002339909</v>
      </c>
      <c r="F99" s="33">
        <v>2018.7520002339909</v>
      </c>
      <c r="G99" s="33">
        <v>2107.4620002339911</v>
      </c>
      <c r="H99" s="33">
        <v>2104.142000233991</v>
      </c>
      <c r="I99" s="33">
        <v>2348.2520002339911</v>
      </c>
      <c r="J99" s="33">
        <v>2911.2020002339909</v>
      </c>
      <c r="K99" s="33">
        <v>3153.2920002339906</v>
      </c>
      <c r="L99" s="33">
        <v>3174.5420002339906</v>
      </c>
      <c r="M99" s="33">
        <v>3174.4220002339907</v>
      </c>
      <c r="N99" s="33">
        <v>3178.6520002339907</v>
      </c>
      <c r="O99" s="33">
        <v>3176.5920002339908</v>
      </c>
      <c r="P99" s="33">
        <v>3186.9620002339907</v>
      </c>
      <c r="Q99" s="33">
        <v>3189.6420002339905</v>
      </c>
      <c r="R99" s="33">
        <v>3193.5920002339908</v>
      </c>
      <c r="S99" s="33">
        <v>3193.1520002339907</v>
      </c>
      <c r="T99" s="33">
        <v>3185.4020002339907</v>
      </c>
      <c r="U99" s="33">
        <v>3175.9120002339905</v>
      </c>
      <c r="V99" s="33">
        <v>3193.1720002339907</v>
      </c>
      <c r="W99" s="33">
        <v>3214.4020002339907</v>
      </c>
      <c r="X99" s="33">
        <v>3140.2120002339907</v>
      </c>
      <c r="Y99" s="33">
        <v>2700.5720002339908</v>
      </c>
    </row>
    <row r="100" spans="1:25" s="2" customFormat="1" ht="15.75">
      <c r="A100" s="32">
        <v>45466</v>
      </c>
      <c r="B100" s="33">
        <v>2346.6520002339912</v>
      </c>
      <c r="C100" s="33">
        <v>2280.5420002339911</v>
      </c>
      <c r="D100" s="33">
        <v>2090.2220002339909</v>
      </c>
      <c r="E100" s="33">
        <v>1943.102000233991</v>
      </c>
      <c r="F100" s="33">
        <v>1900.0420002339908</v>
      </c>
      <c r="G100" s="33">
        <v>2011.2820002339909</v>
      </c>
      <c r="H100" s="33">
        <v>2152.582000233991</v>
      </c>
      <c r="I100" s="33">
        <v>2382.8620002339912</v>
      </c>
      <c r="J100" s="33">
        <v>2846.4920002339909</v>
      </c>
      <c r="K100" s="33">
        <v>3174.1320002339908</v>
      </c>
      <c r="L100" s="33">
        <v>3201.1320002339908</v>
      </c>
      <c r="M100" s="33">
        <v>3187.2620002339909</v>
      </c>
      <c r="N100" s="33">
        <v>3189.9620002339907</v>
      </c>
      <c r="O100" s="33">
        <v>3184.9620002339907</v>
      </c>
      <c r="P100" s="33">
        <v>3198.2020002339905</v>
      </c>
      <c r="Q100" s="33">
        <v>3196.4120002339905</v>
      </c>
      <c r="R100" s="33">
        <v>3191.4720002339905</v>
      </c>
      <c r="S100" s="33">
        <v>3187.0820002339906</v>
      </c>
      <c r="T100" s="33">
        <v>3187.1320002339908</v>
      </c>
      <c r="U100" s="33">
        <v>3177.6520002339907</v>
      </c>
      <c r="V100" s="33">
        <v>3188.5820002339906</v>
      </c>
      <c r="W100" s="33">
        <v>3199.6520002339907</v>
      </c>
      <c r="X100" s="33">
        <v>3157.2320002339907</v>
      </c>
      <c r="Y100" s="33">
        <v>2737.622000233991</v>
      </c>
    </row>
    <row r="101" spans="1:25" s="2" customFormat="1" ht="15.75">
      <c r="A101" s="32">
        <v>45467</v>
      </c>
      <c r="B101" s="33">
        <v>2426.0520002339908</v>
      </c>
      <c r="C101" s="33">
        <v>2287.5920002339908</v>
      </c>
      <c r="D101" s="33">
        <v>2088.9820002339911</v>
      </c>
      <c r="E101" s="33">
        <v>1960.3220002339908</v>
      </c>
      <c r="F101" s="33">
        <v>1946.372000233991</v>
      </c>
      <c r="G101" s="33">
        <v>2205.2320002339911</v>
      </c>
      <c r="H101" s="33">
        <v>2341.2620002339909</v>
      </c>
      <c r="I101" s="33">
        <v>2660.5020002339911</v>
      </c>
      <c r="J101" s="33">
        <v>3196.0820002339906</v>
      </c>
      <c r="K101" s="33">
        <v>3240.6920002339907</v>
      </c>
      <c r="L101" s="33">
        <v>3243.2020002339905</v>
      </c>
      <c r="M101" s="33">
        <v>3236.9420002339907</v>
      </c>
      <c r="N101" s="33">
        <v>3235.7320002339907</v>
      </c>
      <c r="O101" s="33">
        <v>3282.1720002339907</v>
      </c>
      <c r="P101" s="33">
        <v>3301.3020002339908</v>
      </c>
      <c r="Q101" s="33">
        <v>3335.3620002339908</v>
      </c>
      <c r="R101" s="33">
        <v>3336.8920002339905</v>
      </c>
      <c r="S101" s="33">
        <v>3298.4920002339909</v>
      </c>
      <c r="T101" s="33">
        <v>3213.9220002339907</v>
      </c>
      <c r="U101" s="33">
        <v>3190.5520002339908</v>
      </c>
      <c r="V101" s="33">
        <v>3200.1320002339908</v>
      </c>
      <c r="W101" s="33">
        <v>3202.2920002339906</v>
      </c>
      <c r="X101" s="33">
        <v>3155.6720002339907</v>
      </c>
      <c r="Y101" s="33">
        <v>2618.5520002339908</v>
      </c>
    </row>
    <row r="102" spans="1:25" s="2" customFormat="1" ht="15.75">
      <c r="A102" s="32">
        <v>45468</v>
      </c>
      <c r="B102" s="33">
        <v>2322.1920002339912</v>
      </c>
      <c r="C102" s="33">
        <v>2131.7120002339911</v>
      </c>
      <c r="D102" s="33">
        <v>1950.0020002339909</v>
      </c>
      <c r="E102" s="33">
        <v>1102.2320002339909</v>
      </c>
      <c r="F102" s="33">
        <v>1102.0620002339911</v>
      </c>
      <c r="G102" s="33">
        <v>2078.7920002339906</v>
      </c>
      <c r="H102" s="33">
        <v>2269.9920002339909</v>
      </c>
      <c r="I102" s="33">
        <v>2526.0520002339908</v>
      </c>
      <c r="J102" s="33">
        <v>3154.6420002339905</v>
      </c>
      <c r="K102" s="33">
        <v>3188.0920002339908</v>
      </c>
      <c r="L102" s="33">
        <v>3195.5320002339909</v>
      </c>
      <c r="M102" s="33">
        <v>3200.8020002339908</v>
      </c>
      <c r="N102" s="33">
        <v>3201.3220002339908</v>
      </c>
      <c r="O102" s="33">
        <v>3198.2320002339907</v>
      </c>
      <c r="P102" s="33">
        <v>3208.5220002339906</v>
      </c>
      <c r="Q102" s="33">
        <v>3199.6320002339908</v>
      </c>
      <c r="R102" s="33">
        <v>3200.2720002339906</v>
      </c>
      <c r="S102" s="33">
        <v>3185.6720002339907</v>
      </c>
      <c r="T102" s="33">
        <v>3176.0720002339908</v>
      </c>
      <c r="U102" s="33">
        <v>3158.0120002339909</v>
      </c>
      <c r="V102" s="33">
        <v>3167.7220002339905</v>
      </c>
      <c r="W102" s="33">
        <v>3174.6120002339908</v>
      </c>
      <c r="X102" s="33">
        <v>3001.6520002339912</v>
      </c>
      <c r="Y102" s="33">
        <v>2552.8620002339912</v>
      </c>
    </row>
    <row r="103" spans="1:25" s="2" customFormat="1" ht="15.75">
      <c r="A103" s="32">
        <v>45469</v>
      </c>
      <c r="B103" s="33">
        <v>2359.412000233991</v>
      </c>
      <c r="C103" s="33">
        <v>2129.3220002339908</v>
      </c>
      <c r="D103" s="33">
        <v>2001.6820002339909</v>
      </c>
      <c r="E103" s="33">
        <v>1926.922000233991</v>
      </c>
      <c r="F103" s="33">
        <v>1725.2620002339909</v>
      </c>
      <c r="G103" s="33">
        <v>2162.872000233991</v>
      </c>
      <c r="H103" s="33">
        <v>2355.0120002339909</v>
      </c>
      <c r="I103" s="33">
        <v>2617.662000233991</v>
      </c>
      <c r="J103" s="33">
        <v>3155.2520002339907</v>
      </c>
      <c r="K103" s="33">
        <v>3196.2920002339906</v>
      </c>
      <c r="L103" s="33">
        <v>3201.2420002339909</v>
      </c>
      <c r="M103" s="33">
        <v>3192.5120002339909</v>
      </c>
      <c r="N103" s="33">
        <v>3188.9020002339907</v>
      </c>
      <c r="O103" s="33">
        <v>3181.2820002339909</v>
      </c>
      <c r="P103" s="33">
        <v>3197.4220002339907</v>
      </c>
      <c r="Q103" s="33">
        <v>3188.6820002339905</v>
      </c>
      <c r="R103" s="33">
        <v>3189.3620002339908</v>
      </c>
      <c r="S103" s="33">
        <v>3193.7220002339905</v>
      </c>
      <c r="T103" s="33">
        <v>3192.1620002339905</v>
      </c>
      <c r="U103" s="33">
        <v>3180.8720002339905</v>
      </c>
      <c r="V103" s="33">
        <v>3184.2020002339905</v>
      </c>
      <c r="W103" s="33">
        <v>3182.1520002339907</v>
      </c>
      <c r="X103" s="33">
        <v>3143.1320002339908</v>
      </c>
      <c r="Y103" s="33">
        <v>2634.162000233991</v>
      </c>
    </row>
    <row r="104" spans="1:25" s="2" customFormat="1" ht="15.75">
      <c r="A104" s="32">
        <v>45470</v>
      </c>
      <c r="B104" s="33">
        <v>2386.832000233991</v>
      </c>
      <c r="C104" s="33">
        <v>2125.3820002339912</v>
      </c>
      <c r="D104" s="33">
        <v>2003.7720002339909</v>
      </c>
      <c r="E104" s="33">
        <v>1929.6820002339909</v>
      </c>
      <c r="F104" s="33">
        <v>1922.422000233991</v>
      </c>
      <c r="G104" s="33">
        <v>2184.642000233991</v>
      </c>
      <c r="H104" s="33">
        <v>2372.4320002339909</v>
      </c>
      <c r="I104" s="33">
        <v>2658.3120002339911</v>
      </c>
      <c r="J104" s="33">
        <v>3185.5420002339906</v>
      </c>
      <c r="K104" s="33">
        <v>3236.1420002339905</v>
      </c>
      <c r="L104" s="33">
        <v>3232.4620002339907</v>
      </c>
      <c r="M104" s="33">
        <v>3226.7720002339906</v>
      </c>
      <c r="N104" s="33">
        <v>3221.9520002339905</v>
      </c>
      <c r="O104" s="33">
        <v>3222.0720002339908</v>
      </c>
      <c r="P104" s="33">
        <v>3278.1720002339907</v>
      </c>
      <c r="Q104" s="33">
        <v>3306.1620002339905</v>
      </c>
      <c r="R104" s="33">
        <v>3300.6220002339905</v>
      </c>
      <c r="S104" s="33">
        <v>3284.6720002339907</v>
      </c>
      <c r="T104" s="33">
        <v>3209.0420002339906</v>
      </c>
      <c r="U104" s="33">
        <v>3174.3520002339906</v>
      </c>
      <c r="V104" s="33">
        <v>3176.1320002339908</v>
      </c>
      <c r="W104" s="33">
        <v>3169.7720002339906</v>
      </c>
      <c r="X104" s="33">
        <v>3141.7820002339909</v>
      </c>
      <c r="Y104" s="33">
        <v>2698.0220002339911</v>
      </c>
    </row>
    <row r="105" spans="1:25" s="2" customFormat="1" ht="15.75">
      <c r="A105" s="32">
        <v>45471</v>
      </c>
      <c r="B105" s="33">
        <v>2388.8220002339908</v>
      </c>
      <c r="C105" s="33">
        <v>2105.6920002339912</v>
      </c>
      <c r="D105" s="33">
        <v>1933.4420002339909</v>
      </c>
      <c r="E105" s="33">
        <v>1102.832000233991</v>
      </c>
      <c r="F105" s="33">
        <v>1102.112000233991</v>
      </c>
      <c r="G105" s="33">
        <v>2055.4820002339911</v>
      </c>
      <c r="H105" s="33">
        <v>2271.162000233991</v>
      </c>
      <c r="I105" s="33">
        <v>2609.332000233991</v>
      </c>
      <c r="J105" s="33">
        <v>3171.3720002339905</v>
      </c>
      <c r="K105" s="33">
        <v>3359.7820002339909</v>
      </c>
      <c r="L105" s="33">
        <v>3355.1320002339908</v>
      </c>
      <c r="M105" s="33">
        <v>3377.9220002339907</v>
      </c>
      <c r="N105" s="33">
        <v>3331.4220002339907</v>
      </c>
      <c r="O105" s="33">
        <v>3410.6020002339906</v>
      </c>
      <c r="P105" s="33">
        <v>3419.8920002339905</v>
      </c>
      <c r="Q105" s="33">
        <v>3428.8420002339908</v>
      </c>
      <c r="R105" s="33">
        <v>3441.6020002339906</v>
      </c>
      <c r="S105" s="33">
        <v>3421.8520002339906</v>
      </c>
      <c r="T105" s="33">
        <v>3391.4620002339907</v>
      </c>
      <c r="U105" s="33">
        <v>3285.7420002339909</v>
      </c>
      <c r="V105" s="33">
        <v>3292.8520002339906</v>
      </c>
      <c r="W105" s="33">
        <v>3278.1920002339907</v>
      </c>
      <c r="X105" s="33">
        <v>3139.8620002339908</v>
      </c>
      <c r="Y105" s="33">
        <v>2595.582000233991</v>
      </c>
    </row>
    <row r="106" spans="1:25" s="2" customFormat="1" ht="15.75">
      <c r="A106" s="32">
        <v>45472</v>
      </c>
      <c r="B106" s="33">
        <v>2453.1520002339912</v>
      </c>
      <c r="C106" s="33">
        <v>2284.1820002339909</v>
      </c>
      <c r="D106" s="33">
        <v>2203.5720002339908</v>
      </c>
      <c r="E106" s="33">
        <v>2101.832000233991</v>
      </c>
      <c r="F106" s="33">
        <v>2030.2420002339909</v>
      </c>
      <c r="G106" s="33">
        <v>2146.4320002339909</v>
      </c>
      <c r="H106" s="33">
        <v>2216.6520002339912</v>
      </c>
      <c r="I106" s="33">
        <v>2488.662000233991</v>
      </c>
      <c r="J106" s="33">
        <v>3010.0020002339911</v>
      </c>
      <c r="K106" s="33">
        <v>3235.1020002339906</v>
      </c>
      <c r="L106" s="33">
        <v>3271.8720002339905</v>
      </c>
      <c r="M106" s="33">
        <v>3345.6220002339905</v>
      </c>
      <c r="N106" s="33">
        <v>3407.6820002339905</v>
      </c>
      <c r="O106" s="33">
        <v>3439.6120002339908</v>
      </c>
      <c r="P106" s="33">
        <v>3464.5620002339906</v>
      </c>
      <c r="Q106" s="33">
        <v>3463.4520002339905</v>
      </c>
      <c r="R106" s="33">
        <v>3490.9320002339905</v>
      </c>
      <c r="S106" s="33">
        <v>3489.9620002339907</v>
      </c>
      <c r="T106" s="33">
        <v>3490.4420002339907</v>
      </c>
      <c r="U106" s="33">
        <v>3380.6820002339905</v>
      </c>
      <c r="V106" s="33">
        <v>3406.4520002339905</v>
      </c>
      <c r="W106" s="33">
        <v>3404.2720002339906</v>
      </c>
      <c r="X106" s="33">
        <v>3160.9420002339907</v>
      </c>
      <c r="Y106" s="33">
        <v>2636.0120002339909</v>
      </c>
    </row>
    <row r="107" spans="1:25" s="2" customFormat="1" ht="15.75">
      <c r="A107" s="32">
        <v>45473</v>
      </c>
      <c r="B107" s="33">
        <v>2372.0420002339911</v>
      </c>
      <c r="C107" s="33">
        <v>2207.9820002339911</v>
      </c>
      <c r="D107" s="33">
        <v>2064.9620002339907</v>
      </c>
      <c r="E107" s="33">
        <v>1926.5920002339908</v>
      </c>
      <c r="F107" s="33">
        <v>1877.142000233991</v>
      </c>
      <c r="G107" s="33">
        <v>1958.4320002339909</v>
      </c>
      <c r="H107" s="33">
        <v>1964.7620002339909</v>
      </c>
      <c r="I107" s="33">
        <v>2329.2220002339909</v>
      </c>
      <c r="J107" s="33">
        <v>2729.0220002339911</v>
      </c>
      <c r="K107" s="33">
        <v>3176.4820002339907</v>
      </c>
      <c r="L107" s="33">
        <v>3218.5520002339908</v>
      </c>
      <c r="M107" s="33">
        <v>3226.8320002339906</v>
      </c>
      <c r="N107" s="33">
        <v>3230.2920002339906</v>
      </c>
      <c r="O107" s="33">
        <v>3233.8020002339908</v>
      </c>
      <c r="P107" s="33">
        <v>3239.5420002339906</v>
      </c>
      <c r="Q107" s="33">
        <v>3243.0720002339908</v>
      </c>
      <c r="R107" s="33">
        <v>3243.5020002339907</v>
      </c>
      <c r="S107" s="33">
        <v>3236.5320002339909</v>
      </c>
      <c r="T107" s="33">
        <v>3240.9620002339907</v>
      </c>
      <c r="U107" s="33">
        <v>3219.5220002339906</v>
      </c>
      <c r="V107" s="33">
        <v>3224.8120002339906</v>
      </c>
      <c r="W107" s="33">
        <v>3217.2020002339905</v>
      </c>
      <c r="X107" s="33">
        <v>3159.6320002339908</v>
      </c>
      <c r="Y107" s="33">
        <v>2631.4320002339909</v>
      </c>
    </row>
    <row r="108" spans="1:25" s="2" customFormat="1" ht="15.75"/>
    <row r="109" spans="1:25" s="2" customFormat="1" ht="15.75"/>
    <row r="110" spans="1:25" s="2" customFormat="1" ht="15.75">
      <c r="A110" s="23" t="s">
        <v>8</v>
      </c>
      <c r="B110" s="24"/>
      <c r="C110" s="25"/>
      <c r="D110" s="26"/>
      <c r="E110" s="26"/>
      <c r="F110" s="26"/>
      <c r="G110" s="27" t="s">
        <v>36</v>
      </c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8"/>
    </row>
    <row r="111" spans="1:25" s="2" customFormat="1" ht="24">
      <c r="A111" s="29"/>
      <c r="B111" s="30" t="s">
        <v>10</v>
      </c>
      <c r="C111" s="31" t="s">
        <v>11</v>
      </c>
      <c r="D111" s="31" t="s">
        <v>12</v>
      </c>
      <c r="E111" s="31" t="s">
        <v>13</v>
      </c>
      <c r="F111" s="31" t="s">
        <v>14</v>
      </c>
      <c r="G111" s="31" t="s">
        <v>15</v>
      </c>
      <c r="H111" s="31" t="s">
        <v>16</v>
      </c>
      <c r="I111" s="31" t="s">
        <v>17</v>
      </c>
      <c r="J111" s="31" t="s">
        <v>18</v>
      </c>
      <c r="K111" s="31" t="s">
        <v>19</v>
      </c>
      <c r="L111" s="31" t="s">
        <v>20</v>
      </c>
      <c r="M111" s="31" t="s">
        <v>21</v>
      </c>
      <c r="N111" s="31" t="s">
        <v>22</v>
      </c>
      <c r="O111" s="31" t="s">
        <v>23</v>
      </c>
      <c r="P111" s="31" t="s">
        <v>24</v>
      </c>
      <c r="Q111" s="31" t="s">
        <v>25</v>
      </c>
      <c r="R111" s="31" t="s">
        <v>26</v>
      </c>
      <c r="S111" s="31" t="s">
        <v>27</v>
      </c>
      <c r="T111" s="31" t="s">
        <v>28</v>
      </c>
      <c r="U111" s="31" t="s">
        <v>29</v>
      </c>
      <c r="V111" s="31" t="s">
        <v>30</v>
      </c>
      <c r="W111" s="31" t="s">
        <v>31</v>
      </c>
      <c r="X111" s="31" t="s">
        <v>32</v>
      </c>
      <c r="Y111" s="31" t="s">
        <v>33</v>
      </c>
    </row>
    <row r="112" spans="1:25" s="2" customFormat="1" ht="15.75">
      <c r="A112" s="32">
        <v>45444</v>
      </c>
      <c r="B112" s="33">
        <v>2753.6820002339909</v>
      </c>
      <c r="C112" s="33">
        <v>2699.3820002339908</v>
      </c>
      <c r="D112" s="33">
        <v>2552.102000233991</v>
      </c>
      <c r="E112" s="33">
        <v>2427.3420002339908</v>
      </c>
      <c r="F112" s="33">
        <v>2205.4020002339907</v>
      </c>
      <c r="G112" s="33">
        <v>2126.0520002339908</v>
      </c>
      <c r="H112" s="33">
        <v>1545.402000233991</v>
      </c>
      <c r="I112" s="33">
        <v>2649.0520002339908</v>
      </c>
      <c r="J112" s="33">
        <v>2942.142000233991</v>
      </c>
      <c r="K112" s="33">
        <v>3106.0020002339907</v>
      </c>
      <c r="L112" s="33">
        <v>3188.0220002339911</v>
      </c>
      <c r="M112" s="33">
        <v>2977.6120002339912</v>
      </c>
      <c r="N112" s="33">
        <v>2973.2820002339913</v>
      </c>
      <c r="O112" s="33">
        <v>2982.8020002339908</v>
      </c>
      <c r="P112" s="33">
        <v>2972.4320002339909</v>
      </c>
      <c r="Q112" s="33">
        <v>2992.3420002339908</v>
      </c>
      <c r="R112" s="33">
        <v>3043.6720002339907</v>
      </c>
      <c r="S112" s="33">
        <v>3299.8420002339908</v>
      </c>
      <c r="T112" s="33">
        <v>3249.622000233991</v>
      </c>
      <c r="U112" s="33">
        <v>3219.8420002339908</v>
      </c>
      <c r="V112" s="33">
        <v>3343.3820002339908</v>
      </c>
      <c r="W112" s="33">
        <v>3255.2620002339909</v>
      </c>
      <c r="X112" s="33">
        <v>2953.9520002339909</v>
      </c>
      <c r="Y112" s="33">
        <v>2783.5720002339913</v>
      </c>
    </row>
    <row r="113" spans="1:25" s="2" customFormat="1" ht="15.75">
      <c r="A113" s="32">
        <v>45445</v>
      </c>
      <c r="B113" s="33">
        <v>2712.5920002339908</v>
      </c>
      <c r="C113" s="33">
        <v>2509.2020002339909</v>
      </c>
      <c r="D113" s="33">
        <v>2309.892000233991</v>
      </c>
      <c r="E113" s="33">
        <v>2176.2820002339909</v>
      </c>
      <c r="F113" s="33">
        <v>2092.622000233991</v>
      </c>
      <c r="G113" s="33">
        <v>2111.4320002339909</v>
      </c>
      <c r="H113" s="33">
        <v>1539.9820002339909</v>
      </c>
      <c r="I113" s="33">
        <v>1543.4420002339909</v>
      </c>
      <c r="J113" s="33">
        <v>2801.4220002339907</v>
      </c>
      <c r="K113" s="33">
        <v>3141.0020002339907</v>
      </c>
      <c r="L113" s="33">
        <v>3264.7720002339911</v>
      </c>
      <c r="M113" s="33">
        <v>3273.1320002339908</v>
      </c>
      <c r="N113" s="33">
        <v>3269.1520002339912</v>
      </c>
      <c r="O113" s="33">
        <v>3298.4720002339909</v>
      </c>
      <c r="P113" s="33">
        <v>3364.582000233991</v>
      </c>
      <c r="Q113" s="33">
        <v>3414.7920002339911</v>
      </c>
      <c r="R113" s="33">
        <v>3453.6520002339912</v>
      </c>
      <c r="S113" s="33">
        <v>3475.332000233991</v>
      </c>
      <c r="T113" s="33">
        <v>3475.9720002339909</v>
      </c>
      <c r="U113" s="33">
        <v>3367.1120002339912</v>
      </c>
      <c r="V113" s="33">
        <v>3400.872000233991</v>
      </c>
      <c r="W113" s="33">
        <v>3412.912000233991</v>
      </c>
      <c r="X113" s="33">
        <v>3273.2820002339913</v>
      </c>
      <c r="Y113" s="33">
        <v>2889.6320002339908</v>
      </c>
    </row>
    <row r="114" spans="1:25" s="2" customFormat="1" ht="15.75">
      <c r="A114" s="32">
        <v>45446</v>
      </c>
      <c r="B114" s="33">
        <v>2762.2820002339913</v>
      </c>
      <c r="C114" s="33">
        <v>2543.662000233991</v>
      </c>
      <c r="D114" s="33">
        <v>2510.5520002339908</v>
      </c>
      <c r="E114" s="33">
        <v>2355.582000233991</v>
      </c>
      <c r="F114" s="33">
        <v>2288.7520002339907</v>
      </c>
      <c r="G114" s="33">
        <v>2488.872000233991</v>
      </c>
      <c r="H114" s="33">
        <v>2634.0120002339909</v>
      </c>
      <c r="I114" s="33">
        <v>2833.582000233991</v>
      </c>
      <c r="J114" s="33">
        <v>3325.7720002339911</v>
      </c>
      <c r="K114" s="33">
        <v>3533.2120002339907</v>
      </c>
      <c r="L114" s="33">
        <v>3536.2020002339909</v>
      </c>
      <c r="M114" s="33">
        <v>3514.892000233991</v>
      </c>
      <c r="N114" s="33">
        <v>3515.2820002339913</v>
      </c>
      <c r="O114" s="33">
        <v>3515.9820002339911</v>
      </c>
      <c r="P114" s="33">
        <v>3520.8020002339908</v>
      </c>
      <c r="Q114" s="33">
        <v>3511.9420002339912</v>
      </c>
      <c r="R114" s="33">
        <v>3508.6920002339912</v>
      </c>
      <c r="S114" s="33">
        <v>3507.3820002339908</v>
      </c>
      <c r="T114" s="33">
        <v>3507.142000233991</v>
      </c>
      <c r="U114" s="33">
        <v>3374.2920002339911</v>
      </c>
      <c r="V114" s="33">
        <v>3425.3820002339908</v>
      </c>
      <c r="W114" s="33">
        <v>3414.2320002339911</v>
      </c>
      <c r="X114" s="33">
        <v>3093.7120002339907</v>
      </c>
      <c r="Y114" s="33">
        <v>2833.2220002339909</v>
      </c>
    </row>
    <row r="115" spans="1:25" s="2" customFormat="1" ht="15.75">
      <c r="A115" s="32">
        <v>45447</v>
      </c>
      <c r="B115" s="33">
        <v>2857.0220002339911</v>
      </c>
      <c r="C115" s="33">
        <v>2629.7820002339913</v>
      </c>
      <c r="D115" s="33">
        <v>2493.4720002339909</v>
      </c>
      <c r="E115" s="33">
        <v>2396.4020002339907</v>
      </c>
      <c r="F115" s="33">
        <v>2398.5520002339908</v>
      </c>
      <c r="G115" s="33">
        <v>2570.7320002339911</v>
      </c>
      <c r="H115" s="33">
        <v>2690.3820002339908</v>
      </c>
      <c r="I115" s="33">
        <v>2939.7820002339913</v>
      </c>
      <c r="J115" s="33">
        <v>3396.122000233991</v>
      </c>
      <c r="K115" s="33">
        <v>3547.5620002339911</v>
      </c>
      <c r="L115" s="33">
        <v>3558.9820002339911</v>
      </c>
      <c r="M115" s="33">
        <v>3559.2220002339909</v>
      </c>
      <c r="N115" s="33">
        <v>3551.7820002339904</v>
      </c>
      <c r="O115" s="33">
        <v>3551.9520002339905</v>
      </c>
      <c r="P115" s="33">
        <v>3553.5720002339904</v>
      </c>
      <c r="Q115" s="33">
        <v>3551.4320002339909</v>
      </c>
      <c r="R115" s="33">
        <v>3558.6620002339905</v>
      </c>
      <c r="S115" s="33">
        <v>3559.7720002339911</v>
      </c>
      <c r="T115" s="33">
        <v>3561.3220002339904</v>
      </c>
      <c r="U115" s="33">
        <v>3543.3020002339908</v>
      </c>
      <c r="V115" s="33">
        <v>3542.2720002339911</v>
      </c>
      <c r="W115" s="33">
        <v>3550.4320002339909</v>
      </c>
      <c r="X115" s="33">
        <v>3089.8820002339908</v>
      </c>
      <c r="Y115" s="33">
        <v>2834.2720002339911</v>
      </c>
    </row>
    <row r="116" spans="1:25" s="2" customFormat="1" ht="15.75">
      <c r="A116" s="32">
        <v>45448</v>
      </c>
      <c r="B116" s="33">
        <v>2668.5720002339913</v>
      </c>
      <c r="C116" s="33">
        <v>2491.9720002339909</v>
      </c>
      <c r="D116" s="33">
        <v>2354.8220002339908</v>
      </c>
      <c r="E116" s="33">
        <v>2263.8420002339908</v>
      </c>
      <c r="F116" s="33">
        <v>1534.7220002339909</v>
      </c>
      <c r="G116" s="33">
        <v>1534.7220002339909</v>
      </c>
      <c r="H116" s="33">
        <v>1738.9620002339909</v>
      </c>
      <c r="I116" s="33">
        <v>1642.8220002339908</v>
      </c>
      <c r="J116" s="33">
        <v>3268.6120002339912</v>
      </c>
      <c r="K116" s="33">
        <v>3516.6320002339908</v>
      </c>
      <c r="L116" s="33">
        <v>3539.662000233991</v>
      </c>
      <c r="M116" s="33">
        <v>3529.1920002339912</v>
      </c>
      <c r="N116" s="33">
        <v>3530.8820002339908</v>
      </c>
      <c r="O116" s="33">
        <v>3531.662000233991</v>
      </c>
      <c r="P116" s="33">
        <v>3531.8620002339912</v>
      </c>
      <c r="Q116" s="33">
        <v>3532.9220002339907</v>
      </c>
      <c r="R116" s="33">
        <v>3533.2320002339911</v>
      </c>
      <c r="S116" s="33">
        <v>3559.9320002339909</v>
      </c>
      <c r="T116" s="33">
        <v>3544.7420002339909</v>
      </c>
      <c r="U116" s="33">
        <v>3509.8420002339908</v>
      </c>
      <c r="V116" s="33">
        <v>3525.7220002339909</v>
      </c>
      <c r="W116" s="33">
        <v>3523.662000233991</v>
      </c>
      <c r="X116" s="33">
        <v>3079.0620002339911</v>
      </c>
      <c r="Y116" s="33">
        <v>2765.332000233991</v>
      </c>
    </row>
    <row r="117" spans="1:25" s="2" customFormat="1" ht="15.75">
      <c r="A117" s="32">
        <v>45449</v>
      </c>
      <c r="B117" s="33">
        <v>2412.8220002339908</v>
      </c>
      <c r="C117" s="33">
        <v>2298.6120002339908</v>
      </c>
      <c r="D117" s="33">
        <v>2191.5120002339909</v>
      </c>
      <c r="E117" s="33">
        <v>1534.7220002339909</v>
      </c>
      <c r="F117" s="33">
        <v>1534.7220002339909</v>
      </c>
      <c r="G117" s="33">
        <v>1534.7220002339909</v>
      </c>
      <c r="H117" s="33">
        <v>1675.362000233991</v>
      </c>
      <c r="I117" s="33">
        <v>2648.892000233991</v>
      </c>
      <c r="J117" s="33">
        <v>3114.1120002339912</v>
      </c>
      <c r="K117" s="33">
        <v>3513.082000233991</v>
      </c>
      <c r="L117" s="33">
        <v>3553.5720002339904</v>
      </c>
      <c r="M117" s="33">
        <v>3559.5520002339908</v>
      </c>
      <c r="N117" s="33">
        <v>3555.5320002339904</v>
      </c>
      <c r="O117" s="33">
        <v>3551.3220002339904</v>
      </c>
      <c r="P117" s="33">
        <v>3573.2520002339907</v>
      </c>
      <c r="Q117" s="33">
        <v>3579.392000233991</v>
      </c>
      <c r="R117" s="33">
        <v>3567.5020002339907</v>
      </c>
      <c r="S117" s="33">
        <v>3552.4920002339904</v>
      </c>
      <c r="T117" s="33">
        <v>3536.3820002339908</v>
      </c>
      <c r="U117" s="33">
        <v>3359.3620002339912</v>
      </c>
      <c r="V117" s="33">
        <v>3445.412000233991</v>
      </c>
      <c r="W117" s="33">
        <v>3362.082000233991</v>
      </c>
      <c r="X117" s="33">
        <v>2911.2520002339907</v>
      </c>
      <c r="Y117" s="33">
        <v>2625.1820002339909</v>
      </c>
    </row>
    <row r="118" spans="1:25" s="2" customFormat="1" ht="15.75">
      <c r="A118" s="32">
        <v>45450</v>
      </c>
      <c r="B118" s="33">
        <v>2467.582000233991</v>
      </c>
      <c r="C118" s="33">
        <v>2281.5420002339906</v>
      </c>
      <c r="D118" s="33">
        <v>1643.5020002339909</v>
      </c>
      <c r="E118" s="33">
        <v>1630.602000233991</v>
      </c>
      <c r="F118" s="33">
        <v>1623.672000233991</v>
      </c>
      <c r="G118" s="33">
        <v>1648.7720002339909</v>
      </c>
      <c r="H118" s="33">
        <v>2498.5420002339906</v>
      </c>
      <c r="I118" s="33">
        <v>2790.372000233991</v>
      </c>
      <c r="J118" s="33">
        <v>3160.3620002339912</v>
      </c>
      <c r="K118" s="33">
        <v>3534.832000233991</v>
      </c>
      <c r="L118" s="33">
        <v>3536.6320002339908</v>
      </c>
      <c r="M118" s="33">
        <v>3538.7720002339911</v>
      </c>
      <c r="N118" s="33">
        <v>3542.5720002339913</v>
      </c>
      <c r="O118" s="33">
        <v>3540.2020002339909</v>
      </c>
      <c r="P118" s="33">
        <v>3546.2020002339905</v>
      </c>
      <c r="Q118" s="33">
        <v>3546.9420002339912</v>
      </c>
      <c r="R118" s="33">
        <v>3584.5320002339904</v>
      </c>
      <c r="S118" s="33">
        <v>3564.1720002339907</v>
      </c>
      <c r="T118" s="33">
        <v>3574.7020002339905</v>
      </c>
      <c r="U118" s="33">
        <v>3539.852000233991</v>
      </c>
      <c r="V118" s="33">
        <v>3576.0420002339906</v>
      </c>
      <c r="W118" s="33">
        <v>3568.1720002339907</v>
      </c>
      <c r="X118" s="33">
        <v>3186.832000233991</v>
      </c>
      <c r="Y118" s="33">
        <v>2816.2720002339911</v>
      </c>
    </row>
    <row r="119" spans="1:25" s="2" customFormat="1" ht="15.75">
      <c r="A119" s="32">
        <v>45451</v>
      </c>
      <c r="B119" s="33">
        <v>2746.0320002339913</v>
      </c>
      <c r="C119" s="33">
        <v>2527.1320002339908</v>
      </c>
      <c r="D119" s="33">
        <v>2386.8820002339908</v>
      </c>
      <c r="E119" s="33">
        <v>2327.9720002339909</v>
      </c>
      <c r="F119" s="33">
        <v>2331.6720002339907</v>
      </c>
      <c r="G119" s="33">
        <v>2446.892000233991</v>
      </c>
      <c r="H119" s="33">
        <v>2571.892000233991</v>
      </c>
      <c r="I119" s="33">
        <v>2758.7820002339913</v>
      </c>
      <c r="J119" s="33">
        <v>3254.7820002339913</v>
      </c>
      <c r="K119" s="33">
        <v>3564.0520002339908</v>
      </c>
      <c r="L119" s="33">
        <v>3584.5220002339911</v>
      </c>
      <c r="M119" s="33">
        <v>3590.6320002339908</v>
      </c>
      <c r="N119" s="33">
        <v>3594.892000233991</v>
      </c>
      <c r="O119" s="33">
        <v>3592.3020002339908</v>
      </c>
      <c r="P119" s="33">
        <v>3600.6720002339907</v>
      </c>
      <c r="Q119" s="33">
        <v>3605.4820002339911</v>
      </c>
      <c r="R119" s="33">
        <v>3620.1220002339905</v>
      </c>
      <c r="S119" s="33">
        <v>3622.4420002339912</v>
      </c>
      <c r="T119" s="33">
        <v>3613.1920002339912</v>
      </c>
      <c r="U119" s="33">
        <v>3595.5420002339906</v>
      </c>
      <c r="V119" s="33">
        <v>3614.0220002339911</v>
      </c>
      <c r="W119" s="33">
        <v>3605.2820002339904</v>
      </c>
      <c r="X119" s="33">
        <v>3500.7620002339909</v>
      </c>
      <c r="Y119" s="33">
        <v>2991.9820002339911</v>
      </c>
    </row>
    <row r="120" spans="1:25" s="2" customFormat="1" ht="15.75">
      <c r="A120" s="32">
        <v>45452</v>
      </c>
      <c r="B120" s="33">
        <v>2664.8820002339908</v>
      </c>
      <c r="C120" s="33">
        <v>2552.6720002339907</v>
      </c>
      <c r="D120" s="33">
        <v>2382.372000233991</v>
      </c>
      <c r="E120" s="33">
        <v>2296.5320002339909</v>
      </c>
      <c r="F120" s="33">
        <v>2246.852000233991</v>
      </c>
      <c r="G120" s="33">
        <v>2283.1820002339909</v>
      </c>
      <c r="H120" s="33">
        <v>2281.5120002339909</v>
      </c>
      <c r="I120" s="33">
        <v>2672.5620002339911</v>
      </c>
      <c r="J120" s="33">
        <v>3024.9720002339909</v>
      </c>
      <c r="K120" s="33">
        <v>3430.9220002339907</v>
      </c>
      <c r="L120" s="33">
        <v>3556.5320002339904</v>
      </c>
      <c r="M120" s="33">
        <v>3563.602000233991</v>
      </c>
      <c r="N120" s="33">
        <v>3563.4120002339905</v>
      </c>
      <c r="O120" s="33">
        <v>3558.8820002339908</v>
      </c>
      <c r="P120" s="33">
        <v>3563.2820002339904</v>
      </c>
      <c r="Q120" s="33">
        <v>3563.3020002339908</v>
      </c>
      <c r="R120" s="33">
        <v>3592.9820002339911</v>
      </c>
      <c r="S120" s="33">
        <v>3600.102000233991</v>
      </c>
      <c r="T120" s="33">
        <v>3597.3120002339911</v>
      </c>
      <c r="U120" s="33">
        <v>3568.2420002339904</v>
      </c>
      <c r="V120" s="33">
        <v>3595.7420002339904</v>
      </c>
      <c r="W120" s="33">
        <v>3579.5020002339907</v>
      </c>
      <c r="X120" s="33">
        <v>3474.412000233991</v>
      </c>
      <c r="Y120" s="33">
        <v>2977.7120002339907</v>
      </c>
    </row>
    <row r="121" spans="1:25" s="2" customFormat="1" ht="15.75">
      <c r="A121" s="32">
        <v>45453</v>
      </c>
      <c r="B121" s="33">
        <v>2608.582000233991</v>
      </c>
      <c r="C121" s="33">
        <v>2464.8220002339908</v>
      </c>
      <c r="D121" s="33">
        <v>2337.9320002339909</v>
      </c>
      <c r="E121" s="33">
        <v>2286.7320002339911</v>
      </c>
      <c r="F121" s="33">
        <v>2190.0520002339908</v>
      </c>
      <c r="G121" s="33">
        <v>2432.2920002339906</v>
      </c>
      <c r="H121" s="33">
        <v>2588.142000233991</v>
      </c>
      <c r="I121" s="33">
        <v>2944.832000233991</v>
      </c>
      <c r="J121" s="33">
        <v>3557.2520002339907</v>
      </c>
      <c r="K121" s="33">
        <v>3595.3220002339904</v>
      </c>
      <c r="L121" s="33">
        <v>3605.0120002339909</v>
      </c>
      <c r="M121" s="33">
        <v>3603.4920002339904</v>
      </c>
      <c r="N121" s="33">
        <v>3606.392000233991</v>
      </c>
      <c r="O121" s="33">
        <v>3606.7120002339907</v>
      </c>
      <c r="P121" s="33">
        <v>3621.142000233991</v>
      </c>
      <c r="Q121" s="33">
        <v>3621.4520002339905</v>
      </c>
      <c r="R121" s="33">
        <v>3639.8820002339908</v>
      </c>
      <c r="S121" s="33">
        <v>3624.4120002339905</v>
      </c>
      <c r="T121" s="33">
        <v>3622.6320002339908</v>
      </c>
      <c r="U121" s="33">
        <v>3592.2220002339909</v>
      </c>
      <c r="V121" s="33">
        <v>3609.4020002339912</v>
      </c>
      <c r="W121" s="33">
        <v>3601.7620002339909</v>
      </c>
      <c r="X121" s="33">
        <v>3462.5120002339909</v>
      </c>
      <c r="Y121" s="33">
        <v>2926.0220002339911</v>
      </c>
    </row>
    <row r="122" spans="1:25" s="2" customFormat="1" ht="15.75">
      <c r="A122" s="32">
        <v>45454</v>
      </c>
      <c r="B122" s="33">
        <v>2588.7120002339907</v>
      </c>
      <c r="C122" s="33">
        <v>2464.4220002339907</v>
      </c>
      <c r="D122" s="33">
        <v>2302.872000233991</v>
      </c>
      <c r="E122" s="33">
        <v>2185.7720002339911</v>
      </c>
      <c r="F122" s="33">
        <v>2144.332000233991</v>
      </c>
      <c r="G122" s="33">
        <v>1668.902000233991</v>
      </c>
      <c r="H122" s="33">
        <v>2586.3220002339913</v>
      </c>
      <c r="I122" s="33">
        <v>2918.372000233991</v>
      </c>
      <c r="J122" s="33">
        <v>3347.1320002339908</v>
      </c>
      <c r="K122" s="33">
        <v>3607.9720002339909</v>
      </c>
      <c r="L122" s="33">
        <v>3613.2920002339906</v>
      </c>
      <c r="M122" s="33">
        <v>3630.8120002339911</v>
      </c>
      <c r="N122" s="33">
        <v>3635.2020002339905</v>
      </c>
      <c r="O122" s="33">
        <v>3630.1220002339905</v>
      </c>
      <c r="P122" s="33">
        <v>3656.392000233991</v>
      </c>
      <c r="Q122" s="33">
        <v>3680.0720002339904</v>
      </c>
      <c r="R122" s="33">
        <v>3706.9920002339904</v>
      </c>
      <c r="S122" s="33">
        <v>3678.892000233991</v>
      </c>
      <c r="T122" s="33">
        <v>3634.1920002339912</v>
      </c>
      <c r="U122" s="33">
        <v>3595.4220002339907</v>
      </c>
      <c r="V122" s="33">
        <v>3608.2820002339904</v>
      </c>
      <c r="W122" s="33">
        <v>3599.392000233991</v>
      </c>
      <c r="X122" s="33">
        <v>3509.162000233991</v>
      </c>
      <c r="Y122" s="33">
        <v>2986.2720002339911</v>
      </c>
    </row>
    <row r="123" spans="1:25" s="2" customFormat="1" ht="15.75">
      <c r="A123" s="32">
        <v>45455</v>
      </c>
      <c r="B123" s="33">
        <v>2716.4420002339912</v>
      </c>
      <c r="C123" s="33">
        <v>2637.2120002339907</v>
      </c>
      <c r="D123" s="33">
        <v>2499.8820002339908</v>
      </c>
      <c r="E123" s="33">
        <v>2324.9920002339909</v>
      </c>
      <c r="F123" s="33">
        <v>2271.162000233991</v>
      </c>
      <c r="G123" s="33">
        <v>2362.1120002339908</v>
      </c>
      <c r="H123" s="33">
        <v>2393.5920002339908</v>
      </c>
      <c r="I123" s="33">
        <v>2683.7120002339907</v>
      </c>
      <c r="J123" s="33">
        <v>3028.2520002339907</v>
      </c>
      <c r="K123" s="33">
        <v>3530.7820002339913</v>
      </c>
      <c r="L123" s="33">
        <v>3597.8720002339905</v>
      </c>
      <c r="M123" s="33">
        <v>3611.0820002339906</v>
      </c>
      <c r="N123" s="33">
        <v>3610.9920002339904</v>
      </c>
      <c r="O123" s="33">
        <v>3607.1320002339908</v>
      </c>
      <c r="P123" s="33">
        <v>3608.1320002339908</v>
      </c>
      <c r="Q123" s="33">
        <v>3607.4020002339912</v>
      </c>
      <c r="R123" s="33">
        <v>3604.4220002339907</v>
      </c>
      <c r="S123" s="33">
        <v>3582.3220002339904</v>
      </c>
      <c r="T123" s="33">
        <v>3573.6920002339912</v>
      </c>
      <c r="U123" s="33">
        <v>3540.7220002339909</v>
      </c>
      <c r="V123" s="33">
        <v>3578.602000233991</v>
      </c>
      <c r="W123" s="33">
        <v>3564.7920002339906</v>
      </c>
      <c r="X123" s="33">
        <v>3285.0620002339911</v>
      </c>
      <c r="Y123" s="33">
        <v>2886.5320002339913</v>
      </c>
    </row>
    <row r="124" spans="1:25" s="2" customFormat="1" ht="15.75">
      <c r="A124" s="32">
        <v>45456</v>
      </c>
      <c r="B124" s="33">
        <v>2678.5220002339911</v>
      </c>
      <c r="C124" s="33">
        <v>2645.0720002339913</v>
      </c>
      <c r="D124" s="33">
        <v>2511.5220002339911</v>
      </c>
      <c r="E124" s="33">
        <v>2343.912000233991</v>
      </c>
      <c r="F124" s="33">
        <v>2237.0320002339909</v>
      </c>
      <c r="G124" s="33">
        <v>2531.4620002339907</v>
      </c>
      <c r="H124" s="33">
        <v>2651.1920002339912</v>
      </c>
      <c r="I124" s="33">
        <v>2954.2720002339911</v>
      </c>
      <c r="J124" s="33">
        <v>3584.1520002339912</v>
      </c>
      <c r="K124" s="33">
        <v>3631.0120002339909</v>
      </c>
      <c r="L124" s="33">
        <v>3645.8020002339908</v>
      </c>
      <c r="M124" s="33">
        <v>3655.7320002339911</v>
      </c>
      <c r="N124" s="33">
        <v>3651.7820002339904</v>
      </c>
      <c r="O124" s="33">
        <v>3655.5020002339907</v>
      </c>
      <c r="P124" s="33">
        <v>3670.4620002339907</v>
      </c>
      <c r="Q124" s="33">
        <v>3671.4720002339909</v>
      </c>
      <c r="R124" s="33">
        <v>3675.2520002339907</v>
      </c>
      <c r="S124" s="33">
        <v>3668.0320002339904</v>
      </c>
      <c r="T124" s="33">
        <v>3670.4620002339907</v>
      </c>
      <c r="U124" s="33">
        <v>3629.6320002339908</v>
      </c>
      <c r="V124" s="33">
        <v>3650.5020002339907</v>
      </c>
      <c r="W124" s="33">
        <v>3611.4420002339912</v>
      </c>
      <c r="X124" s="33">
        <v>3554.5420002339906</v>
      </c>
      <c r="Y124" s="33">
        <v>2966.7520002339907</v>
      </c>
    </row>
    <row r="125" spans="1:25" s="2" customFormat="1" ht="15.75">
      <c r="A125" s="32">
        <v>45457</v>
      </c>
      <c r="B125" s="33">
        <v>2652.5420002339911</v>
      </c>
      <c r="C125" s="33">
        <v>2583.2620002339909</v>
      </c>
      <c r="D125" s="33">
        <v>2360.5220002339911</v>
      </c>
      <c r="E125" s="33">
        <v>2232.2120002339907</v>
      </c>
      <c r="F125" s="33">
        <v>2262.7720002339911</v>
      </c>
      <c r="G125" s="33">
        <v>2539.6120002339912</v>
      </c>
      <c r="H125" s="33">
        <v>2622.0420002339911</v>
      </c>
      <c r="I125" s="33">
        <v>2912.1920002339912</v>
      </c>
      <c r="J125" s="33">
        <v>3572.3820002339908</v>
      </c>
      <c r="K125" s="33">
        <v>3622.0820002339906</v>
      </c>
      <c r="L125" s="33">
        <v>3737.2620002339909</v>
      </c>
      <c r="M125" s="33">
        <v>3787.7220002339909</v>
      </c>
      <c r="N125" s="33">
        <v>3824.4020002339912</v>
      </c>
      <c r="O125" s="33">
        <v>3843.1820002339909</v>
      </c>
      <c r="P125" s="33">
        <v>3866.1620002339905</v>
      </c>
      <c r="Q125" s="33">
        <v>3856.7020002339905</v>
      </c>
      <c r="R125" s="33">
        <v>3664.6320002339908</v>
      </c>
      <c r="S125" s="33">
        <v>3645.7220002339909</v>
      </c>
      <c r="T125" s="33">
        <v>3704.5620002339911</v>
      </c>
      <c r="U125" s="33">
        <v>3606.5620002339911</v>
      </c>
      <c r="V125" s="33">
        <v>3593.4320002339909</v>
      </c>
      <c r="W125" s="33">
        <v>3578.392000233991</v>
      </c>
      <c r="X125" s="33">
        <v>3499.7420002339909</v>
      </c>
      <c r="Y125" s="33">
        <v>2927.142000233991</v>
      </c>
    </row>
    <row r="126" spans="1:25" s="2" customFormat="1" ht="15.75">
      <c r="A126" s="32">
        <v>45458</v>
      </c>
      <c r="B126" s="33">
        <v>2691.5720002339913</v>
      </c>
      <c r="C126" s="33">
        <v>2658.4920002339909</v>
      </c>
      <c r="D126" s="33">
        <v>2549.3220002339913</v>
      </c>
      <c r="E126" s="33">
        <v>2333.0720002339908</v>
      </c>
      <c r="F126" s="33">
        <v>2279.9020002339907</v>
      </c>
      <c r="G126" s="33">
        <v>2481.4320002339909</v>
      </c>
      <c r="H126" s="33">
        <v>2494.3820002339908</v>
      </c>
      <c r="I126" s="33">
        <v>2680.0120002339909</v>
      </c>
      <c r="J126" s="33">
        <v>3154.3420002339908</v>
      </c>
      <c r="K126" s="33">
        <v>3581.6520002339912</v>
      </c>
      <c r="L126" s="33">
        <v>3604.0320002339904</v>
      </c>
      <c r="M126" s="33">
        <v>3612.1220002339905</v>
      </c>
      <c r="N126" s="33">
        <v>3593.8220002339904</v>
      </c>
      <c r="O126" s="33">
        <v>3587.8320002339906</v>
      </c>
      <c r="P126" s="33">
        <v>3612.2120002339907</v>
      </c>
      <c r="Q126" s="33">
        <v>3620.7720002339911</v>
      </c>
      <c r="R126" s="33">
        <v>3644.3220002339904</v>
      </c>
      <c r="S126" s="33">
        <v>3637.4520002339905</v>
      </c>
      <c r="T126" s="33">
        <v>3610.4120002339905</v>
      </c>
      <c r="U126" s="33">
        <v>3582.2620002339909</v>
      </c>
      <c r="V126" s="33">
        <v>3590.6620002339905</v>
      </c>
      <c r="W126" s="33">
        <v>3573.392000233991</v>
      </c>
      <c r="X126" s="33">
        <v>3445.6320002339908</v>
      </c>
      <c r="Y126" s="33">
        <v>2925.2120002339907</v>
      </c>
    </row>
    <row r="127" spans="1:25" s="2" customFormat="1" ht="15.75">
      <c r="A127" s="32">
        <v>45459</v>
      </c>
      <c r="B127" s="33">
        <v>2656.4420002339912</v>
      </c>
      <c r="C127" s="33">
        <v>2607.6820002339909</v>
      </c>
      <c r="D127" s="33">
        <v>2502.102000233991</v>
      </c>
      <c r="E127" s="33">
        <v>2290.2520002339907</v>
      </c>
      <c r="F127" s="33">
        <v>2161.622000233991</v>
      </c>
      <c r="G127" s="33">
        <v>2424.0320002339909</v>
      </c>
      <c r="H127" s="33">
        <v>2369.102000233991</v>
      </c>
      <c r="I127" s="33">
        <v>2553.3120002339911</v>
      </c>
      <c r="J127" s="33">
        <v>2952.6720002339907</v>
      </c>
      <c r="K127" s="33">
        <v>3516.642000233991</v>
      </c>
      <c r="L127" s="33">
        <v>3579.9220002339907</v>
      </c>
      <c r="M127" s="33">
        <v>3582.5320002339904</v>
      </c>
      <c r="N127" s="33">
        <v>3589.642000233991</v>
      </c>
      <c r="O127" s="33">
        <v>3578.0920002339908</v>
      </c>
      <c r="P127" s="33">
        <v>3585.0020002339907</v>
      </c>
      <c r="Q127" s="33">
        <v>3582.5320002339904</v>
      </c>
      <c r="R127" s="33">
        <v>3594.7820002339904</v>
      </c>
      <c r="S127" s="33">
        <v>3593.4120002339905</v>
      </c>
      <c r="T127" s="33">
        <v>3598.1920002339912</v>
      </c>
      <c r="U127" s="33">
        <v>3584.9220002339907</v>
      </c>
      <c r="V127" s="33">
        <v>3596.4820002339911</v>
      </c>
      <c r="W127" s="33">
        <v>3570.2220002339909</v>
      </c>
      <c r="X127" s="33">
        <v>3350.622000233991</v>
      </c>
      <c r="Y127" s="33">
        <v>2931.9620002339907</v>
      </c>
    </row>
    <row r="128" spans="1:25" s="2" customFormat="1" ht="15.75">
      <c r="A128" s="32">
        <v>45460</v>
      </c>
      <c r="B128" s="33">
        <v>2714.5220002339911</v>
      </c>
      <c r="C128" s="33">
        <v>2646.352000233991</v>
      </c>
      <c r="D128" s="33">
        <v>2555.9320002339909</v>
      </c>
      <c r="E128" s="33">
        <v>2442.2020002339909</v>
      </c>
      <c r="F128" s="33">
        <v>2507.9720002339909</v>
      </c>
      <c r="G128" s="33">
        <v>2620.8120002339911</v>
      </c>
      <c r="H128" s="33">
        <v>2701.352000233991</v>
      </c>
      <c r="I128" s="33">
        <v>2933.392000233991</v>
      </c>
      <c r="J128" s="33">
        <v>3534.3120002339911</v>
      </c>
      <c r="K128" s="33">
        <v>3591.7020002339905</v>
      </c>
      <c r="L128" s="33">
        <v>3607.9320002339909</v>
      </c>
      <c r="M128" s="33">
        <v>3611.392000233991</v>
      </c>
      <c r="N128" s="33">
        <v>3609.392000233991</v>
      </c>
      <c r="O128" s="33">
        <v>3606.4020002339912</v>
      </c>
      <c r="P128" s="33">
        <v>3614.2520002339907</v>
      </c>
      <c r="Q128" s="33">
        <v>3612.4220002339907</v>
      </c>
      <c r="R128" s="33">
        <v>3617.0020002339907</v>
      </c>
      <c r="S128" s="33">
        <v>3614.7820002339904</v>
      </c>
      <c r="T128" s="33">
        <v>3609.0920002339908</v>
      </c>
      <c r="U128" s="33">
        <v>3592.9720002339909</v>
      </c>
      <c r="V128" s="33">
        <v>3595.5520002339908</v>
      </c>
      <c r="W128" s="33">
        <v>3587.2520002339907</v>
      </c>
      <c r="X128" s="33">
        <v>3305.2020002339909</v>
      </c>
      <c r="Y128" s="33">
        <v>2927.412000233991</v>
      </c>
    </row>
    <row r="129" spans="1:25" s="2" customFormat="1" ht="15.75">
      <c r="A129" s="32">
        <v>45461</v>
      </c>
      <c r="B129" s="33">
        <v>2704.9320002339909</v>
      </c>
      <c r="C129" s="33">
        <v>2615.3020002339908</v>
      </c>
      <c r="D129" s="33">
        <v>2444.642000233991</v>
      </c>
      <c r="E129" s="33">
        <v>2381.6920002339907</v>
      </c>
      <c r="F129" s="33">
        <v>2366.3420002339908</v>
      </c>
      <c r="G129" s="33">
        <v>2597.8120002339911</v>
      </c>
      <c r="H129" s="33">
        <v>2699.412000233991</v>
      </c>
      <c r="I129" s="33">
        <v>3009.912000233991</v>
      </c>
      <c r="J129" s="33">
        <v>3578.5620002339911</v>
      </c>
      <c r="K129" s="33">
        <v>3623.6320002339908</v>
      </c>
      <c r="L129" s="33">
        <v>3696.8620002339903</v>
      </c>
      <c r="M129" s="33">
        <v>3716.8320002339906</v>
      </c>
      <c r="N129" s="33">
        <v>3721.2520002339907</v>
      </c>
      <c r="O129" s="33">
        <v>3753.8620002339903</v>
      </c>
      <c r="P129" s="33">
        <v>3797.5020002339907</v>
      </c>
      <c r="Q129" s="33">
        <v>3729.4020002339912</v>
      </c>
      <c r="R129" s="33">
        <v>3732.1920002339912</v>
      </c>
      <c r="S129" s="33">
        <v>3732.4920002339904</v>
      </c>
      <c r="T129" s="33">
        <v>3733.2320002339911</v>
      </c>
      <c r="U129" s="33">
        <v>3652.7720002339911</v>
      </c>
      <c r="V129" s="33">
        <v>3656.8120002339911</v>
      </c>
      <c r="W129" s="33">
        <v>3616.4920002339904</v>
      </c>
      <c r="X129" s="33">
        <v>3558.3320002339906</v>
      </c>
      <c r="Y129" s="33">
        <v>3003.9220002339907</v>
      </c>
    </row>
    <row r="130" spans="1:25" s="2" customFormat="1" ht="15.75">
      <c r="A130" s="32">
        <v>45462</v>
      </c>
      <c r="B130" s="33">
        <v>2730.372000233991</v>
      </c>
      <c r="C130" s="33">
        <v>2682.5320002339913</v>
      </c>
      <c r="D130" s="33">
        <v>2478.3420002339908</v>
      </c>
      <c r="E130" s="33">
        <v>2334.2720002339911</v>
      </c>
      <c r="F130" s="33">
        <v>2317.7620002339909</v>
      </c>
      <c r="G130" s="33">
        <v>2624.892000233991</v>
      </c>
      <c r="H130" s="33">
        <v>2720.1820002339909</v>
      </c>
      <c r="I130" s="33">
        <v>3051.9920002339909</v>
      </c>
      <c r="J130" s="33">
        <v>3605.1220002339905</v>
      </c>
      <c r="K130" s="33">
        <v>3715.7420002339904</v>
      </c>
      <c r="L130" s="33">
        <v>3838.3020002339908</v>
      </c>
      <c r="M130" s="33">
        <v>3879.9920002339904</v>
      </c>
      <c r="N130" s="33">
        <v>3895.3020002339908</v>
      </c>
      <c r="O130" s="33">
        <v>3912.0820002339906</v>
      </c>
      <c r="P130" s="33">
        <v>3945.4420002339912</v>
      </c>
      <c r="Q130" s="33">
        <v>3963.1320002339908</v>
      </c>
      <c r="R130" s="33">
        <v>3970.5120002339909</v>
      </c>
      <c r="S130" s="33">
        <v>3978.2220002339909</v>
      </c>
      <c r="T130" s="33">
        <v>3911.3620002339903</v>
      </c>
      <c r="U130" s="33">
        <v>3794.5620002339911</v>
      </c>
      <c r="V130" s="33">
        <v>3818.9420002339912</v>
      </c>
      <c r="W130" s="33">
        <v>3750.4120002339905</v>
      </c>
      <c r="X130" s="33">
        <v>3588.0820002339906</v>
      </c>
      <c r="Y130" s="33">
        <v>3068.5320002339913</v>
      </c>
    </row>
    <row r="131" spans="1:25" s="2" customFormat="1" ht="15.75">
      <c r="A131" s="32">
        <v>45463</v>
      </c>
      <c r="B131" s="33">
        <v>2748.6820002339909</v>
      </c>
      <c r="C131" s="33">
        <v>2706.1820002339909</v>
      </c>
      <c r="D131" s="33">
        <v>2494.0420002339906</v>
      </c>
      <c r="E131" s="33">
        <v>2385.4020002339907</v>
      </c>
      <c r="F131" s="33">
        <v>2326.0620002339911</v>
      </c>
      <c r="G131" s="33">
        <v>2517.3120002339911</v>
      </c>
      <c r="H131" s="33">
        <v>2652.892000233991</v>
      </c>
      <c r="I131" s="33">
        <v>2943.9320002339909</v>
      </c>
      <c r="J131" s="33">
        <v>3584.0720002339904</v>
      </c>
      <c r="K131" s="33">
        <v>3610.9320002339909</v>
      </c>
      <c r="L131" s="33">
        <v>3657.3720002339905</v>
      </c>
      <c r="M131" s="33">
        <v>3692.9020002339912</v>
      </c>
      <c r="N131" s="33">
        <v>3720.9620002339907</v>
      </c>
      <c r="O131" s="33">
        <v>3682.602000233991</v>
      </c>
      <c r="P131" s="33">
        <v>3698.4820002339911</v>
      </c>
      <c r="Q131" s="33">
        <v>3705.7520002339907</v>
      </c>
      <c r="R131" s="33">
        <v>3689.892000233991</v>
      </c>
      <c r="S131" s="33">
        <v>3687.4720002339909</v>
      </c>
      <c r="T131" s="33">
        <v>3636.9320002339909</v>
      </c>
      <c r="U131" s="33">
        <v>3617.392000233991</v>
      </c>
      <c r="V131" s="33">
        <v>3612.6520002339912</v>
      </c>
      <c r="W131" s="33">
        <v>3595.1120002339903</v>
      </c>
      <c r="X131" s="33">
        <v>3158.4420002339912</v>
      </c>
      <c r="Y131" s="33">
        <v>2813.3020002339908</v>
      </c>
    </row>
    <row r="132" spans="1:25" s="2" customFormat="1" ht="15.75">
      <c r="A132" s="32">
        <v>45464</v>
      </c>
      <c r="B132" s="33">
        <v>2591.332000233991</v>
      </c>
      <c r="C132" s="33">
        <v>2441.9920002339909</v>
      </c>
      <c r="D132" s="33">
        <v>2246.3420002339908</v>
      </c>
      <c r="E132" s="33">
        <v>1625.382000233991</v>
      </c>
      <c r="F132" s="33">
        <v>1719.4720002339909</v>
      </c>
      <c r="G132" s="33">
        <v>1539.0520002339908</v>
      </c>
      <c r="H132" s="33">
        <v>2488.8620002339908</v>
      </c>
      <c r="I132" s="33">
        <v>2714.662000233991</v>
      </c>
      <c r="J132" s="33">
        <v>3062.6520002339912</v>
      </c>
      <c r="K132" s="33">
        <v>3391.7320002339911</v>
      </c>
      <c r="L132" s="33">
        <v>3467.642000233991</v>
      </c>
      <c r="M132" s="33">
        <v>3491.0020002339907</v>
      </c>
      <c r="N132" s="33">
        <v>3207.412000233991</v>
      </c>
      <c r="O132" s="33">
        <v>3498.0120002339909</v>
      </c>
      <c r="P132" s="33">
        <v>3536.4420002339912</v>
      </c>
      <c r="Q132" s="33">
        <v>3553.6120002339903</v>
      </c>
      <c r="R132" s="33">
        <v>3545.0520002339908</v>
      </c>
      <c r="S132" s="33">
        <v>3518.0020002339907</v>
      </c>
      <c r="T132" s="33">
        <v>3477.4320002339909</v>
      </c>
      <c r="U132" s="33">
        <v>3346.9620002339907</v>
      </c>
      <c r="V132" s="33">
        <v>3578.2120002339907</v>
      </c>
      <c r="W132" s="33">
        <v>3562.0720002339904</v>
      </c>
      <c r="X132" s="33">
        <v>3218.9620002339907</v>
      </c>
      <c r="Y132" s="33">
        <v>2821.9320002339909</v>
      </c>
    </row>
    <row r="133" spans="1:25" s="2" customFormat="1" ht="15.75">
      <c r="A133" s="32">
        <v>45465</v>
      </c>
      <c r="B133" s="33">
        <v>2737.2020002339909</v>
      </c>
      <c r="C133" s="33">
        <v>2673.9320002339909</v>
      </c>
      <c r="D133" s="33">
        <v>2548.7820002339913</v>
      </c>
      <c r="E133" s="33">
        <v>2447.9220002339907</v>
      </c>
      <c r="F133" s="33">
        <v>2453.412000233991</v>
      </c>
      <c r="G133" s="33">
        <v>2542.122000233991</v>
      </c>
      <c r="H133" s="33">
        <v>2538.8020002339908</v>
      </c>
      <c r="I133" s="33">
        <v>2782.912000233991</v>
      </c>
      <c r="J133" s="33">
        <v>3345.8620002339912</v>
      </c>
      <c r="K133" s="33">
        <v>3587.9520002339905</v>
      </c>
      <c r="L133" s="33">
        <v>3609.2020002339905</v>
      </c>
      <c r="M133" s="33">
        <v>3609.0820002339906</v>
      </c>
      <c r="N133" s="33">
        <v>3613.3120002339911</v>
      </c>
      <c r="O133" s="33">
        <v>3611.2520002339907</v>
      </c>
      <c r="P133" s="33">
        <v>3621.6220002339905</v>
      </c>
      <c r="Q133" s="33">
        <v>3624.3020002339908</v>
      </c>
      <c r="R133" s="33">
        <v>3628.2520002339907</v>
      </c>
      <c r="S133" s="33">
        <v>3627.8120002339911</v>
      </c>
      <c r="T133" s="33">
        <v>3620.0620002339911</v>
      </c>
      <c r="U133" s="33">
        <v>3610.5720002339904</v>
      </c>
      <c r="V133" s="33">
        <v>3627.8320002339906</v>
      </c>
      <c r="W133" s="33">
        <v>3649.0620002339911</v>
      </c>
      <c r="X133" s="33">
        <v>3574.8720002339905</v>
      </c>
      <c r="Y133" s="33">
        <v>3135.2320002339911</v>
      </c>
    </row>
    <row r="134" spans="1:25" s="2" customFormat="1" ht="15.75">
      <c r="A134" s="32">
        <v>45466</v>
      </c>
      <c r="B134" s="33">
        <v>2781.3120002339911</v>
      </c>
      <c r="C134" s="33">
        <v>2715.2020002339909</v>
      </c>
      <c r="D134" s="33">
        <v>2524.8820002339908</v>
      </c>
      <c r="E134" s="33">
        <v>2377.7620002339909</v>
      </c>
      <c r="F134" s="33">
        <v>2334.7020002339909</v>
      </c>
      <c r="G134" s="33">
        <v>2445.9420002339907</v>
      </c>
      <c r="H134" s="33">
        <v>2587.2420002339909</v>
      </c>
      <c r="I134" s="33">
        <v>2817.5220002339911</v>
      </c>
      <c r="J134" s="33">
        <v>3281.1520002339912</v>
      </c>
      <c r="K134" s="33">
        <v>3608.7920002339906</v>
      </c>
      <c r="L134" s="33">
        <v>3635.7920002339906</v>
      </c>
      <c r="M134" s="33">
        <v>3621.9220002339907</v>
      </c>
      <c r="N134" s="33">
        <v>3624.6220002339905</v>
      </c>
      <c r="O134" s="33">
        <v>3619.6220002339905</v>
      </c>
      <c r="P134" s="33">
        <v>3632.8620002339903</v>
      </c>
      <c r="Q134" s="33">
        <v>3631.0720002339904</v>
      </c>
      <c r="R134" s="33">
        <v>3626.1320002339908</v>
      </c>
      <c r="S134" s="33">
        <v>3621.7420002339904</v>
      </c>
      <c r="T134" s="33">
        <v>3621.7920002339906</v>
      </c>
      <c r="U134" s="33">
        <v>3612.3120002339911</v>
      </c>
      <c r="V134" s="33">
        <v>3623.2420002339904</v>
      </c>
      <c r="W134" s="33">
        <v>3634.3120002339911</v>
      </c>
      <c r="X134" s="33">
        <v>3591.892000233991</v>
      </c>
      <c r="Y134" s="33">
        <v>3172.2820002339913</v>
      </c>
    </row>
    <row r="135" spans="1:25" s="2" customFormat="1" ht="15.75">
      <c r="A135" s="32">
        <v>45467</v>
      </c>
      <c r="B135" s="33">
        <v>2860.7120002339907</v>
      </c>
      <c r="C135" s="33">
        <v>2722.2520002339907</v>
      </c>
      <c r="D135" s="33">
        <v>2523.642000233991</v>
      </c>
      <c r="E135" s="33">
        <v>2394.9820002339911</v>
      </c>
      <c r="F135" s="33">
        <v>2381.0320002339909</v>
      </c>
      <c r="G135" s="33">
        <v>2639.892000233991</v>
      </c>
      <c r="H135" s="33">
        <v>2775.9220002339907</v>
      </c>
      <c r="I135" s="33">
        <v>3095.162000233991</v>
      </c>
      <c r="J135" s="33">
        <v>3630.7420002339904</v>
      </c>
      <c r="K135" s="33">
        <v>3675.352000233991</v>
      </c>
      <c r="L135" s="33">
        <v>3677.8620002339903</v>
      </c>
      <c r="M135" s="33">
        <v>3671.602000233991</v>
      </c>
      <c r="N135" s="33">
        <v>3670.392000233991</v>
      </c>
      <c r="O135" s="33">
        <v>3716.8320002339906</v>
      </c>
      <c r="P135" s="33">
        <v>3735.9620002339907</v>
      </c>
      <c r="Q135" s="33">
        <v>3770.0220002339911</v>
      </c>
      <c r="R135" s="33">
        <v>3771.5520002339908</v>
      </c>
      <c r="S135" s="33">
        <v>3733.1520002339912</v>
      </c>
      <c r="T135" s="33">
        <v>3648.5820002339906</v>
      </c>
      <c r="U135" s="33">
        <v>3625.2120002339907</v>
      </c>
      <c r="V135" s="33">
        <v>3634.7920002339906</v>
      </c>
      <c r="W135" s="33">
        <v>3636.9520002339905</v>
      </c>
      <c r="X135" s="33">
        <v>3590.3320002339906</v>
      </c>
      <c r="Y135" s="33">
        <v>3053.2120002339907</v>
      </c>
    </row>
    <row r="136" spans="1:25" s="2" customFormat="1" ht="15.75">
      <c r="A136" s="32">
        <v>45468</v>
      </c>
      <c r="B136" s="33">
        <v>2756.852000233991</v>
      </c>
      <c r="C136" s="33">
        <v>2566.372000233991</v>
      </c>
      <c r="D136" s="33">
        <v>2384.662000233991</v>
      </c>
      <c r="E136" s="33">
        <v>1536.892000233991</v>
      </c>
      <c r="F136" s="33">
        <v>1536.7220002339909</v>
      </c>
      <c r="G136" s="33">
        <v>2513.4520002339909</v>
      </c>
      <c r="H136" s="33">
        <v>2704.6520002339912</v>
      </c>
      <c r="I136" s="33">
        <v>2960.7120002339907</v>
      </c>
      <c r="J136" s="33">
        <v>3589.3020002339908</v>
      </c>
      <c r="K136" s="33">
        <v>3622.7520002339907</v>
      </c>
      <c r="L136" s="33">
        <v>3630.1920002339912</v>
      </c>
      <c r="M136" s="33">
        <v>3635.4620002339907</v>
      </c>
      <c r="N136" s="33">
        <v>3635.9820002339911</v>
      </c>
      <c r="O136" s="33">
        <v>3632.892000233991</v>
      </c>
      <c r="P136" s="33">
        <v>3643.1820002339909</v>
      </c>
      <c r="Q136" s="33">
        <v>3634.2920002339906</v>
      </c>
      <c r="R136" s="33">
        <v>3634.9320002339909</v>
      </c>
      <c r="S136" s="33">
        <v>3620.3320002339906</v>
      </c>
      <c r="T136" s="33">
        <v>3610.7320002339911</v>
      </c>
      <c r="U136" s="33">
        <v>3592.6720002339907</v>
      </c>
      <c r="V136" s="33">
        <v>3602.3820002339908</v>
      </c>
      <c r="W136" s="33">
        <v>3609.2720002339911</v>
      </c>
      <c r="X136" s="33">
        <v>3436.3120002339911</v>
      </c>
      <c r="Y136" s="33">
        <v>2987.5220002339911</v>
      </c>
    </row>
    <row r="137" spans="1:25" s="2" customFormat="1" ht="15.75">
      <c r="A137" s="32">
        <v>45469</v>
      </c>
      <c r="B137" s="33">
        <v>2794.0720002339913</v>
      </c>
      <c r="C137" s="33">
        <v>2563.9820002339911</v>
      </c>
      <c r="D137" s="33">
        <v>2436.3420002339908</v>
      </c>
      <c r="E137" s="33">
        <v>2361.582000233991</v>
      </c>
      <c r="F137" s="33">
        <v>2159.9220002339907</v>
      </c>
      <c r="G137" s="33">
        <v>2597.5320002339913</v>
      </c>
      <c r="H137" s="33">
        <v>2789.6720002339907</v>
      </c>
      <c r="I137" s="33">
        <v>3052.3220002339913</v>
      </c>
      <c r="J137" s="33">
        <v>3589.9120002339905</v>
      </c>
      <c r="K137" s="33">
        <v>3630.9520002339905</v>
      </c>
      <c r="L137" s="33">
        <v>3635.9020002339912</v>
      </c>
      <c r="M137" s="33">
        <v>3627.1720002339907</v>
      </c>
      <c r="N137" s="33">
        <v>3623.5620002339911</v>
      </c>
      <c r="O137" s="33">
        <v>3615.9420002339912</v>
      </c>
      <c r="P137" s="33">
        <v>3632.0820002339906</v>
      </c>
      <c r="Q137" s="33">
        <v>3623.3420002339908</v>
      </c>
      <c r="R137" s="33">
        <v>3624.0220002339911</v>
      </c>
      <c r="S137" s="33">
        <v>3628.3820002339908</v>
      </c>
      <c r="T137" s="33">
        <v>3626.8220002339904</v>
      </c>
      <c r="U137" s="33">
        <v>3615.5320002339904</v>
      </c>
      <c r="V137" s="33">
        <v>3618.8620002339903</v>
      </c>
      <c r="W137" s="33">
        <v>3616.8120002339911</v>
      </c>
      <c r="X137" s="33">
        <v>3577.7920002339906</v>
      </c>
      <c r="Y137" s="33">
        <v>3068.8220002339913</v>
      </c>
    </row>
    <row r="138" spans="1:25" s="2" customFormat="1" ht="15.75">
      <c r="A138" s="32">
        <v>45470</v>
      </c>
      <c r="B138" s="33">
        <v>2821.4920002339909</v>
      </c>
      <c r="C138" s="33">
        <v>2560.0420002339911</v>
      </c>
      <c r="D138" s="33">
        <v>2438.4320002339909</v>
      </c>
      <c r="E138" s="33">
        <v>2364.3420002339908</v>
      </c>
      <c r="F138" s="33">
        <v>2357.082000233991</v>
      </c>
      <c r="G138" s="33">
        <v>2619.3020002339908</v>
      </c>
      <c r="H138" s="33">
        <v>2807.0920002339908</v>
      </c>
      <c r="I138" s="33">
        <v>3092.9720002339909</v>
      </c>
      <c r="J138" s="33">
        <v>3620.2020002339905</v>
      </c>
      <c r="K138" s="33">
        <v>3670.8020002339908</v>
      </c>
      <c r="L138" s="33">
        <v>3667.1220002339905</v>
      </c>
      <c r="M138" s="33">
        <v>3661.4320002339909</v>
      </c>
      <c r="N138" s="33">
        <v>3656.6120002339903</v>
      </c>
      <c r="O138" s="33">
        <v>3656.7320002339911</v>
      </c>
      <c r="P138" s="33">
        <v>3712.8320002339906</v>
      </c>
      <c r="Q138" s="33">
        <v>3740.8220002339904</v>
      </c>
      <c r="R138" s="33">
        <v>3735.2820002339904</v>
      </c>
      <c r="S138" s="33">
        <v>3719.3320002339906</v>
      </c>
      <c r="T138" s="33">
        <v>3643.7020002339905</v>
      </c>
      <c r="U138" s="33">
        <v>3609.0120002339909</v>
      </c>
      <c r="V138" s="33">
        <v>3610.7920002339906</v>
      </c>
      <c r="W138" s="33">
        <v>3604.4320002339909</v>
      </c>
      <c r="X138" s="33">
        <v>3576.4420002339912</v>
      </c>
      <c r="Y138" s="33">
        <v>3132.6820002339909</v>
      </c>
    </row>
    <row r="139" spans="1:25" s="2" customFormat="1" ht="15.75">
      <c r="A139" s="32">
        <v>45471</v>
      </c>
      <c r="B139" s="33">
        <v>2823.4820002339911</v>
      </c>
      <c r="C139" s="33">
        <v>2540.352000233991</v>
      </c>
      <c r="D139" s="33">
        <v>2368.102000233991</v>
      </c>
      <c r="E139" s="33">
        <v>1537.4920002339909</v>
      </c>
      <c r="F139" s="33">
        <v>1536.7720002339909</v>
      </c>
      <c r="G139" s="33">
        <v>2490.142000233991</v>
      </c>
      <c r="H139" s="33">
        <v>2705.8220002339913</v>
      </c>
      <c r="I139" s="33">
        <v>3043.9920002339909</v>
      </c>
      <c r="J139" s="33">
        <v>3606.0320002339904</v>
      </c>
      <c r="K139" s="33">
        <v>3794.4420002339912</v>
      </c>
      <c r="L139" s="33">
        <v>3789.7920002339906</v>
      </c>
      <c r="M139" s="33">
        <v>3812.5820002339906</v>
      </c>
      <c r="N139" s="33">
        <v>3766.0820002339906</v>
      </c>
      <c r="O139" s="33">
        <v>3845.2620002339909</v>
      </c>
      <c r="P139" s="33">
        <v>3854.5520002339908</v>
      </c>
      <c r="Q139" s="33">
        <v>3863.5020002339907</v>
      </c>
      <c r="R139" s="33">
        <v>3876.2620002339909</v>
      </c>
      <c r="S139" s="33">
        <v>3856.5120002339909</v>
      </c>
      <c r="T139" s="33">
        <v>3826.1220002339905</v>
      </c>
      <c r="U139" s="33">
        <v>3720.4020002339912</v>
      </c>
      <c r="V139" s="33">
        <v>3727.5120002339909</v>
      </c>
      <c r="W139" s="33">
        <v>3712.852000233991</v>
      </c>
      <c r="X139" s="33">
        <v>3574.5220002339911</v>
      </c>
      <c r="Y139" s="33">
        <v>3030.2420002339909</v>
      </c>
    </row>
    <row r="140" spans="1:25" s="2" customFormat="1" ht="15.75">
      <c r="A140" s="32">
        <v>45472</v>
      </c>
      <c r="B140" s="33">
        <v>2887.8120002339911</v>
      </c>
      <c r="C140" s="33">
        <v>2718.8420002339908</v>
      </c>
      <c r="D140" s="33">
        <v>2638.2320002339911</v>
      </c>
      <c r="E140" s="33">
        <v>2536.4920002339909</v>
      </c>
      <c r="F140" s="33">
        <v>2464.9020002339907</v>
      </c>
      <c r="G140" s="33">
        <v>2581.0920002339908</v>
      </c>
      <c r="H140" s="33">
        <v>2651.3120002339911</v>
      </c>
      <c r="I140" s="33">
        <v>2923.3220002339913</v>
      </c>
      <c r="J140" s="33">
        <v>3444.662000233991</v>
      </c>
      <c r="K140" s="33">
        <v>3669.7620002339909</v>
      </c>
      <c r="L140" s="33">
        <v>3706.5320002339904</v>
      </c>
      <c r="M140" s="33">
        <v>3780.2820002339904</v>
      </c>
      <c r="N140" s="33">
        <v>3842.3420002339908</v>
      </c>
      <c r="O140" s="33">
        <v>3874.2720002339911</v>
      </c>
      <c r="P140" s="33">
        <v>3899.2220002339909</v>
      </c>
      <c r="Q140" s="33">
        <v>3898.1120002339903</v>
      </c>
      <c r="R140" s="33">
        <v>3925.5920002339908</v>
      </c>
      <c r="S140" s="33">
        <v>3924.6220002339905</v>
      </c>
      <c r="T140" s="33">
        <v>3925.102000233991</v>
      </c>
      <c r="U140" s="33">
        <v>3815.3420002339908</v>
      </c>
      <c r="V140" s="33">
        <v>3841.1120002339903</v>
      </c>
      <c r="W140" s="33">
        <v>3838.9320002339909</v>
      </c>
      <c r="X140" s="33">
        <v>3595.602000233991</v>
      </c>
      <c r="Y140" s="33">
        <v>3070.6720002339907</v>
      </c>
    </row>
    <row r="141" spans="1:25" s="2" customFormat="1" ht="15.75">
      <c r="A141" s="32">
        <v>45473</v>
      </c>
      <c r="B141" s="33">
        <v>2806.7020002339909</v>
      </c>
      <c r="C141" s="33">
        <v>2642.642000233991</v>
      </c>
      <c r="D141" s="33">
        <v>2499.622000233991</v>
      </c>
      <c r="E141" s="33">
        <v>2361.2520002339907</v>
      </c>
      <c r="F141" s="33">
        <v>2311.8020002339908</v>
      </c>
      <c r="G141" s="33">
        <v>2393.0920002339908</v>
      </c>
      <c r="H141" s="33">
        <v>2399.4220002339907</v>
      </c>
      <c r="I141" s="33">
        <v>2763.8820002339908</v>
      </c>
      <c r="J141" s="33">
        <v>3163.6820002339909</v>
      </c>
      <c r="K141" s="33">
        <v>3611.142000233991</v>
      </c>
      <c r="L141" s="33">
        <v>3653.2120002339907</v>
      </c>
      <c r="M141" s="33">
        <v>3661.4920002339904</v>
      </c>
      <c r="N141" s="33">
        <v>3664.9520002339905</v>
      </c>
      <c r="O141" s="33">
        <v>3668.4620002339907</v>
      </c>
      <c r="P141" s="33">
        <v>3674.2020002339905</v>
      </c>
      <c r="Q141" s="33">
        <v>3677.7320002339911</v>
      </c>
      <c r="R141" s="33">
        <v>3678.1620002339905</v>
      </c>
      <c r="S141" s="33">
        <v>3671.1920002339912</v>
      </c>
      <c r="T141" s="33">
        <v>3675.6220002339905</v>
      </c>
      <c r="U141" s="33">
        <v>3654.1820002339909</v>
      </c>
      <c r="V141" s="33">
        <v>3659.4720002339909</v>
      </c>
      <c r="W141" s="33">
        <v>3651.8620002339903</v>
      </c>
      <c r="X141" s="33">
        <v>3594.2920002339906</v>
      </c>
      <c r="Y141" s="33">
        <v>3066.0920002339908</v>
      </c>
    </row>
    <row r="143" spans="1:25" s="35" customFormat="1" ht="33.75" customHeight="1">
      <c r="A143" s="34" t="s">
        <v>37</v>
      </c>
      <c r="B143" s="34"/>
      <c r="C143" s="34"/>
      <c r="D143" s="34"/>
      <c r="E143" s="34"/>
      <c r="F143" s="34"/>
      <c r="G143" s="34"/>
      <c r="H143" s="34"/>
      <c r="I143" s="34"/>
      <c r="J143" s="34"/>
      <c r="L143" s="36" t="s">
        <v>47</v>
      </c>
      <c r="M143" s="36"/>
    </row>
    <row r="145" spans="1:22" s="41" customFormat="1" ht="15.75">
      <c r="A145" s="37" t="s">
        <v>38</v>
      </c>
      <c r="B145" s="37"/>
      <c r="C145" s="37"/>
      <c r="D145" s="37"/>
      <c r="E145" s="38"/>
      <c r="F145" s="38"/>
      <c r="G145" s="38"/>
      <c r="H145" s="39"/>
      <c r="I145" s="39"/>
      <c r="J145" s="39"/>
      <c r="K145" s="39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</row>
    <row r="146" spans="1:22" s="41" customFormat="1" ht="15.75">
      <c r="A146" s="42"/>
      <c r="B146" s="43"/>
      <c r="C146" s="43"/>
      <c r="D146" s="44"/>
      <c r="E146" s="45" t="s">
        <v>39</v>
      </c>
      <c r="F146" s="45"/>
      <c r="G146" s="45"/>
      <c r="H146" s="45"/>
      <c r="I146" s="45"/>
      <c r="J146" s="45"/>
      <c r="K146" s="45"/>
      <c r="L146" s="45"/>
      <c r="M146" s="40"/>
      <c r="N146" s="40"/>
      <c r="O146" s="40"/>
      <c r="P146" s="40"/>
      <c r="Q146" s="40"/>
      <c r="R146" s="40"/>
      <c r="S146" s="40"/>
    </row>
    <row r="147" spans="1:22" s="41" customFormat="1" ht="14.25">
      <c r="A147" s="46"/>
      <c r="B147" s="47"/>
      <c r="C147" s="47"/>
      <c r="D147" s="48"/>
      <c r="E147" s="49" t="s">
        <v>40</v>
      </c>
      <c r="F147" s="50"/>
      <c r="G147" s="49" t="s">
        <v>41</v>
      </c>
      <c r="H147" s="50"/>
      <c r="I147" s="49" t="s">
        <v>42</v>
      </c>
      <c r="J147" s="50"/>
      <c r="K147" s="49" t="s">
        <v>43</v>
      </c>
      <c r="L147" s="50"/>
      <c r="M147" s="40"/>
      <c r="N147" s="40"/>
      <c r="O147" s="40"/>
      <c r="P147" s="40"/>
      <c r="Q147" s="40"/>
      <c r="R147" s="40"/>
      <c r="S147" s="40"/>
      <c r="T147" s="40"/>
      <c r="U147" s="40"/>
    </row>
    <row r="148" spans="1:22" s="41" customFormat="1" ht="15.75">
      <c r="A148" s="51" t="s">
        <v>44</v>
      </c>
      <c r="B148" s="52"/>
      <c r="C148" s="52"/>
      <c r="D148" s="53"/>
      <c r="E148" s="54">
        <v>846593.22</v>
      </c>
      <c r="F148" s="55"/>
      <c r="G148" s="54">
        <v>894142.18</v>
      </c>
      <c r="H148" s="55"/>
      <c r="I148" s="54">
        <v>1181633.1200000001</v>
      </c>
      <c r="J148" s="55"/>
      <c r="K148" s="54">
        <v>1507317.61</v>
      </c>
      <c r="L148" s="55"/>
      <c r="M148" s="40"/>
      <c r="N148" s="40"/>
      <c r="O148" s="40"/>
      <c r="P148" s="40"/>
      <c r="Q148" s="40"/>
      <c r="R148" s="40"/>
      <c r="S148" s="40"/>
      <c r="T148" s="40"/>
      <c r="U148" s="40"/>
    </row>
  </sheetData>
  <mergeCells count="20">
    <mergeCell ref="A148:D148"/>
    <mergeCell ref="E148:F148"/>
    <mergeCell ref="G148:H148"/>
    <mergeCell ref="I148:J148"/>
    <mergeCell ref="K148:L148"/>
    <mergeCell ref="A76:A77"/>
    <mergeCell ref="A110:A111"/>
    <mergeCell ref="L143:M143"/>
    <mergeCell ref="A146:D147"/>
    <mergeCell ref="E146:L146"/>
    <mergeCell ref="E147:F147"/>
    <mergeCell ref="G147:H147"/>
    <mergeCell ref="I147:J147"/>
    <mergeCell ref="K147:L147"/>
    <mergeCell ref="A1:T1"/>
    <mergeCell ref="U2:V2"/>
    <mergeCell ref="U3:V3"/>
    <mergeCell ref="A5:R5"/>
    <mergeCell ref="A9:A10"/>
    <mergeCell ref="A42:A4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49"/>
  <sheetViews>
    <sheetView workbookViewId="0">
      <selection activeCell="AB18" sqref="AB18"/>
    </sheetView>
  </sheetViews>
  <sheetFormatPr defaultRowHeight="15"/>
  <sheetData>
    <row r="1" spans="1:25" s="2" customFormat="1" ht="60" customHeight="1">
      <c r="A1" s="1" t="str">
        <f>'[1]3 ЦК'!A1:T1</f>
        <v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не менее 10 МВт по договору энергоснабжения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5" s="2" customFormat="1" ht="31.5" customHeight="1">
      <c r="A2" s="3"/>
      <c r="B2" s="4" t="s">
        <v>1</v>
      </c>
      <c r="C2" s="5"/>
      <c r="D2" s="5"/>
      <c r="E2" s="5"/>
      <c r="H2" s="6"/>
      <c r="I2" s="6"/>
      <c r="J2" s="6"/>
      <c r="T2" s="7" t="str">
        <f>'[1]3 ЦК'!$T$2</f>
        <v>Июнь</v>
      </c>
      <c r="U2" s="8">
        <f>'[1]3 ЦК'!U2:$V$2</f>
        <v>2024</v>
      </c>
      <c r="V2" s="8"/>
    </row>
    <row r="3" spans="1:25" s="2" customFormat="1" ht="15.75">
      <c r="A3" s="9"/>
      <c r="B3" s="10" t="s">
        <v>2</v>
      </c>
      <c r="C3" s="11"/>
      <c r="D3" s="11"/>
      <c r="E3" s="11"/>
      <c r="H3" s="6"/>
      <c r="I3" s="6"/>
      <c r="J3" s="6"/>
      <c r="T3" s="12" t="s">
        <v>3</v>
      </c>
      <c r="U3" s="13" t="s">
        <v>4</v>
      </c>
      <c r="V3" s="13"/>
    </row>
    <row r="4" spans="1:25" s="2" customFormat="1" ht="15.75">
      <c r="A4" s="14" t="s">
        <v>5</v>
      </c>
      <c r="B4" s="14"/>
      <c r="C4" s="15"/>
      <c r="D4" s="15"/>
      <c r="E4" s="16"/>
      <c r="F4" s="17"/>
      <c r="G4" s="17"/>
      <c r="H4" s="17"/>
      <c r="I4" s="18"/>
      <c r="J4" s="19"/>
    </row>
    <row r="5" spans="1:25" s="2" customFormat="1" ht="46.5" customHeight="1">
      <c r="A5" s="20" t="s">
        <v>6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25" s="2" customFormat="1" ht="15.75">
      <c r="A6" s="18"/>
      <c r="B6" s="21"/>
      <c r="C6" s="21"/>
      <c r="D6" s="21"/>
      <c r="E6" s="21"/>
      <c r="F6" s="21"/>
      <c r="G6" s="21"/>
      <c r="H6" s="21"/>
      <c r="I6" s="21"/>
      <c r="J6" s="21"/>
    </row>
    <row r="7" spans="1:25" s="2" customFormat="1" ht="15.75">
      <c r="A7" s="22" t="s">
        <v>7</v>
      </c>
      <c r="B7" s="18"/>
      <c r="C7" s="18"/>
      <c r="D7" s="18"/>
      <c r="E7" s="18"/>
      <c r="F7" s="18"/>
      <c r="G7" s="18"/>
      <c r="H7" s="18"/>
      <c r="I7" s="18"/>
      <c r="J7" s="18"/>
    </row>
    <row r="8" spans="1:25" s="2" customFormat="1" ht="15.75"/>
    <row r="9" spans="1:25" s="2" customFormat="1" ht="15.75">
      <c r="A9" s="23" t="s">
        <v>8</v>
      </c>
      <c r="B9" s="24"/>
      <c r="C9" s="25"/>
      <c r="D9" s="26"/>
      <c r="E9" s="26"/>
      <c r="F9" s="26"/>
      <c r="G9" s="27" t="s">
        <v>9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8"/>
    </row>
    <row r="10" spans="1:25" s="2" customFormat="1" ht="24">
      <c r="A10" s="29"/>
      <c r="B10" s="30" t="s">
        <v>10</v>
      </c>
      <c r="C10" s="31" t="s">
        <v>11</v>
      </c>
      <c r="D10" s="31" t="s">
        <v>12</v>
      </c>
      <c r="E10" s="31" t="s">
        <v>13</v>
      </c>
      <c r="F10" s="31" t="s">
        <v>14</v>
      </c>
      <c r="G10" s="31" t="s">
        <v>15</v>
      </c>
      <c r="H10" s="31" t="s">
        <v>16</v>
      </c>
      <c r="I10" s="31" t="s">
        <v>17</v>
      </c>
      <c r="J10" s="31" t="s">
        <v>18</v>
      </c>
      <c r="K10" s="31" t="s">
        <v>19</v>
      </c>
      <c r="L10" s="31" t="s">
        <v>20</v>
      </c>
      <c r="M10" s="31" t="s">
        <v>21</v>
      </c>
      <c r="N10" s="31" t="s">
        <v>22</v>
      </c>
      <c r="O10" s="31" t="s">
        <v>23</v>
      </c>
      <c r="P10" s="31" t="s">
        <v>24</v>
      </c>
      <c r="Q10" s="31" t="s">
        <v>25</v>
      </c>
      <c r="R10" s="31" t="s">
        <v>26</v>
      </c>
      <c r="S10" s="31" t="s">
        <v>27</v>
      </c>
      <c r="T10" s="31" t="s">
        <v>28</v>
      </c>
      <c r="U10" s="31" t="s">
        <v>29</v>
      </c>
      <c r="V10" s="31" t="s">
        <v>30</v>
      </c>
      <c r="W10" s="31" t="s">
        <v>31</v>
      </c>
      <c r="X10" s="31" t="s">
        <v>32</v>
      </c>
      <c r="Y10" s="31" t="s">
        <v>33</v>
      </c>
    </row>
    <row r="11" spans="1:25" s="2" customFormat="1" ht="15.75">
      <c r="A11" s="32">
        <v>45444</v>
      </c>
      <c r="B11" s="33">
        <f>SUMIFS('[1]1. Отчет АТС'!$F:$F,'[1]1. Отчет АТС'!$A:$A,$A11,'[1]1. Отчет АТС'!$B:$B,0)+'[1]2. Иные услуги'!$D$11+'[1]3. Услуги по передаче'!$E$10+('[1]4. СН (Установленные)'!$E$12*1000)+'[1]5. Плата за УРП'!$D$6</f>
        <v>1636.082000233991</v>
      </c>
      <c r="C11" s="33">
        <f>SUMIFS('[1]1. Отчет АТС'!$F:$F,'[1]1. Отчет АТС'!$A:$A,$A11,'[1]1. Отчет АТС'!$B:$B,1)+'[1]2. Иные услуги'!$D$11+('[1]3. Услуги по передаче'!$E$10)+('[1]4. СН (Установленные)'!$E$12*1000)+'[1]5. Плата за УРП'!$D$6</f>
        <v>1581.7820002339911</v>
      </c>
      <c r="D11" s="33">
        <f>SUMIFS('[1]1. Отчет АТС'!$F:$F,'[1]1. Отчет АТС'!$A:$A,$A11,'[1]1. Отчет АТС'!$B:$B,2)+'[1]2. Иные услуги'!$D$11+('[1]3. Услуги по передаче'!$E$10)+('[1]4. СН (Установленные)'!$E$12*1000)+'[1]5. Плата за УРП'!$D$6</f>
        <v>1434.5020002339911</v>
      </c>
      <c r="E11" s="33">
        <f>SUMIFS('[1]1. Отчет АТС'!$F:$F,'[1]1. Отчет АТС'!$A:$A,$A11,'[1]1. Отчет АТС'!$B:$B,3)+'[1]2. Иные услуги'!$D$11+('[1]3. Услуги по передаче'!$E$10)+('[1]4. СН (Установленные)'!$E$12*1000)+'[1]5. Плата за УРП'!$D$6</f>
        <v>1309.7420002339909</v>
      </c>
      <c r="F11" s="33">
        <f>SUMIFS('[1]1. Отчет АТС'!$F:$F,'[1]1. Отчет АТС'!$A:$A,$A11,'[1]1. Отчет АТС'!$B:$B,4)+'[1]2. Иные услуги'!$D$11+('[1]3. Услуги по передаче'!$E$10)+('[1]4. СН (Установленные)'!$E$12*1000)+'[1]5. Плата за УРП'!$D$6</f>
        <v>1087.8020002339908</v>
      </c>
      <c r="G11" s="33">
        <f>SUMIFS('[1]1. Отчет АТС'!$F:$F,'[1]1. Отчет АТС'!$A:$A,$A11,'[1]1. Отчет АТС'!$B:$B,5)+'[1]2. Иные услуги'!$D$11+('[1]3. Услуги по передаче'!$E$10)+('[1]4. СН (Установленные)'!$E$12*1000)+'[1]5. Плата за УРП'!$D$6</f>
        <v>1008.4520002339909</v>
      </c>
      <c r="H11" s="33">
        <f>SUMIFS('[1]1. Отчет АТС'!$F:$F,'[1]1. Отчет АТС'!$A:$A,$A11,'[1]1. Отчет АТС'!$B:$B,6)+'[1]2. Иные услуги'!$D$11+('[1]3. Услуги по передаче'!$E$10)+('[1]4. СН (Установленные)'!$E$12*1000)+'[1]5. Плата за УРП'!$D$6</f>
        <v>427.80200023399101</v>
      </c>
      <c r="I11" s="33">
        <f>SUMIFS('[1]1. Отчет АТС'!$F:$F,'[1]1. Отчет АТС'!$A:$A,$A11,'[1]1. Отчет АТС'!$B:$B,7)+'[1]2. Иные услуги'!$D$11+('[1]3. Услуги по передаче'!$E$10)+('[1]4. СН (Установленные)'!$E$12*1000)+'[1]5. Плата за УРП'!$D$6</f>
        <v>1531.4520002339912</v>
      </c>
      <c r="J11" s="33">
        <f>SUMIFS('[1]1. Отчет АТС'!$F:$F,'[1]1. Отчет АТС'!$A:$A,$A11,'[1]1. Отчет АТС'!$B:$B,8)+'[1]2. Иные услуги'!$D$11+('[1]3. Услуги по передаче'!$E$10)+('[1]4. СН (Установленные)'!$E$12*1000)+'[1]5. Плата за УРП'!$D$6</f>
        <v>1824.5420002339911</v>
      </c>
      <c r="K11" s="33">
        <f>SUMIFS('[1]1. Отчет АТС'!$F:$F,'[1]1. Отчет АТС'!$A:$A,$A11,'[1]1. Отчет АТС'!$B:$B,9)+'[1]2. Иные услуги'!$D$11+('[1]3. Услуги по передаче'!$E$10)+('[1]4. СН (Установленные)'!$E$12*1000)+'[1]5. Плата за УРП'!$D$6</f>
        <v>1988.402000233991</v>
      </c>
      <c r="L11" s="33">
        <f>SUMIFS('[1]1. Отчет АТС'!$F:$F,'[1]1. Отчет АТС'!$A:$A,$A11,'[1]1. Отчет АТС'!$B:$B,10)+'[1]2. Иные услуги'!$D$11+('[1]3. Услуги по передаче'!$E$10)+('[1]4. СН (Установленные)'!$E$12*1000)+'[1]5. Плата за УРП'!$D$6</f>
        <v>2070.4220002339912</v>
      </c>
      <c r="M11" s="33">
        <f>SUMIFS('[1]1. Отчет АТС'!$F:$F,'[1]1. Отчет АТС'!$A:$A,$A11,'[1]1. Отчет АТС'!$B:$B,11)+'[1]2. Иные услуги'!$D$11+('[1]3. Услуги по передаче'!$E$10)+('[1]4. СН (Установленные)'!$E$12*1000)+'[1]5. Плата за УРП'!$D$6</f>
        <v>1860.0120002339911</v>
      </c>
      <c r="N11" s="33">
        <f>SUMIFS('[1]1. Отчет АТС'!$F:$F,'[1]1. Отчет АТС'!$A:$A,$A11,'[1]1. Отчет АТС'!$B:$B,12)+'[1]2. Иные услуги'!$D$11+('[1]3. Услуги по передаче'!$E$10)+('[1]4. СН (Установленные)'!$E$12*1000)+'[1]5. Плата за УРП'!$D$6</f>
        <v>1855.6820002339912</v>
      </c>
      <c r="O11" s="33">
        <f>SUMIFS('[1]1. Отчет АТС'!$F:$F,'[1]1. Отчет АТС'!$A:$A,$A11,'[1]1. Отчет АТС'!$B:$B,13)+'[1]2. Иные услуги'!$D$11+('[1]3. Услуги по передаче'!$E$10)+('[1]4. СН (Установленные)'!$E$12*1000)+'[1]5. Плата за УРП'!$D$6</f>
        <v>1865.2020002339912</v>
      </c>
      <c r="P11" s="33">
        <f>SUMIFS('[1]1. Отчет АТС'!$F:$F,'[1]1. Отчет АТС'!$A:$A,$A11,'[1]1. Отчет АТС'!$B:$B,14)+'[1]2. Иные услуги'!$D$11+('[1]3. Услуги по передаче'!$E$10)+('[1]4. СН (Установленные)'!$E$12*1000)+'[1]5. Плата за УРП'!$D$6</f>
        <v>1854.832000233991</v>
      </c>
      <c r="Q11" s="33">
        <f>SUMIFS('[1]1. Отчет АТС'!$F:$F,'[1]1. Отчет АТС'!$A:$A,$A11,'[1]1. Отчет АТС'!$B:$B,15)+'[1]2. Иные услуги'!$D$11+('[1]3. Услуги по передаче'!$E$10)+('[1]4. СН (Установленные)'!$E$12*1000)+'[1]5. Плата за УРП'!$D$6</f>
        <v>1874.7420002339911</v>
      </c>
      <c r="R11" s="33">
        <f>SUMIFS('[1]1. Отчет АТС'!$F:$F,'[1]1. Отчет АТС'!$A:$A,$A11,'[1]1. Отчет АТС'!$B:$B,16)+'[1]2. Иные услуги'!$D$11+('[1]3. Услуги по передаче'!$E$10)+('[1]4. СН (Установленные)'!$E$12*1000)+'[1]5. Плата за УРП'!$D$6</f>
        <v>1926.072000233991</v>
      </c>
      <c r="S11" s="33">
        <f>SUMIFS('[1]1. Отчет АТС'!$F:$F,'[1]1. Отчет АТС'!$A:$A,$A11,'[1]1. Отчет АТС'!$B:$B,17)+'[1]2. Иные услуги'!$D$11+('[1]3. Услуги по передаче'!$E$10)+('[1]4. СН (Установленные)'!$E$12*1000)+'[1]5. Плата за УРП'!$D$6</f>
        <v>2182.2420002339913</v>
      </c>
      <c r="T11" s="33">
        <f>SUMIFS('[1]1. Отчет АТС'!$F:$F,'[1]1. Отчет АТС'!$A:$A,$A11,'[1]1. Отчет АТС'!$B:$B,18)+'[1]2. Иные услуги'!$D$11+('[1]3. Услуги по передаче'!$E$10)+('[1]4. СН (Установленные)'!$E$12*1000)+'[1]5. Плата за УРП'!$D$6</f>
        <v>2132.0220002339911</v>
      </c>
      <c r="U11" s="33">
        <f>SUMIFS('[1]1. Отчет АТС'!$F:$F,'[1]1. Отчет АТС'!$A:$A,$A11,'[1]1. Отчет АТС'!$B:$B,19)+'[1]2. Иные услуги'!$D$11+('[1]3. Услуги по передаче'!$E$10)+('[1]4. СН (Установленные)'!$E$12*1000)+'[1]5. Плата за УРП'!$D$6</f>
        <v>2102.2420002339913</v>
      </c>
      <c r="V11" s="33">
        <f>SUMIFS('[1]1. Отчет АТС'!$F:$F,'[1]1. Отчет АТС'!$A:$A,$A11,'[1]1. Отчет АТС'!$B:$B,20)+'[1]2. Иные услуги'!$D$11+('[1]3. Услуги по передаче'!$E$10)+('[1]4. СН (Установленные)'!$E$12*1000)+'[1]5. Плата за УРП'!$D$6</f>
        <v>2225.7820002339913</v>
      </c>
      <c r="W11" s="33">
        <f>SUMIFS('[1]1. Отчет АТС'!$F:$F,'[1]1. Отчет АТС'!$A:$A,$A11,'[1]1. Отчет АТС'!$B:$B,21)+'[1]2. Иные услуги'!$D$11+('[1]3. Услуги по передаче'!$E$10)+('[1]4. СН (Установленные)'!$E$12*1000)+'[1]5. Плата за УРП'!$D$6</f>
        <v>2137.662000233991</v>
      </c>
      <c r="X11" s="33">
        <f>SUMIFS('[1]1. Отчет АТС'!$F:$F,'[1]1. Отчет АТС'!$A:$A,$A11,'[1]1. Отчет АТС'!$B:$B,22)+'[1]2. Иные услуги'!$D$11+('[1]3. Услуги по передаче'!$E$10)+('[1]4. СН (Установленные)'!$E$12*1000)+'[1]5. Плата за УРП'!$D$6</f>
        <v>1836.352000233991</v>
      </c>
      <c r="Y11" s="33">
        <f>SUMIFS('[1]1. Отчет АТС'!$F:$F,'[1]1. Отчет АТС'!$A:$A,$A11,'[1]1. Отчет АТС'!$B:$B,23)+'[1]2. Иные услуги'!$D$11+('[1]3. Услуги по передаче'!$E$10)+('[1]4. СН (Установленные)'!$E$12*1000)+'[1]5. Плата за УРП'!$D$6</f>
        <v>1665.9720002339911</v>
      </c>
    </row>
    <row r="12" spans="1:25" s="2" customFormat="1" ht="15.75">
      <c r="A12" s="32">
        <v>45445</v>
      </c>
      <c r="B12" s="33">
        <f>SUMIFS('[1]1. Отчет АТС'!$F:$F,'[1]1. Отчет АТС'!$A:$A,$A12,'[1]1. Отчет АТС'!$B:$B,0)+'[1]2. Иные услуги'!$D$11+'[1]3. Услуги по передаче'!$E$10+('[1]4. СН (Установленные)'!$E$12*1000)+'[1]5. Плата за УРП'!$D$6</f>
        <v>1594.9920002339911</v>
      </c>
      <c r="C12" s="33">
        <f>SUMIFS('[1]1. Отчет АТС'!$F:$F,'[1]1. Отчет АТС'!$A:$A,$A12,'[1]1. Отчет АТС'!$B:$B,1)+'[1]2. Иные услуги'!$D$11+('[1]3. Услуги по передаче'!$E$10)+('[1]4. СН (Установленные)'!$E$12*1000)+'[1]5. Плата за УРП'!$D$6</f>
        <v>1391.6020002339908</v>
      </c>
      <c r="D12" s="33">
        <f>SUMIFS('[1]1. Отчет АТС'!$F:$F,'[1]1. Отчет АТС'!$A:$A,$A12,'[1]1. Отчет АТС'!$B:$B,2)+'[1]2. Иные услуги'!$D$11+('[1]3. Услуги по передаче'!$E$10)+('[1]4. СН (Установленные)'!$E$12*1000)+'[1]5. Плата за УРП'!$D$6</f>
        <v>1192.2920002339911</v>
      </c>
      <c r="E12" s="33">
        <f>SUMIFS('[1]1. Отчет АТС'!$F:$F,'[1]1. Отчет АТС'!$A:$A,$A12,'[1]1. Отчет АТС'!$B:$B,3)+'[1]2. Иные услуги'!$D$11+('[1]3. Услуги по передаче'!$E$10)+('[1]4. СН (Установленные)'!$E$12*1000)+'[1]5. Плата за УРП'!$D$6</f>
        <v>1058.6820002339909</v>
      </c>
      <c r="F12" s="33">
        <f>SUMIFS('[1]1. Отчет АТС'!$F:$F,'[1]1. Отчет АТС'!$A:$A,$A12,'[1]1. Отчет АТС'!$B:$B,4)+'[1]2. Иные услуги'!$D$11+('[1]3. Услуги по передаче'!$E$10)+('[1]4. СН (Установленные)'!$E$12*1000)+'[1]5. Плата за УРП'!$D$6</f>
        <v>975.02200023399098</v>
      </c>
      <c r="G12" s="33">
        <f>SUMIFS('[1]1. Отчет АТС'!$F:$F,'[1]1. Отчет АТС'!$A:$A,$A12,'[1]1. Отчет АТС'!$B:$B,5)+'[1]2. Иные услуги'!$D$11+('[1]3. Услуги по передаче'!$E$10)+('[1]4. СН (Установленные)'!$E$12*1000)+'[1]5. Плата за УРП'!$D$6</f>
        <v>993.83200023399093</v>
      </c>
      <c r="H12" s="33">
        <f>SUMIFS('[1]1. Отчет АТС'!$F:$F,'[1]1. Отчет АТС'!$A:$A,$A12,'[1]1. Отчет АТС'!$B:$B,6)+'[1]2. Иные услуги'!$D$11+('[1]3. Услуги по передаче'!$E$10)+('[1]4. СН (Установленные)'!$E$12*1000)+'[1]5. Плата за УРП'!$D$6</f>
        <v>422.38200023399099</v>
      </c>
      <c r="I12" s="33">
        <f>SUMIFS('[1]1. Отчет АТС'!$F:$F,'[1]1. Отчет АТС'!$A:$A,$A12,'[1]1. Отчет АТС'!$B:$B,7)+'[1]2. Иные услуги'!$D$11+('[1]3. Услуги по передаче'!$E$10)+('[1]4. СН (Установленные)'!$E$12*1000)+'[1]5. Плата за УРП'!$D$6</f>
        <v>425.84200023399103</v>
      </c>
      <c r="J12" s="33">
        <f>SUMIFS('[1]1. Отчет АТС'!$F:$F,'[1]1. Отчет АТС'!$A:$A,$A12,'[1]1. Отчет АТС'!$B:$B,8)+'[1]2. Иные услуги'!$D$11+('[1]3. Услуги по передаче'!$E$10)+('[1]4. СН (Установленные)'!$E$12*1000)+'[1]5. Плата за УРП'!$D$6</f>
        <v>1683.822000233991</v>
      </c>
      <c r="K12" s="33">
        <f>SUMIFS('[1]1. Отчет АТС'!$F:$F,'[1]1. Отчет АТС'!$A:$A,$A12,'[1]1. Отчет АТС'!$B:$B,9)+'[1]2. Иные услуги'!$D$11+('[1]3. Услуги по передаче'!$E$10)+('[1]4. СН (Установленные)'!$E$12*1000)+'[1]5. Плата за УРП'!$D$6</f>
        <v>2023.402000233991</v>
      </c>
      <c r="L12" s="33">
        <f>SUMIFS('[1]1. Отчет АТС'!$F:$F,'[1]1. Отчет АТС'!$A:$A,$A12,'[1]1. Отчет АТС'!$B:$B,10)+'[1]2. Иные услуги'!$D$11+('[1]3. Услуги по передаче'!$E$10)+('[1]4. СН (Установленные)'!$E$12*1000)+'[1]5. Плата за УРП'!$D$6</f>
        <v>2147.1720002339912</v>
      </c>
      <c r="M12" s="33">
        <f>SUMIFS('[1]1. Отчет АТС'!$F:$F,'[1]1. Отчет АТС'!$A:$A,$A12,'[1]1. Отчет АТС'!$B:$B,11)+'[1]2. Иные услуги'!$D$11+('[1]3. Услуги по передаче'!$E$10)+('[1]4. СН (Установленные)'!$E$12*1000)+'[1]5. Плата за УРП'!$D$6</f>
        <v>2155.5320002339913</v>
      </c>
      <c r="N12" s="33">
        <f>SUMIFS('[1]1. Отчет АТС'!$F:$F,'[1]1. Отчет АТС'!$A:$A,$A12,'[1]1. Отчет АТС'!$B:$B,12)+'[1]2. Иные услуги'!$D$11+('[1]3. Услуги по передаче'!$E$10)+('[1]4. СН (Установленные)'!$E$12*1000)+'[1]5. Плата за УРП'!$D$6</f>
        <v>2151.5520002339908</v>
      </c>
      <c r="O12" s="33">
        <f>SUMIFS('[1]1. Отчет АТС'!$F:$F,'[1]1. Отчет АТС'!$A:$A,$A12,'[1]1. Отчет АТС'!$B:$B,13)+'[1]2. Иные услуги'!$D$11+('[1]3. Услуги по передаче'!$E$10)+('[1]4. СН (Установленные)'!$E$12*1000)+'[1]5. Плата за УРП'!$D$6</f>
        <v>2180.872000233991</v>
      </c>
      <c r="P12" s="33">
        <f>SUMIFS('[1]1. Отчет АТС'!$F:$F,'[1]1. Отчет АТС'!$A:$A,$A12,'[1]1. Отчет АТС'!$B:$B,14)+'[1]2. Иные услуги'!$D$11+('[1]3. Услуги по передаче'!$E$10)+('[1]4. СН (Установленные)'!$E$12*1000)+'[1]5. Плата за УРП'!$D$6</f>
        <v>2246.9820002339911</v>
      </c>
      <c r="Q12" s="33">
        <f>SUMIFS('[1]1. Отчет АТС'!$F:$F,'[1]1. Отчет АТС'!$A:$A,$A12,'[1]1. Отчет АТС'!$B:$B,15)+'[1]2. Иные услуги'!$D$11+('[1]3. Услуги по передаче'!$E$10)+('[1]4. СН (Установленные)'!$E$12*1000)+'[1]5. Плата за УРП'!$D$6</f>
        <v>2297.1920002339912</v>
      </c>
      <c r="R12" s="33">
        <f>SUMIFS('[1]1. Отчет АТС'!$F:$F,'[1]1. Отчет АТС'!$A:$A,$A12,'[1]1. Отчет АТС'!$B:$B,16)+'[1]2. Иные услуги'!$D$11+('[1]3. Услуги по передаче'!$E$10)+('[1]4. СН (Установленные)'!$E$12*1000)+'[1]5. Плата за УРП'!$D$6</f>
        <v>2336.0520002339908</v>
      </c>
      <c r="S12" s="33">
        <f>SUMIFS('[1]1. Отчет АТС'!$F:$F,'[1]1. Отчет АТС'!$A:$A,$A12,'[1]1. Отчет АТС'!$B:$B,17)+'[1]2. Иные услуги'!$D$11+('[1]3. Услуги по передаче'!$E$10)+('[1]4. СН (Установленные)'!$E$12*1000)+'[1]5. Плата за УРП'!$D$6</f>
        <v>2357.7320002339911</v>
      </c>
      <c r="T12" s="33">
        <f>SUMIFS('[1]1. Отчет АТС'!$F:$F,'[1]1. Отчет АТС'!$A:$A,$A12,'[1]1. Отчет АТС'!$B:$B,18)+'[1]2. Иные услуги'!$D$11+('[1]3. Услуги по передаче'!$E$10)+('[1]4. СН (Установленные)'!$E$12*1000)+'[1]5. Плата за УРП'!$D$6</f>
        <v>2358.372000233991</v>
      </c>
      <c r="U12" s="33">
        <f>SUMIFS('[1]1. Отчет АТС'!$F:$F,'[1]1. Отчет АТС'!$A:$A,$A12,'[1]1. Отчет АТС'!$B:$B,19)+'[1]2. Иные услуги'!$D$11+('[1]3. Услуги по передаче'!$E$10)+('[1]4. СН (Установленные)'!$E$12*1000)+'[1]5. Плата за УРП'!$D$6</f>
        <v>2249.5120002339909</v>
      </c>
      <c r="V12" s="33">
        <f>SUMIFS('[1]1. Отчет АТС'!$F:$F,'[1]1. Отчет АТС'!$A:$A,$A12,'[1]1. Отчет АТС'!$B:$B,20)+'[1]2. Иные услуги'!$D$11+('[1]3. Услуги по передаче'!$E$10)+('[1]4. СН (Установленные)'!$E$12*1000)+'[1]5. Плата за УРП'!$D$6</f>
        <v>2283.2720002339911</v>
      </c>
      <c r="W12" s="33">
        <f>SUMIFS('[1]1. Отчет АТС'!$F:$F,'[1]1. Отчет АТС'!$A:$A,$A12,'[1]1. Отчет АТС'!$B:$B,21)+'[1]2. Иные услуги'!$D$11+('[1]3. Услуги по передаче'!$E$10)+('[1]4. СН (Установленные)'!$E$12*1000)+'[1]5. Плата за УРП'!$D$6</f>
        <v>2295.3120002339911</v>
      </c>
      <c r="X12" s="33">
        <f>SUMIFS('[1]1. Отчет АТС'!$F:$F,'[1]1. Отчет АТС'!$A:$A,$A12,'[1]1. Отчет АТС'!$B:$B,22)+'[1]2. Иные услуги'!$D$11+('[1]3. Услуги по передаче'!$E$10)+('[1]4. СН (Установленные)'!$E$12*1000)+'[1]5. Плата за УРП'!$D$6</f>
        <v>2155.6820002339909</v>
      </c>
      <c r="Y12" s="33">
        <f>SUMIFS('[1]1. Отчет АТС'!$F:$F,'[1]1. Отчет АТС'!$A:$A,$A12,'[1]1. Отчет АТС'!$B:$B,23)+'[1]2. Иные услуги'!$D$11+('[1]3. Услуги по передаче'!$E$10)+('[1]4. СН (Установленные)'!$E$12*1000)+'[1]5. Плата за УРП'!$D$6</f>
        <v>1772.0320002339911</v>
      </c>
    </row>
    <row r="13" spans="1:25" s="2" customFormat="1" ht="15.75">
      <c r="A13" s="32">
        <v>45446</v>
      </c>
      <c r="B13" s="33">
        <f>SUMIFS('[1]1. Отчет АТС'!$F:$F,'[1]1. Отчет АТС'!$A:$A,$A13,'[1]1. Отчет АТС'!$B:$B,0)+'[1]2. Иные услуги'!$D$11+'[1]3. Услуги по передаче'!$E$10+('[1]4. СН (Установленные)'!$E$12*1000)+'[1]5. Плата за УРП'!$D$6</f>
        <v>1644.6820002339912</v>
      </c>
      <c r="C13" s="33">
        <f>SUMIFS('[1]1. Отчет АТС'!$F:$F,'[1]1. Отчет АТС'!$A:$A,$A13,'[1]1. Отчет АТС'!$B:$B,1)+'[1]2. Иные услуги'!$D$11+('[1]3. Услуги по передаче'!$E$10)+('[1]4. СН (Установленные)'!$E$12*1000)+'[1]5. Плата за УРП'!$D$6</f>
        <v>1426.0620002339911</v>
      </c>
      <c r="D13" s="33">
        <f>SUMIFS('[1]1. Отчет АТС'!$F:$F,'[1]1. Отчет АТС'!$A:$A,$A13,'[1]1. Отчет АТС'!$B:$B,2)+'[1]2. Иные услуги'!$D$11+('[1]3. Услуги по передаче'!$E$10)+('[1]4. СН (Установленные)'!$E$12*1000)+'[1]5. Плата за УРП'!$D$6</f>
        <v>1392.9520002339909</v>
      </c>
      <c r="E13" s="33">
        <f>SUMIFS('[1]1. Отчет АТС'!$F:$F,'[1]1. Отчет АТС'!$A:$A,$A13,'[1]1. Отчет АТС'!$B:$B,3)+'[1]2. Иные услуги'!$D$11+('[1]3. Услуги по передаче'!$E$10)+('[1]4. СН (Установленные)'!$E$12*1000)+'[1]5. Плата за УРП'!$D$6</f>
        <v>1237.9820002339911</v>
      </c>
      <c r="F13" s="33">
        <f>SUMIFS('[1]1. Отчет АТС'!$F:$F,'[1]1. Отчет АТС'!$A:$A,$A13,'[1]1. Отчет АТС'!$B:$B,4)+'[1]2. Иные услуги'!$D$11+('[1]3. Услуги по передаче'!$E$10)+('[1]4. СН (Установленные)'!$E$12*1000)+'[1]5. Плата за УРП'!$D$6</f>
        <v>1171.152000233991</v>
      </c>
      <c r="G13" s="33">
        <f>SUMIFS('[1]1. Отчет АТС'!$F:$F,'[1]1. Отчет АТС'!$A:$A,$A13,'[1]1. Отчет АТС'!$B:$B,5)+'[1]2. Иные услуги'!$D$11+('[1]3. Услуги по передаче'!$E$10)+('[1]4. СН (Установленные)'!$E$12*1000)+'[1]5. Плата за УРП'!$D$6</f>
        <v>1371.2720002339909</v>
      </c>
      <c r="H13" s="33">
        <f>SUMIFS('[1]1. Отчет АТС'!$F:$F,'[1]1. Отчет АТС'!$A:$A,$A13,'[1]1. Отчет АТС'!$B:$B,6)+'[1]2. Иные услуги'!$D$11+('[1]3. Услуги по передаче'!$E$10)+('[1]4. СН (Установленные)'!$E$12*1000)+'[1]5. Плата за УРП'!$D$6</f>
        <v>1516.412000233991</v>
      </c>
      <c r="I13" s="33">
        <f>SUMIFS('[1]1. Отчет АТС'!$F:$F,'[1]1. Отчет АТС'!$A:$A,$A13,'[1]1. Отчет АТС'!$B:$B,7)+'[1]2. Иные услуги'!$D$11+('[1]3. Услуги по передаче'!$E$10)+('[1]4. СН (Установленные)'!$E$12*1000)+'[1]5. Плата за УРП'!$D$6</f>
        <v>1715.9820002339911</v>
      </c>
      <c r="J13" s="33">
        <f>SUMIFS('[1]1. Отчет АТС'!$F:$F,'[1]1. Отчет АТС'!$A:$A,$A13,'[1]1. Отчет АТС'!$B:$B,8)+'[1]2. Иные услуги'!$D$11+('[1]3. Услуги по передаче'!$E$10)+('[1]4. СН (Установленные)'!$E$12*1000)+'[1]5. Плата за УРП'!$D$6</f>
        <v>2208.1720002339912</v>
      </c>
      <c r="K13" s="33">
        <f>SUMIFS('[1]1. Отчет АТС'!$F:$F,'[1]1. Отчет АТС'!$A:$A,$A13,'[1]1. Отчет АТС'!$B:$B,9)+'[1]2. Иные услуги'!$D$11+('[1]3. Услуги по передаче'!$E$10)+('[1]4. СН (Установленные)'!$E$12*1000)+'[1]5. Плата за УРП'!$D$6</f>
        <v>2415.6120002339908</v>
      </c>
      <c r="L13" s="33">
        <f>SUMIFS('[1]1. Отчет АТС'!$F:$F,'[1]1. Отчет АТС'!$A:$A,$A13,'[1]1. Отчет АТС'!$B:$B,10)+'[1]2. Иные услуги'!$D$11+('[1]3. Услуги по передаче'!$E$10)+('[1]4. СН (Установленные)'!$E$12*1000)+'[1]5. Плата за УРП'!$D$6</f>
        <v>2418.602000233991</v>
      </c>
      <c r="M13" s="33">
        <f>SUMIFS('[1]1. Отчет АТС'!$F:$F,'[1]1. Отчет АТС'!$A:$A,$A13,'[1]1. Отчет АТС'!$B:$B,11)+'[1]2. Иные услуги'!$D$11+('[1]3. Услуги по передаче'!$E$10)+('[1]4. СН (Установленные)'!$E$12*1000)+'[1]5. Плата за УРП'!$D$6</f>
        <v>2397.2920002339911</v>
      </c>
      <c r="N13" s="33">
        <f>SUMIFS('[1]1. Отчет АТС'!$F:$F,'[1]1. Отчет АТС'!$A:$A,$A13,'[1]1. Отчет АТС'!$B:$B,12)+'[1]2. Иные услуги'!$D$11+('[1]3. Услуги по передаче'!$E$10)+('[1]4. СН (Установленные)'!$E$12*1000)+'[1]5. Плата за УРП'!$D$6</f>
        <v>2397.6820002339909</v>
      </c>
      <c r="O13" s="33">
        <f>SUMIFS('[1]1. Отчет АТС'!$F:$F,'[1]1. Отчет АТС'!$A:$A,$A13,'[1]1. Отчет АТС'!$B:$B,13)+'[1]2. Иные услуги'!$D$11+('[1]3. Услуги по передаче'!$E$10)+('[1]4. СН (Установленные)'!$E$12*1000)+'[1]5. Плата за УРП'!$D$6</f>
        <v>2398.3820002339908</v>
      </c>
      <c r="P13" s="33">
        <f>SUMIFS('[1]1. Отчет АТС'!$F:$F,'[1]1. Отчет АТС'!$A:$A,$A13,'[1]1. Отчет АТС'!$B:$B,14)+'[1]2. Иные услуги'!$D$11+('[1]3. Услуги по передаче'!$E$10)+('[1]4. СН (Установленные)'!$E$12*1000)+'[1]5. Плата за УРП'!$D$6</f>
        <v>2403.2020002339909</v>
      </c>
      <c r="Q13" s="33">
        <f>SUMIFS('[1]1. Отчет АТС'!$F:$F,'[1]1. Отчет АТС'!$A:$A,$A13,'[1]1. Отчет АТС'!$B:$B,15)+'[1]2. Иные услуги'!$D$11+('[1]3. Услуги по передаче'!$E$10)+('[1]4. СН (Установленные)'!$E$12*1000)+'[1]5. Плата за УРП'!$D$6</f>
        <v>2394.3420002339908</v>
      </c>
      <c r="R13" s="33">
        <f>SUMIFS('[1]1. Отчет АТС'!$F:$F,'[1]1. Отчет АТС'!$A:$A,$A13,'[1]1. Отчет АТС'!$B:$B,16)+'[1]2. Иные услуги'!$D$11+('[1]3. Услуги по передаче'!$E$10)+('[1]4. СН (Установленные)'!$E$12*1000)+'[1]5. Плата за УРП'!$D$6</f>
        <v>2391.0920002339908</v>
      </c>
      <c r="S13" s="33">
        <f>SUMIFS('[1]1. Отчет АТС'!$F:$F,'[1]1. Отчет АТС'!$A:$A,$A13,'[1]1. Отчет АТС'!$B:$B,17)+'[1]2. Иные услуги'!$D$11+('[1]3. Услуги по передаче'!$E$10)+('[1]4. СН (Установленные)'!$E$12*1000)+'[1]5. Плата за УРП'!$D$6</f>
        <v>2389.7820002339909</v>
      </c>
      <c r="T13" s="33">
        <f>SUMIFS('[1]1. Отчет АТС'!$F:$F,'[1]1. Отчет АТС'!$A:$A,$A13,'[1]1. Отчет АТС'!$B:$B,18)+'[1]2. Иные услуги'!$D$11+('[1]3. Услуги по передаче'!$E$10)+('[1]4. СН (Установленные)'!$E$12*1000)+'[1]5. Плата за УРП'!$D$6</f>
        <v>2389.5420002339911</v>
      </c>
      <c r="U13" s="33">
        <f>SUMIFS('[1]1. Отчет АТС'!$F:$F,'[1]1. Отчет АТС'!$A:$A,$A13,'[1]1. Отчет АТС'!$B:$B,19)+'[1]2. Иные услуги'!$D$11+('[1]3. Услуги по передаче'!$E$10)+('[1]4. СН (Установленные)'!$E$12*1000)+'[1]5. Плата за УРП'!$D$6</f>
        <v>2256.6920002339912</v>
      </c>
      <c r="V13" s="33">
        <f>SUMIFS('[1]1. Отчет АТС'!$F:$F,'[1]1. Отчет АТС'!$A:$A,$A13,'[1]1. Отчет АТС'!$B:$B,20)+'[1]2. Иные услуги'!$D$11+('[1]3. Услуги по передаче'!$E$10)+('[1]4. СН (Установленные)'!$E$12*1000)+'[1]5. Плата за УРП'!$D$6</f>
        <v>2307.7820002339913</v>
      </c>
      <c r="W13" s="33">
        <f>SUMIFS('[1]1. Отчет АТС'!$F:$F,'[1]1. Отчет АТС'!$A:$A,$A13,'[1]1. Отчет АТС'!$B:$B,21)+'[1]2. Иные услуги'!$D$11+('[1]3. Услуги по передаче'!$E$10)+('[1]4. СН (Установленные)'!$E$12*1000)+'[1]5. Плата за УРП'!$D$6</f>
        <v>2296.6320002339908</v>
      </c>
      <c r="X13" s="33">
        <f>SUMIFS('[1]1. Отчет АТС'!$F:$F,'[1]1. Отчет АТС'!$A:$A,$A13,'[1]1. Отчет АТС'!$B:$B,22)+'[1]2. Иные услуги'!$D$11+('[1]3. Услуги по передаче'!$E$10)+('[1]4. СН (Установленные)'!$E$12*1000)+'[1]5. Плата за УРП'!$D$6</f>
        <v>1976.112000233991</v>
      </c>
      <c r="Y13" s="33">
        <f>SUMIFS('[1]1. Отчет АТС'!$F:$F,'[1]1. Отчет АТС'!$A:$A,$A13,'[1]1. Отчет АТС'!$B:$B,23)+'[1]2. Иные услуги'!$D$11+('[1]3. Услуги по передаче'!$E$10)+('[1]4. СН (Установленные)'!$E$12*1000)+'[1]5. Плата за УРП'!$D$6</f>
        <v>1715.622000233991</v>
      </c>
    </row>
    <row r="14" spans="1:25" s="2" customFormat="1" ht="15.75">
      <c r="A14" s="32">
        <v>45447</v>
      </c>
      <c r="B14" s="33">
        <f>SUMIFS('[1]1. Отчет АТС'!$F:$F,'[1]1. Отчет АТС'!$A:$A,$A14,'[1]1. Отчет АТС'!$B:$B,0)+'[1]2. Иные услуги'!$D$11+'[1]3. Услуги по передаче'!$E$10+('[1]4. СН (Установленные)'!$E$12*1000)+'[1]5. Плата за УРП'!$D$6</f>
        <v>1739.4220002339912</v>
      </c>
      <c r="C14" s="33">
        <f>SUMIFS('[1]1. Отчет АТС'!$F:$F,'[1]1. Отчет АТС'!$A:$A,$A14,'[1]1. Отчет АТС'!$B:$B,1)+'[1]2. Иные услуги'!$D$11+('[1]3. Услуги по передаче'!$E$10)+('[1]4. СН (Установленные)'!$E$12*1000)+'[1]5. Плата за УРП'!$D$6</f>
        <v>1512.1820002339912</v>
      </c>
      <c r="D14" s="33">
        <f>SUMIFS('[1]1. Отчет АТС'!$F:$F,'[1]1. Отчет АТС'!$A:$A,$A14,'[1]1. Отчет АТС'!$B:$B,2)+'[1]2. Иные услуги'!$D$11+('[1]3. Услуги по передаче'!$E$10)+('[1]4. СН (Установленные)'!$E$12*1000)+'[1]5. Плата за УРП'!$D$6</f>
        <v>1375.872000233991</v>
      </c>
      <c r="E14" s="33">
        <f>SUMIFS('[1]1. Отчет АТС'!$F:$F,'[1]1. Отчет АТС'!$A:$A,$A14,'[1]1. Отчет АТС'!$B:$B,3)+'[1]2. Иные услуги'!$D$11+('[1]3. Услуги по передаче'!$E$10)+('[1]4. СН (Установленные)'!$E$12*1000)+'[1]5. Плата за УРП'!$D$6</f>
        <v>1278.8020002339908</v>
      </c>
      <c r="F14" s="33">
        <f>SUMIFS('[1]1. Отчет АТС'!$F:$F,'[1]1. Отчет АТС'!$A:$A,$A14,'[1]1. Отчет АТС'!$B:$B,4)+'[1]2. Иные услуги'!$D$11+('[1]3. Услуги по передаче'!$E$10)+('[1]4. СН (Установленные)'!$E$12*1000)+'[1]5. Плата за УРП'!$D$6</f>
        <v>1280.9520002339909</v>
      </c>
      <c r="G14" s="33">
        <f>SUMIFS('[1]1. Отчет АТС'!$F:$F,'[1]1. Отчет АТС'!$A:$A,$A14,'[1]1. Отчет АТС'!$B:$B,5)+'[1]2. Иные услуги'!$D$11+('[1]3. Услуги по передаче'!$E$10)+('[1]4. СН (Установленные)'!$E$12*1000)+'[1]5. Плата за УРП'!$D$6</f>
        <v>1453.132000233991</v>
      </c>
      <c r="H14" s="33">
        <f>SUMIFS('[1]1. Отчет АТС'!$F:$F,'[1]1. Отчет АТС'!$A:$A,$A14,'[1]1. Отчет АТС'!$B:$B,6)+'[1]2. Иные услуги'!$D$11+('[1]3. Услуги по передаче'!$E$10)+('[1]4. СН (Установленные)'!$E$12*1000)+'[1]5. Плата за УРП'!$D$6</f>
        <v>1572.7820002339911</v>
      </c>
      <c r="I14" s="33">
        <f>SUMIFS('[1]1. Отчет АТС'!$F:$F,'[1]1. Отчет АТС'!$A:$A,$A14,'[1]1. Отчет АТС'!$B:$B,7)+'[1]2. Иные услуги'!$D$11+('[1]3. Услуги по передаче'!$E$10)+('[1]4. СН (Установленные)'!$E$12*1000)+'[1]5. Плата за УРП'!$D$6</f>
        <v>1822.1820002339912</v>
      </c>
      <c r="J14" s="33">
        <f>SUMIFS('[1]1. Отчет АТС'!$F:$F,'[1]1. Отчет АТС'!$A:$A,$A14,'[1]1. Отчет АТС'!$B:$B,8)+'[1]2. Иные услуги'!$D$11+('[1]3. Услуги по передаче'!$E$10)+('[1]4. СН (Установленные)'!$E$12*1000)+'[1]5. Плата за УРП'!$D$6</f>
        <v>2278.5220002339911</v>
      </c>
      <c r="K14" s="33">
        <f>SUMIFS('[1]1. Отчет АТС'!$F:$F,'[1]1. Отчет АТС'!$A:$A,$A14,'[1]1. Отчет АТС'!$B:$B,9)+'[1]2. Иные услуги'!$D$11+('[1]3. Услуги по передаче'!$E$10)+('[1]4. СН (Установленные)'!$E$12*1000)+'[1]5. Плата за УРП'!$D$6</f>
        <v>2429.9620002339907</v>
      </c>
      <c r="L14" s="33">
        <f>SUMIFS('[1]1. Отчет АТС'!$F:$F,'[1]1. Отчет АТС'!$A:$A,$A14,'[1]1. Отчет АТС'!$B:$B,10)+'[1]2. Иные услуги'!$D$11+('[1]3. Услуги по передаче'!$E$10)+('[1]4. СН (Установленные)'!$E$12*1000)+'[1]5. Плата за УРП'!$D$6</f>
        <v>2441.3820002339908</v>
      </c>
      <c r="M14" s="33">
        <f>SUMIFS('[1]1. Отчет АТС'!$F:$F,'[1]1. Отчет АТС'!$A:$A,$A14,'[1]1. Отчет АТС'!$B:$B,11)+'[1]2. Иные услуги'!$D$11+('[1]3. Услуги по передаче'!$E$10)+('[1]4. СН (Установленные)'!$E$12*1000)+'[1]5. Плата за УРП'!$D$6</f>
        <v>2441.6220002339905</v>
      </c>
      <c r="N14" s="33">
        <f>SUMIFS('[1]1. Отчет АТС'!$F:$F,'[1]1. Отчет АТС'!$A:$A,$A14,'[1]1. Отчет АТС'!$B:$B,12)+'[1]2. Иные услуги'!$D$11+('[1]3. Услуги по передаче'!$E$10)+('[1]4. СН (Установленные)'!$E$12*1000)+'[1]5. Плата за УРП'!$D$6</f>
        <v>2434.1820002339905</v>
      </c>
      <c r="O14" s="33">
        <f>SUMIFS('[1]1. Отчет АТС'!$F:$F,'[1]1. Отчет АТС'!$A:$A,$A14,'[1]1. Отчет АТС'!$B:$B,13)+'[1]2. Иные услуги'!$D$11+('[1]3. Услуги по передаче'!$E$10)+('[1]4. СН (Установленные)'!$E$12*1000)+'[1]5. Плата за УРП'!$D$6</f>
        <v>2434.3520002339906</v>
      </c>
      <c r="P14" s="33">
        <f>SUMIFS('[1]1. Отчет АТС'!$F:$F,'[1]1. Отчет АТС'!$A:$A,$A14,'[1]1. Отчет АТС'!$B:$B,14)+'[1]2. Иные услуги'!$D$11+('[1]3. Услуги по передаче'!$E$10)+('[1]4. СН (Установленные)'!$E$12*1000)+'[1]5. Плата за УРП'!$D$6</f>
        <v>2435.9720002339905</v>
      </c>
      <c r="Q14" s="33">
        <f>SUMIFS('[1]1. Отчет АТС'!$F:$F,'[1]1. Отчет АТС'!$A:$A,$A14,'[1]1. Отчет АТС'!$B:$B,15)+'[1]2. Иные услуги'!$D$11+('[1]3. Услуги по передаче'!$E$10)+('[1]4. СН (Установленные)'!$E$12*1000)+'[1]5. Плата за УРП'!$D$6</f>
        <v>2433.8320002339906</v>
      </c>
      <c r="R14" s="33">
        <f>SUMIFS('[1]1. Отчет АТС'!$F:$F,'[1]1. Отчет АТС'!$A:$A,$A14,'[1]1. Отчет АТС'!$B:$B,16)+'[1]2. Иные услуги'!$D$11+('[1]3. Услуги по передаче'!$E$10)+('[1]4. СН (Установленные)'!$E$12*1000)+'[1]5. Плата за УРП'!$D$6</f>
        <v>2441.0620002339906</v>
      </c>
      <c r="S14" s="33">
        <f>SUMIFS('[1]1. Отчет АТС'!$F:$F,'[1]1. Отчет АТС'!$A:$A,$A14,'[1]1. Отчет АТС'!$B:$B,17)+'[1]2. Иные услуги'!$D$11+('[1]3. Услуги по передаче'!$E$10)+('[1]4. СН (Установленные)'!$E$12*1000)+'[1]5. Плата за УРП'!$D$6</f>
        <v>2442.1720002339907</v>
      </c>
      <c r="T14" s="33">
        <f>SUMIFS('[1]1. Отчет АТС'!$F:$F,'[1]1. Отчет АТС'!$A:$A,$A14,'[1]1. Отчет АТС'!$B:$B,18)+'[1]2. Иные услуги'!$D$11+('[1]3. Услуги по передаче'!$E$10)+('[1]4. СН (Установленные)'!$E$12*1000)+'[1]5. Плата за УРП'!$D$6</f>
        <v>2443.7220002339905</v>
      </c>
      <c r="U14" s="33">
        <f>SUMIFS('[1]1. Отчет АТС'!$F:$F,'[1]1. Отчет АТС'!$A:$A,$A14,'[1]1. Отчет АТС'!$B:$B,19)+'[1]2. Иные услуги'!$D$11+('[1]3. Услуги по передаче'!$E$10)+('[1]4. СН (Установленные)'!$E$12*1000)+'[1]5. Плата за УРП'!$D$6</f>
        <v>2425.7020002339909</v>
      </c>
      <c r="V14" s="33">
        <f>SUMIFS('[1]1. Отчет АТС'!$F:$F,'[1]1. Отчет АТС'!$A:$A,$A14,'[1]1. Отчет АТС'!$B:$B,20)+'[1]2. Иные услуги'!$D$11+('[1]3. Услуги по передаче'!$E$10)+('[1]4. СН (Установленные)'!$E$12*1000)+'[1]5. Плата за УРП'!$D$6</f>
        <v>2424.6720002339912</v>
      </c>
      <c r="W14" s="33">
        <f>SUMIFS('[1]1. Отчет АТС'!$F:$F,'[1]1. Отчет АТС'!$A:$A,$A14,'[1]1. Отчет АТС'!$B:$B,21)+'[1]2. Иные услуги'!$D$11+('[1]3. Услуги по передаче'!$E$10)+('[1]4. СН (Установленные)'!$E$12*1000)+'[1]5. Плата за УРП'!$D$6</f>
        <v>2432.8320002339906</v>
      </c>
      <c r="X14" s="33">
        <f>SUMIFS('[1]1. Отчет АТС'!$F:$F,'[1]1. Отчет АТС'!$A:$A,$A14,'[1]1. Отчет АТС'!$B:$B,22)+'[1]2. Иные услуги'!$D$11+('[1]3. Услуги по передаче'!$E$10)+('[1]4. СН (Установленные)'!$E$12*1000)+'[1]5. Плата за УРП'!$D$6</f>
        <v>1972.2820002339911</v>
      </c>
      <c r="Y14" s="33">
        <f>SUMIFS('[1]1. Отчет АТС'!$F:$F,'[1]1. Отчет АТС'!$A:$A,$A14,'[1]1. Отчет АТС'!$B:$B,23)+'[1]2. Иные услуги'!$D$11+('[1]3. Услуги по передаче'!$E$10)+('[1]4. СН (Установленные)'!$E$12*1000)+'[1]5. Плата за УРП'!$D$6</f>
        <v>1716.6720002339912</v>
      </c>
    </row>
    <row r="15" spans="1:25" s="2" customFormat="1" ht="15.75">
      <c r="A15" s="32">
        <v>45448</v>
      </c>
      <c r="B15" s="33">
        <f>SUMIFS('[1]1. Отчет АТС'!$F:$F,'[1]1. Отчет АТС'!$A:$A,$A15,'[1]1. Отчет АТС'!$B:$B,0)+'[1]2. Иные услуги'!$D$11+'[1]3. Услуги по передаче'!$E$10+('[1]4. СН (Установленные)'!$E$12*1000)+'[1]5. Плата за УРП'!$D$6</f>
        <v>1550.9720002339911</v>
      </c>
      <c r="C15" s="33">
        <f>SUMIFS('[1]1. Отчет АТС'!$F:$F,'[1]1. Отчет АТС'!$A:$A,$A15,'[1]1. Отчет АТС'!$B:$B,1)+'[1]2. Иные услуги'!$D$11+('[1]3. Услуги по передаче'!$E$10)+('[1]4. СН (Установленные)'!$E$12*1000)+'[1]5. Плата за УРП'!$D$6</f>
        <v>1374.372000233991</v>
      </c>
      <c r="D15" s="33">
        <f>SUMIFS('[1]1. Отчет АТС'!$F:$F,'[1]1. Отчет АТС'!$A:$A,$A15,'[1]1. Отчет АТС'!$B:$B,2)+'[1]2. Иные услуги'!$D$11+('[1]3. Услуги по передаче'!$E$10)+('[1]4. СН (Установленные)'!$E$12*1000)+'[1]5. Плата за УРП'!$D$6</f>
        <v>1237.2220002339909</v>
      </c>
      <c r="E15" s="33">
        <f>SUMIFS('[1]1. Отчет АТС'!$F:$F,'[1]1. Отчет АТС'!$A:$A,$A15,'[1]1. Отчет АТС'!$B:$B,3)+'[1]2. Иные услуги'!$D$11+('[1]3. Услуги по передаче'!$E$10)+('[1]4. СН (Установленные)'!$E$12*1000)+'[1]5. Плата за УРП'!$D$6</f>
        <v>1146.2420002339909</v>
      </c>
      <c r="F15" s="33">
        <f>SUMIFS('[1]1. Отчет АТС'!$F:$F,'[1]1. Отчет АТС'!$A:$A,$A15,'[1]1. Отчет АТС'!$B:$B,4)+'[1]2. Иные услуги'!$D$11+('[1]3. Услуги по передаче'!$E$10)+('[1]4. СН (Установленные)'!$E$12*1000)+'[1]5. Плата за УРП'!$D$6</f>
        <v>417.122000233991</v>
      </c>
      <c r="G15" s="33">
        <f>SUMIFS('[1]1. Отчет АТС'!$F:$F,'[1]1. Отчет АТС'!$A:$A,$A15,'[1]1. Отчет АТС'!$B:$B,5)+'[1]2. Иные услуги'!$D$11+('[1]3. Услуги по передаче'!$E$10)+('[1]4. СН (Установленные)'!$E$12*1000)+'[1]5. Плата за УРП'!$D$6</f>
        <v>417.122000233991</v>
      </c>
      <c r="H15" s="33">
        <f>SUMIFS('[1]1. Отчет АТС'!$F:$F,'[1]1. Отчет АТС'!$A:$A,$A15,'[1]1. Отчет АТС'!$B:$B,6)+'[1]2. Иные услуги'!$D$11+('[1]3. Услуги по передаче'!$E$10)+('[1]4. СН (Установленные)'!$E$12*1000)+'[1]5. Плата за УРП'!$D$6</f>
        <v>621.36200023399101</v>
      </c>
      <c r="I15" s="33">
        <f>SUMIFS('[1]1. Отчет АТС'!$F:$F,'[1]1. Отчет АТС'!$A:$A,$A15,'[1]1. Отчет АТС'!$B:$B,7)+'[1]2. Иные услуги'!$D$11+('[1]3. Услуги по передаче'!$E$10)+('[1]4. СН (Установленные)'!$E$12*1000)+'[1]5. Плата за УРП'!$D$6</f>
        <v>525.22200023399103</v>
      </c>
      <c r="J15" s="33">
        <f>SUMIFS('[1]1. Отчет АТС'!$F:$F,'[1]1. Отчет АТС'!$A:$A,$A15,'[1]1. Отчет АТС'!$B:$B,8)+'[1]2. Иные услуги'!$D$11+('[1]3. Услуги по передаче'!$E$10)+('[1]4. СН (Установленные)'!$E$12*1000)+'[1]5. Плата за УРП'!$D$6</f>
        <v>2151.0120002339909</v>
      </c>
      <c r="K15" s="33">
        <f>SUMIFS('[1]1. Отчет АТС'!$F:$F,'[1]1. Отчет АТС'!$A:$A,$A15,'[1]1. Отчет АТС'!$B:$B,9)+'[1]2. Иные услуги'!$D$11+('[1]3. Услуги по передаче'!$E$10)+('[1]4. СН (Установленные)'!$E$12*1000)+'[1]5. Плата за УРП'!$D$6</f>
        <v>2399.0320002339909</v>
      </c>
      <c r="L15" s="33">
        <f>SUMIFS('[1]1. Отчет АТС'!$F:$F,'[1]1. Отчет АТС'!$A:$A,$A15,'[1]1. Отчет АТС'!$B:$B,10)+'[1]2. Иные услуги'!$D$11+('[1]3. Услуги по передаче'!$E$10)+('[1]4. СН (Установленные)'!$E$12*1000)+'[1]5. Плата за УРП'!$D$6</f>
        <v>2422.0620002339911</v>
      </c>
      <c r="M15" s="33">
        <f>SUMIFS('[1]1. Отчет АТС'!$F:$F,'[1]1. Отчет АТС'!$A:$A,$A15,'[1]1. Отчет АТС'!$B:$B,11)+'[1]2. Иные услуги'!$D$11+('[1]3. Услуги по передаче'!$E$10)+('[1]4. СН (Установленные)'!$E$12*1000)+'[1]5. Плата за УРП'!$D$6</f>
        <v>2411.5920002339908</v>
      </c>
      <c r="N15" s="33">
        <f>SUMIFS('[1]1. Отчет АТС'!$F:$F,'[1]1. Отчет АТС'!$A:$A,$A15,'[1]1. Отчет АТС'!$B:$B,12)+'[1]2. Иные услуги'!$D$11+('[1]3. Услуги по передаче'!$E$10)+('[1]4. СН (Установленные)'!$E$12*1000)+'[1]5. Плата за УРП'!$D$6</f>
        <v>2413.2820002339909</v>
      </c>
      <c r="O15" s="33">
        <f>SUMIFS('[1]1. Отчет АТС'!$F:$F,'[1]1. Отчет АТС'!$A:$A,$A15,'[1]1. Отчет АТС'!$B:$B,13)+'[1]2. Иные услуги'!$D$11+('[1]3. Услуги по передаче'!$E$10)+('[1]4. СН (Установленные)'!$E$12*1000)+'[1]5. Плата за УРП'!$D$6</f>
        <v>2414.0620002339911</v>
      </c>
      <c r="P15" s="33">
        <f>SUMIFS('[1]1. Отчет АТС'!$F:$F,'[1]1. Отчет АТС'!$A:$A,$A15,'[1]1. Отчет АТС'!$B:$B,14)+'[1]2. Иные услуги'!$D$11+('[1]3. Услуги по передаче'!$E$10)+('[1]4. СН (Установленные)'!$E$12*1000)+'[1]5. Плата за УРП'!$D$6</f>
        <v>2414.2620002339909</v>
      </c>
      <c r="Q15" s="33">
        <f>SUMIFS('[1]1. Отчет АТС'!$F:$F,'[1]1. Отчет АТС'!$A:$A,$A15,'[1]1. Отчет АТС'!$B:$B,15)+'[1]2. Иные услуги'!$D$11+('[1]3. Услуги по передаче'!$E$10)+('[1]4. СН (Установленные)'!$E$12*1000)+'[1]5. Плата за УРП'!$D$6</f>
        <v>2415.3220002339908</v>
      </c>
      <c r="R15" s="33">
        <f>SUMIFS('[1]1. Отчет АТС'!$F:$F,'[1]1. Отчет АТС'!$A:$A,$A15,'[1]1. Отчет АТС'!$B:$B,16)+'[1]2. Иные услуги'!$D$11+('[1]3. Услуги по передаче'!$E$10)+('[1]4. СН (Установленные)'!$E$12*1000)+'[1]5. Плата за УРП'!$D$6</f>
        <v>2415.6320002339908</v>
      </c>
      <c r="S15" s="33">
        <f>SUMIFS('[1]1. Отчет АТС'!$F:$F,'[1]1. Отчет АТС'!$A:$A,$A15,'[1]1. Отчет АТС'!$B:$B,17)+'[1]2. Иные услуги'!$D$11+('[1]3. Услуги по передаче'!$E$10)+('[1]4. СН (Установленные)'!$E$12*1000)+'[1]5. Плата за УРП'!$D$6</f>
        <v>2442.3320002339906</v>
      </c>
      <c r="T15" s="33">
        <f>SUMIFS('[1]1. Отчет АТС'!$F:$F,'[1]1. Отчет АТС'!$A:$A,$A15,'[1]1. Отчет АТС'!$B:$B,18)+'[1]2. Иные услуги'!$D$11+('[1]3. Услуги по передаче'!$E$10)+('[1]4. СН (Установленные)'!$E$12*1000)+'[1]5. Плата за УРП'!$D$6</f>
        <v>2427.142000233991</v>
      </c>
      <c r="U15" s="33">
        <f>SUMIFS('[1]1. Отчет АТС'!$F:$F,'[1]1. Отчет АТС'!$A:$A,$A15,'[1]1. Отчет АТС'!$B:$B,19)+'[1]2. Иные услуги'!$D$11+('[1]3. Услуги по передаче'!$E$10)+('[1]4. СН (Установленные)'!$E$12*1000)+'[1]5. Плата за УРП'!$D$6</f>
        <v>2392.2420002339909</v>
      </c>
      <c r="V15" s="33">
        <f>SUMIFS('[1]1. Отчет АТС'!$F:$F,'[1]1. Отчет АТС'!$A:$A,$A15,'[1]1. Отчет АТС'!$B:$B,20)+'[1]2. Иные услуги'!$D$11+('[1]3. Услуги по передаче'!$E$10)+('[1]4. СН (Установленные)'!$E$12*1000)+'[1]5. Плата за УРП'!$D$6</f>
        <v>2408.122000233991</v>
      </c>
      <c r="W15" s="33">
        <f>SUMIFS('[1]1. Отчет АТС'!$F:$F,'[1]1. Отчет АТС'!$A:$A,$A15,'[1]1. Отчет АТС'!$B:$B,21)+'[1]2. Иные услуги'!$D$11+('[1]3. Услуги по передаче'!$E$10)+('[1]4. СН (Установленные)'!$E$12*1000)+'[1]5. Плата за УРП'!$D$6</f>
        <v>2406.0620002339911</v>
      </c>
      <c r="X15" s="33">
        <f>SUMIFS('[1]1. Отчет АТС'!$F:$F,'[1]1. Отчет АТС'!$A:$A,$A15,'[1]1. Отчет АТС'!$B:$B,22)+'[1]2. Иные услуги'!$D$11+('[1]3. Услуги по передаче'!$E$10)+('[1]4. СН (Установленные)'!$E$12*1000)+'[1]5. Плата за УРП'!$D$6</f>
        <v>1961.4620002339911</v>
      </c>
      <c r="Y15" s="33">
        <f>SUMIFS('[1]1. Отчет АТС'!$F:$F,'[1]1. Отчет АТС'!$A:$A,$A15,'[1]1. Отчет АТС'!$B:$B,23)+'[1]2. Иные услуги'!$D$11+('[1]3. Услуги по передаче'!$E$10)+('[1]4. СН (Установленные)'!$E$12*1000)+'[1]5. Плата за УРП'!$D$6</f>
        <v>1647.7320002339911</v>
      </c>
    </row>
    <row r="16" spans="1:25" s="2" customFormat="1" ht="15.75">
      <c r="A16" s="32">
        <v>45449</v>
      </c>
      <c r="B16" s="33">
        <f>SUMIFS('[1]1. Отчет АТС'!$F:$F,'[1]1. Отчет АТС'!$A:$A,$A16,'[1]1. Отчет АТС'!$B:$B,0)+'[1]2. Иные услуги'!$D$11+'[1]3. Услуги по передаче'!$E$10+('[1]4. СН (Установленные)'!$E$12*1000)+'[1]5. Плата за УРП'!$D$6</f>
        <v>1295.2220002339909</v>
      </c>
      <c r="C16" s="33">
        <f>SUMIFS('[1]1. Отчет АТС'!$F:$F,'[1]1. Отчет АТС'!$A:$A,$A16,'[1]1. Отчет АТС'!$B:$B,1)+'[1]2. Иные услуги'!$D$11+('[1]3. Услуги по передаче'!$E$10)+('[1]4. СН (Установленные)'!$E$12*1000)+'[1]5. Плата за УРП'!$D$6</f>
        <v>1181.0120002339909</v>
      </c>
      <c r="D16" s="33">
        <f>SUMIFS('[1]1. Отчет АТС'!$F:$F,'[1]1. Отчет АТС'!$A:$A,$A16,'[1]1. Отчет АТС'!$B:$B,2)+'[1]2. Иные услуги'!$D$11+('[1]3. Услуги по передаче'!$E$10)+('[1]4. СН (Установленные)'!$E$12*1000)+'[1]5. Плата за УРП'!$D$6</f>
        <v>1073.912000233991</v>
      </c>
      <c r="E16" s="33">
        <f>SUMIFS('[1]1. Отчет АТС'!$F:$F,'[1]1. Отчет АТС'!$A:$A,$A16,'[1]1. Отчет АТС'!$B:$B,3)+'[1]2. Иные услуги'!$D$11+('[1]3. Услуги по передаче'!$E$10)+('[1]4. СН (Установленные)'!$E$12*1000)+'[1]5. Плата за УРП'!$D$6</f>
        <v>417.122000233991</v>
      </c>
      <c r="F16" s="33">
        <f>SUMIFS('[1]1. Отчет АТС'!$F:$F,'[1]1. Отчет АТС'!$A:$A,$A16,'[1]1. Отчет АТС'!$B:$B,4)+'[1]2. Иные услуги'!$D$11+('[1]3. Услуги по передаче'!$E$10)+('[1]4. СН (Установленные)'!$E$12*1000)+'[1]5. Плата за УРП'!$D$6</f>
        <v>417.122000233991</v>
      </c>
      <c r="G16" s="33">
        <f>SUMIFS('[1]1. Отчет АТС'!$F:$F,'[1]1. Отчет АТС'!$A:$A,$A16,'[1]1. Отчет АТС'!$B:$B,5)+'[1]2. Иные услуги'!$D$11+('[1]3. Услуги по передаче'!$E$10)+('[1]4. СН (Установленные)'!$E$12*1000)+'[1]5. Плата за УРП'!$D$6</f>
        <v>417.122000233991</v>
      </c>
      <c r="H16" s="33">
        <f>SUMIFS('[1]1. Отчет АТС'!$F:$F,'[1]1. Отчет АТС'!$A:$A,$A16,'[1]1. Отчет АТС'!$B:$B,6)+'[1]2. Иные услуги'!$D$11+('[1]3. Услуги по передаче'!$E$10)+('[1]4. СН (Установленные)'!$E$12*1000)+'[1]5. Плата за УРП'!$D$6</f>
        <v>557.76200023399099</v>
      </c>
      <c r="I16" s="33">
        <f>SUMIFS('[1]1. Отчет АТС'!$F:$F,'[1]1. Отчет АТС'!$A:$A,$A16,'[1]1. Отчет АТС'!$B:$B,7)+'[1]2. Иные услуги'!$D$11+('[1]3. Услуги по передаче'!$E$10)+('[1]4. СН (Установленные)'!$E$12*1000)+'[1]5. Плата за УРП'!$D$6</f>
        <v>1531.2920002339911</v>
      </c>
      <c r="J16" s="33">
        <f>SUMIFS('[1]1. Отчет АТС'!$F:$F,'[1]1. Отчет АТС'!$A:$A,$A16,'[1]1. Отчет АТС'!$B:$B,8)+'[1]2. Иные услуги'!$D$11+('[1]3. Услуги по передаче'!$E$10)+('[1]4. СН (Установленные)'!$E$12*1000)+'[1]5. Плата за УРП'!$D$6</f>
        <v>1996.5120002339911</v>
      </c>
      <c r="K16" s="33">
        <f>SUMIFS('[1]1. Отчет АТС'!$F:$F,'[1]1. Отчет АТС'!$A:$A,$A16,'[1]1. Отчет АТС'!$B:$B,9)+'[1]2. Иные услуги'!$D$11+('[1]3. Услуги по передаче'!$E$10)+('[1]4. СН (Установленные)'!$E$12*1000)+'[1]5. Плата за УРП'!$D$6</f>
        <v>2395.4820002339911</v>
      </c>
      <c r="L16" s="33">
        <f>SUMIFS('[1]1. Отчет АТС'!$F:$F,'[1]1. Отчет АТС'!$A:$A,$A16,'[1]1. Отчет АТС'!$B:$B,10)+'[1]2. Иные услуги'!$D$11+('[1]3. Услуги по передаче'!$E$10)+('[1]4. СН (Установленные)'!$E$12*1000)+'[1]5. Плата за УРП'!$D$6</f>
        <v>2435.9720002339905</v>
      </c>
      <c r="M16" s="33">
        <f>SUMIFS('[1]1. Отчет АТС'!$F:$F,'[1]1. Отчет АТС'!$A:$A,$A16,'[1]1. Отчет АТС'!$B:$B,11)+'[1]2. Иные услуги'!$D$11+('[1]3. Услуги по передаче'!$E$10)+('[1]4. СН (Установленные)'!$E$12*1000)+'[1]5. Плата за УРП'!$D$6</f>
        <v>2441.9520002339905</v>
      </c>
      <c r="N16" s="33">
        <f>SUMIFS('[1]1. Отчет АТС'!$F:$F,'[1]1. Отчет АТС'!$A:$A,$A16,'[1]1. Отчет АТС'!$B:$B,12)+'[1]2. Иные услуги'!$D$11+('[1]3. Услуги по передаче'!$E$10)+('[1]4. СН (Установленные)'!$E$12*1000)+'[1]5. Плата за УРП'!$D$6</f>
        <v>2437.9320002339905</v>
      </c>
      <c r="O16" s="33">
        <f>SUMIFS('[1]1. Отчет АТС'!$F:$F,'[1]1. Отчет АТС'!$A:$A,$A16,'[1]1. Отчет АТС'!$B:$B,13)+'[1]2. Иные услуги'!$D$11+('[1]3. Услуги по передаче'!$E$10)+('[1]4. СН (Установленные)'!$E$12*1000)+'[1]5. Плата за УРП'!$D$6</f>
        <v>2433.7220002339905</v>
      </c>
      <c r="P16" s="33">
        <f>SUMIFS('[1]1. Отчет АТС'!$F:$F,'[1]1. Отчет АТС'!$A:$A,$A16,'[1]1. Отчет АТС'!$B:$B,14)+'[1]2. Иные услуги'!$D$11+('[1]3. Услуги по передаче'!$E$10)+('[1]4. СН (Установленные)'!$E$12*1000)+'[1]5. Плата за УРП'!$D$6</f>
        <v>2455.6520002339907</v>
      </c>
      <c r="Q16" s="33">
        <f>SUMIFS('[1]1. Отчет АТС'!$F:$F,'[1]1. Отчет АТС'!$A:$A,$A16,'[1]1. Отчет АТС'!$B:$B,15)+'[1]2. Иные услуги'!$D$11+('[1]3. Услуги по передаче'!$E$10)+('[1]4. СН (Установленные)'!$E$12*1000)+'[1]5. Плата за УРП'!$D$6</f>
        <v>2461.7920002339906</v>
      </c>
      <c r="R16" s="33">
        <f>SUMIFS('[1]1. Отчет АТС'!$F:$F,'[1]1. Отчет АТС'!$A:$A,$A16,'[1]1. Отчет АТС'!$B:$B,16)+'[1]2. Иные услуги'!$D$11+('[1]3. Услуги по передаче'!$E$10)+('[1]4. СН (Установленные)'!$E$12*1000)+'[1]5. Плата за УРП'!$D$6</f>
        <v>2449.9020002339907</v>
      </c>
      <c r="S16" s="33">
        <f>SUMIFS('[1]1. Отчет АТС'!$F:$F,'[1]1. Отчет АТС'!$A:$A,$A16,'[1]1. Отчет АТС'!$B:$B,17)+'[1]2. Иные услуги'!$D$11+('[1]3. Услуги по передаче'!$E$10)+('[1]4. СН (Установленные)'!$E$12*1000)+'[1]5. Плата за УРП'!$D$6</f>
        <v>2434.8920002339905</v>
      </c>
      <c r="T16" s="33">
        <f>SUMIFS('[1]1. Отчет АТС'!$F:$F,'[1]1. Отчет АТС'!$A:$A,$A16,'[1]1. Отчет АТС'!$B:$B,18)+'[1]2. Иные услуги'!$D$11+('[1]3. Услуги по передаче'!$E$10)+('[1]4. СН (Установленные)'!$E$12*1000)+'[1]5. Плата за УРП'!$D$6</f>
        <v>2418.7820002339909</v>
      </c>
      <c r="U16" s="33">
        <f>SUMIFS('[1]1. Отчет АТС'!$F:$F,'[1]1. Отчет АТС'!$A:$A,$A16,'[1]1. Отчет АТС'!$B:$B,19)+'[1]2. Иные услуги'!$D$11+('[1]3. Услуги по передаче'!$E$10)+('[1]4. СН (Установленные)'!$E$12*1000)+'[1]5. Плата за УРП'!$D$6</f>
        <v>2241.7620002339909</v>
      </c>
      <c r="V16" s="33">
        <f>SUMIFS('[1]1. Отчет АТС'!$F:$F,'[1]1. Отчет АТС'!$A:$A,$A16,'[1]1. Отчет АТС'!$B:$B,20)+'[1]2. Иные услуги'!$D$11+('[1]3. Услуги по передаче'!$E$10)+('[1]4. СН (Установленные)'!$E$12*1000)+'[1]5. Плата за УРП'!$D$6</f>
        <v>2327.8120002339911</v>
      </c>
      <c r="W16" s="33">
        <f>SUMIFS('[1]1. Отчет АТС'!$F:$F,'[1]1. Отчет АТС'!$A:$A,$A16,'[1]1. Отчет АТС'!$B:$B,21)+'[1]2. Иные услуги'!$D$11+('[1]3. Услуги по передаче'!$E$10)+('[1]4. СН (Установленные)'!$E$12*1000)+'[1]5. Плата за УРП'!$D$6</f>
        <v>2244.4820002339911</v>
      </c>
      <c r="X16" s="33">
        <f>SUMIFS('[1]1. Отчет АТС'!$F:$F,'[1]1. Отчет АТС'!$A:$A,$A16,'[1]1. Отчет АТС'!$B:$B,22)+'[1]2. Иные услуги'!$D$11+('[1]3. Услуги по передаче'!$E$10)+('[1]4. СН (Установленные)'!$E$12*1000)+'[1]5. Плата за УРП'!$D$6</f>
        <v>1793.652000233991</v>
      </c>
      <c r="Y16" s="33">
        <f>SUMIFS('[1]1. Отчет АТС'!$F:$F,'[1]1. Отчет АТС'!$A:$A,$A16,'[1]1. Отчет АТС'!$B:$B,23)+'[1]2. Иные услуги'!$D$11+('[1]3. Услуги по передаче'!$E$10)+('[1]4. СН (Установленные)'!$E$12*1000)+'[1]5. Плата за УРП'!$D$6</f>
        <v>1507.582000233991</v>
      </c>
    </row>
    <row r="17" spans="1:25" s="2" customFormat="1" ht="15.75">
      <c r="A17" s="32">
        <v>45450</v>
      </c>
      <c r="B17" s="33">
        <f>SUMIFS('[1]1. Отчет АТС'!$F:$F,'[1]1. Отчет АТС'!$A:$A,$A17,'[1]1. Отчет АТС'!$B:$B,0)+'[1]2. Иные услуги'!$D$11+'[1]3. Услуги по передаче'!$E$10+('[1]4. СН (Установленные)'!$E$12*1000)+'[1]5. Плата за УРП'!$D$6</f>
        <v>1349.9820002339909</v>
      </c>
      <c r="C17" s="33">
        <f>SUMIFS('[1]1. Отчет АТС'!$F:$F,'[1]1. Отчет АТС'!$A:$A,$A17,'[1]1. Отчет АТС'!$B:$B,1)+'[1]2. Иные услуги'!$D$11+('[1]3. Услуги по передаче'!$E$10)+('[1]4. СН (Установленные)'!$E$12*1000)+'[1]5. Плата за УРП'!$D$6</f>
        <v>1163.9420002339909</v>
      </c>
      <c r="D17" s="33">
        <f>SUMIFS('[1]1. Отчет АТС'!$F:$F,'[1]1. Отчет АТС'!$A:$A,$A17,'[1]1. Отчет АТС'!$B:$B,2)+'[1]2. Иные услуги'!$D$11+('[1]3. Услуги по передаче'!$E$10)+('[1]4. СН (Установленные)'!$E$12*1000)+'[1]5. Плата за УРП'!$D$6</f>
        <v>525.90200023399098</v>
      </c>
      <c r="E17" s="33">
        <f>SUMIFS('[1]1. Отчет АТС'!$F:$F,'[1]1. Отчет АТС'!$A:$A,$A17,'[1]1. Отчет АТС'!$B:$B,3)+'[1]2. Иные услуги'!$D$11+('[1]3. Услуги по передаче'!$E$10)+('[1]4. СН (Установленные)'!$E$12*1000)+'[1]5. Плата за УРП'!$D$6</f>
        <v>513.002000233991</v>
      </c>
      <c r="F17" s="33">
        <f>SUMIFS('[1]1. Отчет АТС'!$F:$F,'[1]1. Отчет АТС'!$A:$A,$A17,'[1]1. Отчет АТС'!$B:$B,4)+'[1]2. Иные услуги'!$D$11+('[1]3. Услуги по передаче'!$E$10)+('[1]4. СН (Установленные)'!$E$12*1000)+'[1]5. Плата за УРП'!$D$6</f>
        <v>506.07200023399099</v>
      </c>
      <c r="G17" s="33">
        <f>SUMIFS('[1]1. Отчет АТС'!$F:$F,'[1]1. Отчет АТС'!$A:$A,$A17,'[1]1. Отчет АТС'!$B:$B,5)+'[1]2. Иные услуги'!$D$11+('[1]3. Услуги по передаче'!$E$10)+('[1]4. СН (Установленные)'!$E$12*1000)+'[1]5. Плата за УРП'!$D$6</f>
        <v>531.17200023399096</v>
      </c>
      <c r="H17" s="33">
        <f>SUMIFS('[1]1. Отчет АТС'!$F:$F,'[1]1. Отчет АТС'!$A:$A,$A17,'[1]1. Отчет АТС'!$B:$B,6)+'[1]2. Иные услуги'!$D$11+('[1]3. Услуги по передаче'!$E$10)+('[1]4. СН (Установленные)'!$E$12*1000)+'[1]5. Плата за УРП'!$D$6</f>
        <v>1380.9420002339909</v>
      </c>
      <c r="I17" s="33">
        <f>SUMIFS('[1]1. Отчет АТС'!$F:$F,'[1]1. Отчет АТС'!$A:$A,$A17,'[1]1. Отчет АТС'!$B:$B,7)+'[1]2. Иные услуги'!$D$11+('[1]3. Услуги по передаче'!$E$10)+('[1]4. СН (Установленные)'!$E$12*1000)+'[1]5. Плата за УРП'!$D$6</f>
        <v>1672.7720002339911</v>
      </c>
      <c r="J17" s="33">
        <f>SUMIFS('[1]1. Отчет АТС'!$F:$F,'[1]1. Отчет АТС'!$A:$A,$A17,'[1]1. Отчет АТС'!$B:$B,8)+'[1]2. Иные услуги'!$D$11+('[1]3. Услуги по передаче'!$E$10)+('[1]4. СН (Установленные)'!$E$12*1000)+'[1]5. Плата за УРП'!$D$6</f>
        <v>2042.7620002339911</v>
      </c>
      <c r="K17" s="33">
        <f>SUMIFS('[1]1. Отчет АТС'!$F:$F,'[1]1. Отчет АТС'!$A:$A,$A17,'[1]1. Отчет АТС'!$B:$B,9)+'[1]2. Иные услуги'!$D$11+('[1]3. Услуги по передаче'!$E$10)+('[1]4. СН (Установленные)'!$E$12*1000)+'[1]5. Плата за УРП'!$D$6</f>
        <v>2417.2320002339911</v>
      </c>
      <c r="L17" s="33">
        <f>SUMIFS('[1]1. Отчет АТС'!$F:$F,'[1]1. Отчет АТС'!$A:$A,$A17,'[1]1. Отчет АТС'!$B:$B,10)+'[1]2. Иные услуги'!$D$11+('[1]3. Услуги по передаче'!$E$10)+('[1]4. СН (Установленные)'!$E$12*1000)+'[1]5. Плата за УРП'!$D$6</f>
        <v>2419.0320002339909</v>
      </c>
      <c r="M17" s="33">
        <f>SUMIFS('[1]1. Отчет АТС'!$F:$F,'[1]1. Отчет АТС'!$A:$A,$A17,'[1]1. Отчет АТС'!$B:$B,11)+'[1]2. Иные услуги'!$D$11+('[1]3. Услуги по передаче'!$E$10)+('[1]4. СН (Установленные)'!$E$12*1000)+'[1]5. Плата за УРП'!$D$6</f>
        <v>2421.1720002339912</v>
      </c>
      <c r="N17" s="33">
        <f>SUMIFS('[1]1. Отчет АТС'!$F:$F,'[1]1. Отчет АТС'!$A:$A,$A17,'[1]1. Отчет АТС'!$B:$B,12)+'[1]2. Иные услуги'!$D$11+('[1]3. Услуги по передаче'!$E$10)+('[1]4. СН (Установленные)'!$E$12*1000)+'[1]5. Плата за УРП'!$D$6</f>
        <v>2424.9720002339909</v>
      </c>
      <c r="O17" s="33">
        <f>SUMIFS('[1]1. Отчет АТС'!$F:$F,'[1]1. Отчет АТС'!$A:$A,$A17,'[1]1. Отчет АТС'!$B:$B,13)+'[1]2. Иные услуги'!$D$11+('[1]3. Услуги по передаче'!$E$10)+('[1]4. СН (Установленные)'!$E$12*1000)+'[1]5. Плата за УРП'!$D$6</f>
        <v>2422.602000233991</v>
      </c>
      <c r="P17" s="33">
        <f>SUMIFS('[1]1. Отчет АТС'!$F:$F,'[1]1. Отчет АТС'!$A:$A,$A17,'[1]1. Отчет АТС'!$B:$B,14)+'[1]2. Иные услуги'!$D$11+('[1]3. Услуги по передаче'!$E$10)+('[1]4. СН (Установленные)'!$E$12*1000)+'[1]5. Плата за УРП'!$D$6</f>
        <v>2428.6020002339906</v>
      </c>
      <c r="Q17" s="33">
        <f>SUMIFS('[1]1. Отчет АТС'!$F:$F,'[1]1. Отчет АТС'!$A:$A,$A17,'[1]1. Отчет АТС'!$B:$B,15)+'[1]2. Иные услуги'!$D$11+('[1]3. Услуги по передаче'!$E$10)+('[1]4. СН (Установленные)'!$E$12*1000)+'[1]5. Плата за УРП'!$D$6</f>
        <v>2429.3420002339908</v>
      </c>
      <c r="R17" s="33">
        <f>SUMIFS('[1]1. Отчет АТС'!$F:$F,'[1]1. Отчет АТС'!$A:$A,$A17,'[1]1. Отчет АТС'!$B:$B,16)+'[1]2. Иные услуги'!$D$11+('[1]3. Услуги по передаче'!$E$10)+('[1]4. СН (Установленные)'!$E$12*1000)+'[1]5. Плата за УРП'!$D$6</f>
        <v>2466.9320002339905</v>
      </c>
      <c r="S17" s="33">
        <f>SUMIFS('[1]1. Отчет АТС'!$F:$F,'[1]1. Отчет АТС'!$A:$A,$A17,'[1]1. Отчет АТС'!$B:$B,17)+'[1]2. Иные услуги'!$D$11+('[1]3. Услуги по передаче'!$E$10)+('[1]4. СН (Установленные)'!$E$12*1000)+'[1]5. Плата за УРП'!$D$6</f>
        <v>2446.5720002339908</v>
      </c>
      <c r="T17" s="33">
        <f>SUMIFS('[1]1. Отчет АТС'!$F:$F,'[1]1. Отчет АТС'!$A:$A,$A17,'[1]1. Отчет АТС'!$B:$B,18)+'[1]2. Иные услуги'!$D$11+('[1]3. Услуги по передаче'!$E$10)+('[1]4. СН (Установленные)'!$E$12*1000)+'[1]5. Плата за УРП'!$D$6</f>
        <v>2457.1020002339906</v>
      </c>
      <c r="U17" s="33">
        <f>SUMIFS('[1]1. Отчет АТС'!$F:$F,'[1]1. Отчет АТС'!$A:$A,$A17,'[1]1. Отчет АТС'!$B:$B,19)+'[1]2. Иные услуги'!$D$11+('[1]3. Услуги по передаче'!$E$10)+('[1]4. СН (Установленные)'!$E$12*1000)+'[1]5. Плата за УРП'!$D$6</f>
        <v>2422.2520002339911</v>
      </c>
      <c r="V17" s="33">
        <f>SUMIFS('[1]1. Отчет АТС'!$F:$F,'[1]1. Отчет АТС'!$A:$A,$A17,'[1]1. Отчет АТС'!$B:$B,20)+'[1]2. Иные услуги'!$D$11+('[1]3. Услуги по передаче'!$E$10)+('[1]4. СН (Установленные)'!$E$12*1000)+'[1]5. Плата за УРП'!$D$6</f>
        <v>2458.4420002339907</v>
      </c>
      <c r="W17" s="33">
        <f>SUMIFS('[1]1. Отчет АТС'!$F:$F,'[1]1. Отчет АТС'!$A:$A,$A17,'[1]1. Отчет АТС'!$B:$B,21)+'[1]2. Иные услуги'!$D$11+('[1]3. Услуги по передаче'!$E$10)+('[1]4. СН (Установленные)'!$E$12*1000)+'[1]5. Плата за УРП'!$D$6</f>
        <v>2450.5720002339908</v>
      </c>
      <c r="X17" s="33">
        <f>SUMIFS('[1]1. Отчет АТС'!$F:$F,'[1]1. Отчет АТС'!$A:$A,$A17,'[1]1. Отчет АТС'!$B:$B,22)+'[1]2. Иные услуги'!$D$11+('[1]3. Услуги по передаче'!$E$10)+('[1]4. СН (Установленные)'!$E$12*1000)+'[1]5. Плата за УРП'!$D$6</f>
        <v>2069.2320002339911</v>
      </c>
      <c r="Y17" s="33">
        <f>SUMIFS('[1]1. Отчет АТС'!$F:$F,'[1]1. Отчет АТС'!$A:$A,$A17,'[1]1. Отчет АТС'!$B:$B,23)+'[1]2. Иные услуги'!$D$11+('[1]3. Услуги по передаче'!$E$10)+('[1]4. СН (Установленные)'!$E$12*1000)+'[1]5. Плата за УРП'!$D$6</f>
        <v>1698.6720002339912</v>
      </c>
    </row>
    <row r="18" spans="1:25" s="2" customFormat="1" ht="15.75">
      <c r="A18" s="32">
        <v>45451</v>
      </c>
      <c r="B18" s="33">
        <f>SUMIFS('[1]1. Отчет АТС'!$F:$F,'[1]1. Отчет АТС'!$A:$A,$A18,'[1]1. Отчет АТС'!$B:$B,0)+'[1]2. Иные услуги'!$D$11+'[1]3. Услуги по передаче'!$E$10+('[1]4. СН (Установленные)'!$E$12*1000)+'[1]5. Плата за УРП'!$D$6</f>
        <v>1628.4320002339912</v>
      </c>
      <c r="C18" s="33">
        <f>SUMIFS('[1]1. Отчет АТС'!$F:$F,'[1]1. Отчет АТС'!$A:$A,$A18,'[1]1. Отчет АТС'!$B:$B,1)+'[1]2. Иные услуги'!$D$11+('[1]3. Услуги по передаче'!$E$10)+('[1]4. СН (Установленные)'!$E$12*1000)+'[1]5. Плата за УРП'!$D$6</f>
        <v>1409.5320002339911</v>
      </c>
      <c r="D18" s="33">
        <f>SUMIFS('[1]1. Отчет АТС'!$F:$F,'[1]1. Отчет АТС'!$A:$A,$A18,'[1]1. Отчет АТС'!$B:$B,2)+'[1]2. Иные услуги'!$D$11+('[1]3. Услуги по передаче'!$E$10)+('[1]4. СН (Установленные)'!$E$12*1000)+'[1]5. Плата за УРП'!$D$6</f>
        <v>1269.2820002339909</v>
      </c>
      <c r="E18" s="33">
        <f>SUMIFS('[1]1. Отчет АТС'!$F:$F,'[1]1. Отчет АТС'!$A:$A,$A18,'[1]1. Отчет АТС'!$B:$B,3)+'[1]2. Иные услуги'!$D$11+('[1]3. Услуги по передаче'!$E$10)+('[1]4. СН (Установленные)'!$E$12*1000)+'[1]5. Плата за УРП'!$D$6</f>
        <v>1210.372000233991</v>
      </c>
      <c r="F18" s="33">
        <f>SUMIFS('[1]1. Отчет АТС'!$F:$F,'[1]1. Отчет АТС'!$A:$A,$A18,'[1]1. Отчет АТС'!$B:$B,4)+'[1]2. Иные услуги'!$D$11+('[1]3. Услуги по передаче'!$E$10)+('[1]4. СН (Установленные)'!$E$12*1000)+'[1]5. Плата за УРП'!$D$6</f>
        <v>1214.0720002339908</v>
      </c>
      <c r="G18" s="33">
        <f>SUMIFS('[1]1. Отчет АТС'!$F:$F,'[1]1. Отчет АТС'!$A:$A,$A18,'[1]1. Отчет АТС'!$B:$B,5)+'[1]2. Иные услуги'!$D$11+('[1]3. Услуги по передаче'!$E$10)+('[1]4. СН (Установленные)'!$E$12*1000)+'[1]5. Плата за УРП'!$D$6</f>
        <v>1329.2920002339908</v>
      </c>
      <c r="H18" s="33">
        <f>SUMIFS('[1]1. Отчет АТС'!$F:$F,'[1]1. Отчет АТС'!$A:$A,$A18,'[1]1. Отчет АТС'!$B:$B,6)+'[1]2. Иные услуги'!$D$11+('[1]3. Услуги по передаче'!$E$10)+('[1]4. СН (Установленные)'!$E$12*1000)+'[1]5. Плата за УРП'!$D$6</f>
        <v>1454.2920002339911</v>
      </c>
      <c r="I18" s="33">
        <f>SUMIFS('[1]1. Отчет АТС'!$F:$F,'[1]1. Отчет АТС'!$A:$A,$A18,'[1]1. Отчет АТС'!$B:$B,7)+'[1]2. Иные услуги'!$D$11+('[1]3. Услуги по передаче'!$E$10)+('[1]4. СН (Установленные)'!$E$12*1000)+'[1]5. Плата за УРП'!$D$6</f>
        <v>1641.1820002339912</v>
      </c>
      <c r="J18" s="33">
        <f>SUMIFS('[1]1. Отчет АТС'!$F:$F,'[1]1. Отчет АТС'!$A:$A,$A18,'[1]1. Отчет АТС'!$B:$B,8)+'[1]2. Иные услуги'!$D$11+('[1]3. Услуги по передаче'!$E$10)+('[1]4. СН (Установленные)'!$E$12*1000)+'[1]5. Плата за УРП'!$D$6</f>
        <v>2137.1820002339909</v>
      </c>
      <c r="K18" s="33">
        <f>SUMIFS('[1]1. Отчет АТС'!$F:$F,'[1]1. Отчет АТС'!$A:$A,$A18,'[1]1. Отчет АТС'!$B:$B,9)+'[1]2. Иные услуги'!$D$11+('[1]3. Услуги по передаче'!$E$10)+('[1]4. СН (Установленные)'!$E$12*1000)+'[1]5. Плата за УРП'!$D$6</f>
        <v>2446.4520002339905</v>
      </c>
      <c r="L18" s="33">
        <f>SUMIFS('[1]1. Отчет АТС'!$F:$F,'[1]1. Отчет АТС'!$A:$A,$A18,'[1]1. Отчет АТС'!$B:$B,10)+'[1]2. Иные услуги'!$D$11+('[1]3. Услуги по передаче'!$E$10)+('[1]4. СН (Установленные)'!$E$12*1000)+'[1]5. Плата за УРП'!$D$6</f>
        <v>2466.9220002339907</v>
      </c>
      <c r="M18" s="33">
        <f>SUMIFS('[1]1. Отчет АТС'!$F:$F,'[1]1. Отчет АТС'!$A:$A,$A18,'[1]1. Отчет АТС'!$B:$B,11)+'[1]2. Иные услуги'!$D$11+('[1]3. Услуги по передаче'!$E$10)+('[1]4. СН (Установленные)'!$E$12*1000)+'[1]5. Плата за УРП'!$D$6</f>
        <v>2473.0320002339904</v>
      </c>
      <c r="N18" s="33">
        <f>SUMIFS('[1]1. Отчет АТС'!$F:$F,'[1]1. Отчет АТС'!$A:$A,$A18,'[1]1. Отчет АТС'!$B:$B,12)+'[1]2. Иные услуги'!$D$11+('[1]3. Услуги по передаче'!$E$10)+('[1]4. СН (Установленные)'!$E$12*1000)+'[1]5. Плата за УРП'!$D$6</f>
        <v>2477.2920002339906</v>
      </c>
      <c r="O18" s="33">
        <f>SUMIFS('[1]1. Отчет АТС'!$F:$F,'[1]1. Отчет АТС'!$A:$A,$A18,'[1]1. Отчет АТС'!$B:$B,13)+'[1]2. Иные услуги'!$D$11+('[1]3. Услуги по передаче'!$E$10)+('[1]4. СН (Установленные)'!$E$12*1000)+'[1]5. Плата за УРП'!$D$6</f>
        <v>2474.7020002339905</v>
      </c>
      <c r="P18" s="33">
        <f>SUMIFS('[1]1. Отчет АТС'!$F:$F,'[1]1. Отчет АТС'!$A:$A,$A18,'[1]1. Отчет АТС'!$B:$B,14)+'[1]2. Иные услуги'!$D$11+('[1]3. Услуги по передаче'!$E$10)+('[1]4. СН (Установленные)'!$E$12*1000)+'[1]5. Плата за УРП'!$D$6</f>
        <v>2483.0720002339908</v>
      </c>
      <c r="Q18" s="33">
        <f>SUMIFS('[1]1. Отчет АТС'!$F:$F,'[1]1. Отчет АТС'!$A:$A,$A18,'[1]1. Отчет АТС'!$B:$B,15)+'[1]2. Иные услуги'!$D$11+('[1]3. Услуги по передаче'!$E$10)+('[1]4. СН (Установленные)'!$E$12*1000)+'[1]5. Плата за УРП'!$D$6</f>
        <v>2487.8820002339908</v>
      </c>
      <c r="R18" s="33">
        <f>SUMIFS('[1]1. Отчет АТС'!$F:$F,'[1]1. Отчет АТС'!$A:$A,$A18,'[1]1. Отчет АТС'!$B:$B,16)+'[1]2. Иные услуги'!$D$11+('[1]3. Услуги по передаче'!$E$10)+('[1]4. СН (Установленные)'!$E$12*1000)+'[1]5. Плата за УРП'!$D$6</f>
        <v>2502.5220002339906</v>
      </c>
      <c r="S18" s="33">
        <f>SUMIFS('[1]1. Отчет АТС'!$F:$F,'[1]1. Отчет АТС'!$A:$A,$A18,'[1]1. Отчет АТС'!$B:$B,17)+'[1]2. Иные услуги'!$D$11+('[1]3. Услуги по передаче'!$E$10)+('[1]4. СН (Установленные)'!$E$12*1000)+'[1]5. Плата за УРП'!$D$6</f>
        <v>2504.8420002339908</v>
      </c>
      <c r="T18" s="33">
        <f>SUMIFS('[1]1. Отчет АТС'!$F:$F,'[1]1. Отчет АТС'!$A:$A,$A18,'[1]1. Отчет АТС'!$B:$B,18)+'[1]2. Иные услуги'!$D$11+('[1]3. Услуги по передаче'!$E$10)+('[1]4. СН (Установленные)'!$E$12*1000)+'[1]5. Плата за УРП'!$D$6</f>
        <v>2495.5920002339908</v>
      </c>
      <c r="U18" s="33">
        <f>SUMIFS('[1]1. Отчет АТС'!$F:$F,'[1]1. Отчет АТС'!$A:$A,$A18,'[1]1. Отчет АТС'!$B:$B,19)+'[1]2. Иные услуги'!$D$11+('[1]3. Услуги по передаче'!$E$10)+('[1]4. СН (Установленные)'!$E$12*1000)+'[1]5. Плата за УРП'!$D$6</f>
        <v>2477.9420002339907</v>
      </c>
      <c r="V18" s="33">
        <f>SUMIFS('[1]1. Отчет АТС'!$F:$F,'[1]1. Отчет АТС'!$A:$A,$A18,'[1]1. Отчет АТС'!$B:$B,20)+'[1]2. Иные услуги'!$D$11+('[1]3. Услуги по передаче'!$E$10)+('[1]4. СН (Установленные)'!$E$12*1000)+'[1]5. Плата за УРП'!$D$6</f>
        <v>2496.4220002339907</v>
      </c>
      <c r="W18" s="33">
        <f>SUMIFS('[1]1. Отчет АТС'!$F:$F,'[1]1. Отчет АТС'!$A:$A,$A18,'[1]1. Отчет АТС'!$B:$B,21)+'[1]2. Иные услуги'!$D$11+('[1]3. Услуги по передаче'!$E$10)+('[1]4. СН (Установленные)'!$E$12*1000)+'[1]5. Плата за УРП'!$D$6</f>
        <v>2487.6820002339905</v>
      </c>
      <c r="X18" s="33">
        <f>SUMIFS('[1]1. Отчет АТС'!$F:$F,'[1]1. Отчет АТС'!$A:$A,$A18,'[1]1. Отчет АТС'!$B:$B,22)+'[1]2. Иные услуги'!$D$11+('[1]3. Услуги по передаче'!$E$10)+('[1]4. СН (Установленные)'!$E$12*1000)+'[1]5. Плата за УРП'!$D$6</f>
        <v>2383.162000233991</v>
      </c>
      <c r="Y18" s="33">
        <f>SUMIFS('[1]1. Отчет АТС'!$F:$F,'[1]1. Отчет АТС'!$A:$A,$A18,'[1]1. Отчет АТС'!$B:$B,23)+'[1]2. Иные услуги'!$D$11+('[1]3. Услуги по передаче'!$E$10)+('[1]4. СН (Установленные)'!$E$12*1000)+'[1]5. Плата за УРП'!$D$6</f>
        <v>1874.382000233991</v>
      </c>
    </row>
    <row r="19" spans="1:25" s="2" customFormat="1" ht="15.75">
      <c r="A19" s="32">
        <v>45452</v>
      </c>
      <c r="B19" s="33">
        <f>SUMIFS('[1]1. Отчет АТС'!$F:$F,'[1]1. Отчет АТС'!$A:$A,$A19,'[1]1. Отчет АТС'!$B:$B,0)+'[1]2. Иные услуги'!$D$11+'[1]3. Услуги по передаче'!$E$10+('[1]4. СН (Установленные)'!$E$12*1000)+'[1]5. Плата за УРП'!$D$6</f>
        <v>1547.2820002339911</v>
      </c>
      <c r="C19" s="33">
        <f>SUMIFS('[1]1. Отчет АТС'!$F:$F,'[1]1. Отчет АТС'!$A:$A,$A19,'[1]1. Отчет АТС'!$B:$B,1)+'[1]2. Иные услуги'!$D$11+('[1]3. Услуги по передаче'!$E$10)+('[1]4. СН (Установленные)'!$E$12*1000)+'[1]5. Плата за УРП'!$D$6</f>
        <v>1435.072000233991</v>
      </c>
      <c r="D19" s="33">
        <f>SUMIFS('[1]1. Отчет АТС'!$F:$F,'[1]1. Отчет АТС'!$A:$A,$A19,'[1]1. Отчет АТС'!$B:$B,2)+'[1]2. Иные услуги'!$D$11+('[1]3. Услуги по передаче'!$E$10)+('[1]4. СН (Установленные)'!$E$12*1000)+'[1]5. Плата за УРП'!$D$6</f>
        <v>1264.7720002339911</v>
      </c>
      <c r="E19" s="33">
        <f>SUMIFS('[1]1. Отчет АТС'!$F:$F,'[1]1. Отчет АТС'!$A:$A,$A19,'[1]1. Отчет АТС'!$B:$B,3)+'[1]2. Иные услуги'!$D$11+('[1]3. Услуги по передаче'!$E$10)+('[1]4. СН (Установленные)'!$E$12*1000)+'[1]5. Плата за УРП'!$D$6</f>
        <v>1178.9320002339909</v>
      </c>
      <c r="F19" s="33">
        <f>SUMIFS('[1]1. Отчет АТС'!$F:$F,'[1]1. Отчет АТС'!$A:$A,$A19,'[1]1. Отчет АТС'!$B:$B,4)+'[1]2. Иные услуги'!$D$11+('[1]3. Услуги по передаче'!$E$10)+('[1]4. СН (Установленные)'!$E$12*1000)+'[1]5. Плата за УРП'!$D$6</f>
        <v>1129.2520002339911</v>
      </c>
      <c r="G19" s="33">
        <f>SUMIFS('[1]1. Отчет АТС'!$F:$F,'[1]1. Отчет АТС'!$A:$A,$A19,'[1]1. Отчет АТС'!$B:$B,5)+'[1]2. Иные услуги'!$D$11+('[1]3. Услуги по передаче'!$E$10)+('[1]4. СН (Установленные)'!$E$12*1000)+'[1]5. Плата за УРП'!$D$6</f>
        <v>1165.582000233991</v>
      </c>
      <c r="H19" s="33">
        <f>SUMIFS('[1]1. Отчет АТС'!$F:$F,'[1]1. Отчет АТС'!$A:$A,$A19,'[1]1. Отчет АТС'!$B:$B,6)+'[1]2. Иные услуги'!$D$11+('[1]3. Услуги по передаче'!$E$10)+('[1]4. СН (Установленные)'!$E$12*1000)+'[1]5. Плата за УРП'!$D$6</f>
        <v>1163.912000233991</v>
      </c>
      <c r="I19" s="33">
        <f>SUMIFS('[1]1. Отчет АТС'!$F:$F,'[1]1. Отчет АТС'!$A:$A,$A19,'[1]1. Отчет АТС'!$B:$B,7)+'[1]2. Иные услуги'!$D$11+('[1]3. Услуги по передаче'!$E$10)+('[1]4. СН (Установленные)'!$E$12*1000)+'[1]5. Плата за УРП'!$D$6</f>
        <v>1554.9620002339911</v>
      </c>
      <c r="J19" s="33">
        <f>SUMIFS('[1]1. Отчет АТС'!$F:$F,'[1]1. Отчет АТС'!$A:$A,$A19,'[1]1. Отчет АТС'!$B:$B,8)+'[1]2. Иные услуги'!$D$11+('[1]3. Услуги по передаче'!$E$10)+('[1]4. СН (Установленные)'!$E$12*1000)+'[1]5. Плата за УРП'!$D$6</f>
        <v>1907.372000233991</v>
      </c>
      <c r="K19" s="33">
        <f>SUMIFS('[1]1. Отчет АТС'!$F:$F,'[1]1. Отчет АТС'!$A:$A,$A19,'[1]1. Отчет АТС'!$B:$B,9)+'[1]2. Иные услуги'!$D$11+('[1]3. Услуги по передаче'!$E$10)+('[1]4. СН (Установленные)'!$E$12*1000)+'[1]5. Плата за УРП'!$D$6</f>
        <v>2313.3220002339913</v>
      </c>
      <c r="L19" s="33">
        <f>SUMIFS('[1]1. Отчет АТС'!$F:$F,'[1]1. Отчет АТС'!$A:$A,$A19,'[1]1. Отчет АТС'!$B:$B,10)+'[1]2. Иные услуги'!$D$11+('[1]3. Услуги по передаче'!$E$10)+('[1]4. СН (Установленные)'!$E$12*1000)+'[1]5. Плата за УРП'!$D$6</f>
        <v>2438.9320002339905</v>
      </c>
      <c r="M19" s="33">
        <f>SUMIFS('[1]1. Отчет АТС'!$F:$F,'[1]1. Отчет АТС'!$A:$A,$A19,'[1]1. Отчет АТС'!$B:$B,11)+'[1]2. Иные услуги'!$D$11+('[1]3. Услуги по передаче'!$E$10)+('[1]4. СН (Установленные)'!$E$12*1000)+'[1]5. Плата за УРП'!$D$6</f>
        <v>2446.0020002339907</v>
      </c>
      <c r="N19" s="33">
        <f>SUMIFS('[1]1. Отчет АТС'!$F:$F,'[1]1. Отчет АТС'!$A:$A,$A19,'[1]1. Отчет АТС'!$B:$B,12)+'[1]2. Иные услуги'!$D$11+('[1]3. Услуги по передаче'!$E$10)+('[1]4. СН (Установленные)'!$E$12*1000)+'[1]5. Плата за УРП'!$D$6</f>
        <v>2445.8120002339906</v>
      </c>
      <c r="O19" s="33">
        <f>SUMIFS('[1]1. Отчет АТС'!$F:$F,'[1]1. Отчет АТС'!$A:$A,$A19,'[1]1. Отчет АТС'!$B:$B,13)+'[1]2. Иные услуги'!$D$11+('[1]3. Услуги по передаче'!$E$10)+('[1]4. СН (Установленные)'!$E$12*1000)+'[1]5. Плата за УРП'!$D$6</f>
        <v>2441.2820002339904</v>
      </c>
      <c r="P19" s="33">
        <f>SUMIFS('[1]1. Отчет АТС'!$F:$F,'[1]1. Отчет АТС'!$A:$A,$A19,'[1]1. Отчет АТС'!$B:$B,14)+'[1]2. Иные услуги'!$D$11+('[1]3. Услуги по передаче'!$E$10)+('[1]4. СН (Установленные)'!$E$12*1000)+'[1]5. Плата за УРП'!$D$6</f>
        <v>2445.6820002339905</v>
      </c>
      <c r="Q19" s="33">
        <f>SUMIFS('[1]1. Отчет АТС'!$F:$F,'[1]1. Отчет АТС'!$A:$A,$A19,'[1]1. Отчет АТС'!$B:$B,15)+'[1]2. Иные услуги'!$D$11+('[1]3. Услуги по передаче'!$E$10)+('[1]4. СН (Установленные)'!$E$12*1000)+'[1]5. Плата за УРП'!$D$6</f>
        <v>2445.7020002339905</v>
      </c>
      <c r="R19" s="33">
        <f>SUMIFS('[1]1. Отчет АТС'!$F:$F,'[1]1. Отчет АТС'!$A:$A,$A19,'[1]1. Отчет АТС'!$B:$B,16)+'[1]2. Иные услуги'!$D$11+('[1]3. Услуги по передаче'!$E$10)+('[1]4. СН (Установленные)'!$E$12*1000)+'[1]5. Плата за УРП'!$D$6</f>
        <v>2475.3820002339908</v>
      </c>
      <c r="S19" s="33">
        <f>SUMIFS('[1]1. Отчет АТС'!$F:$F,'[1]1. Отчет АТС'!$A:$A,$A19,'[1]1. Отчет АТС'!$B:$B,17)+'[1]2. Иные услуги'!$D$11+('[1]3. Услуги по передаче'!$E$10)+('[1]4. СН (Установленные)'!$E$12*1000)+'[1]5. Плата за УРП'!$D$6</f>
        <v>2482.5020002339907</v>
      </c>
      <c r="T19" s="33">
        <f>SUMIFS('[1]1. Отчет АТС'!$F:$F,'[1]1. Отчет АТС'!$A:$A,$A19,'[1]1. Отчет АТС'!$B:$B,18)+'[1]2. Иные услуги'!$D$11+('[1]3. Услуги по передаче'!$E$10)+('[1]4. СН (Установленные)'!$E$12*1000)+'[1]5. Плата за УРП'!$D$6</f>
        <v>2479.7120002339907</v>
      </c>
      <c r="U19" s="33">
        <f>SUMIFS('[1]1. Отчет АТС'!$F:$F,'[1]1. Отчет АТС'!$A:$A,$A19,'[1]1. Отчет АТС'!$B:$B,19)+'[1]2. Иные услуги'!$D$11+('[1]3. Услуги по передаче'!$E$10)+('[1]4. СН (Установленные)'!$E$12*1000)+'[1]5. Плата за УРП'!$D$6</f>
        <v>2450.6420002339905</v>
      </c>
      <c r="V19" s="33">
        <f>SUMIFS('[1]1. Отчет АТС'!$F:$F,'[1]1. Отчет АТС'!$A:$A,$A19,'[1]1. Отчет АТС'!$B:$B,20)+'[1]2. Иные услуги'!$D$11+('[1]3. Услуги по передаче'!$E$10)+('[1]4. СН (Установленные)'!$E$12*1000)+'[1]5. Плата за УРП'!$D$6</f>
        <v>2478.1420002339905</v>
      </c>
      <c r="W19" s="33">
        <f>SUMIFS('[1]1. Отчет АТС'!$F:$F,'[1]1. Отчет АТС'!$A:$A,$A19,'[1]1. Отчет АТС'!$B:$B,21)+'[1]2. Иные услуги'!$D$11+('[1]3. Услуги по передаче'!$E$10)+('[1]4. СН (Установленные)'!$E$12*1000)+'[1]5. Плата за УРП'!$D$6</f>
        <v>2461.9020002339907</v>
      </c>
      <c r="X19" s="33">
        <f>SUMIFS('[1]1. Отчет АТС'!$F:$F,'[1]1. Отчет АТС'!$A:$A,$A19,'[1]1. Отчет АТС'!$B:$B,22)+'[1]2. Иные услуги'!$D$11+('[1]3. Услуги по передаче'!$E$10)+('[1]4. СН (Установленные)'!$E$12*1000)+'[1]5. Плата за УРП'!$D$6</f>
        <v>2356.8120002339911</v>
      </c>
      <c r="Y19" s="33">
        <f>SUMIFS('[1]1. Отчет АТС'!$F:$F,'[1]1. Отчет АТС'!$A:$A,$A19,'[1]1. Отчет АТС'!$B:$B,23)+'[1]2. Иные услуги'!$D$11+('[1]3. Услуги по передаче'!$E$10)+('[1]4. СН (Установленные)'!$E$12*1000)+'[1]5. Плата за УРП'!$D$6</f>
        <v>1860.112000233991</v>
      </c>
    </row>
    <row r="20" spans="1:25" s="2" customFormat="1" ht="15.75">
      <c r="A20" s="32">
        <v>45453</v>
      </c>
      <c r="B20" s="33">
        <f>SUMIFS('[1]1. Отчет АТС'!$F:$F,'[1]1. Отчет АТС'!$A:$A,$A20,'[1]1. Отчет АТС'!$B:$B,0)+'[1]2. Иные услуги'!$D$11+'[1]3. Услуги по передаче'!$E$10+('[1]4. СН (Установленные)'!$E$12*1000)+'[1]5. Плата за УРП'!$D$6</f>
        <v>1490.9820002339911</v>
      </c>
      <c r="C20" s="33">
        <f>SUMIFS('[1]1. Отчет АТС'!$F:$F,'[1]1. Отчет АТС'!$A:$A,$A20,'[1]1. Отчет АТС'!$B:$B,1)+'[1]2. Иные услуги'!$D$11+('[1]3. Услуги по передаче'!$E$10)+('[1]4. СН (Установленные)'!$E$12*1000)+'[1]5. Плата за УРП'!$D$6</f>
        <v>1347.2220002339909</v>
      </c>
      <c r="D20" s="33">
        <f>SUMIFS('[1]1. Отчет АТС'!$F:$F,'[1]1. Отчет АТС'!$A:$A,$A20,'[1]1. Отчет АТС'!$B:$B,2)+'[1]2. Иные услуги'!$D$11+('[1]3. Услуги по передаче'!$E$10)+('[1]4. СН (Установленные)'!$E$12*1000)+'[1]5. Плата за УРП'!$D$6</f>
        <v>1220.332000233991</v>
      </c>
      <c r="E20" s="33">
        <f>SUMIFS('[1]1. Отчет АТС'!$F:$F,'[1]1. Отчет АТС'!$A:$A,$A20,'[1]1. Отчет АТС'!$B:$B,3)+'[1]2. Иные услуги'!$D$11+('[1]3. Услуги по передаче'!$E$10)+('[1]4. СН (Установленные)'!$E$12*1000)+'[1]5. Плата за УРП'!$D$6</f>
        <v>1169.132000233991</v>
      </c>
      <c r="F20" s="33">
        <f>SUMIFS('[1]1. Отчет АТС'!$F:$F,'[1]1. Отчет АТС'!$A:$A,$A20,'[1]1. Отчет АТС'!$B:$B,4)+'[1]2. Иные услуги'!$D$11+('[1]3. Услуги по передаче'!$E$10)+('[1]4. СН (Установленные)'!$E$12*1000)+'[1]5. Плата за УРП'!$D$6</f>
        <v>1072.4520002339909</v>
      </c>
      <c r="G20" s="33">
        <f>SUMIFS('[1]1. Отчет АТС'!$F:$F,'[1]1. Отчет АТС'!$A:$A,$A20,'[1]1. Отчет АТС'!$B:$B,5)+'[1]2. Иные услуги'!$D$11+('[1]3. Услуги по передаче'!$E$10)+('[1]4. СН (Установленные)'!$E$12*1000)+'[1]5. Плата за УРП'!$D$6</f>
        <v>1314.6920002339909</v>
      </c>
      <c r="H20" s="33">
        <f>SUMIFS('[1]1. Отчет АТС'!$F:$F,'[1]1. Отчет АТС'!$A:$A,$A20,'[1]1. Отчет АТС'!$B:$B,6)+'[1]2. Иные услуги'!$D$11+('[1]3. Услуги по передаче'!$E$10)+('[1]4. СН (Установленные)'!$E$12*1000)+'[1]5. Плата за УРП'!$D$6</f>
        <v>1470.5420002339911</v>
      </c>
      <c r="I20" s="33">
        <f>SUMIFS('[1]1. Отчет АТС'!$F:$F,'[1]1. Отчет АТС'!$A:$A,$A20,'[1]1. Отчет АТС'!$B:$B,7)+'[1]2. Иные услуги'!$D$11+('[1]3. Услуги по передаче'!$E$10)+('[1]4. СН (Установленные)'!$E$12*1000)+'[1]5. Плата за УРП'!$D$6</f>
        <v>1827.2320002339911</v>
      </c>
      <c r="J20" s="33">
        <f>SUMIFS('[1]1. Отчет АТС'!$F:$F,'[1]1. Отчет АТС'!$A:$A,$A20,'[1]1. Отчет АТС'!$B:$B,8)+'[1]2. Иные услуги'!$D$11+('[1]3. Услуги по передаче'!$E$10)+('[1]4. СН (Установленные)'!$E$12*1000)+'[1]5. Плата за УРП'!$D$6</f>
        <v>2439.6520002339907</v>
      </c>
      <c r="K20" s="33">
        <f>SUMIFS('[1]1. Отчет АТС'!$F:$F,'[1]1. Отчет АТС'!$A:$A,$A20,'[1]1. Отчет АТС'!$B:$B,9)+'[1]2. Иные услуги'!$D$11+('[1]3. Услуги по передаче'!$E$10)+('[1]4. СН (Установленные)'!$E$12*1000)+'[1]5. Плата за УРП'!$D$6</f>
        <v>2477.7220002339905</v>
      </c>
      <c r="L20" s="33">
        <f>SUMIFS('[1]1. Отчет АТС'!$F:$F,'[1]1. Отчет АТС'!$A:$A,$A20,'[1]1. Отчет АТС'!$B:$B,10)+'[1]2. Иные услуги'!$D$11+('[1]3. Услуги по передаче'!$E$10)+('[1]4. СН (Установленные)'!$E$12*1000)+'[1]5. Плата за УРП'!$D$6</f>
        <v>2487.4120002339905</v>
      </c>
      <c r="M20" s="33">
        <f>SUMIFS('[1]1. Отчет АТС'!$F:$F,'[1]1. Отчет АТС'!$A:$A,$A20,'[1]1. Отчет АТС'!$B:$B,11)+'[1]2. Иные услуги'!$D$11+('[1]3. Услуги по передаче'!$E$10)+('[1]4. СН (Установленные)'!$E$12*1000)+'[1]5. Плата за УРП'!$D$6</f>
        <v>2485.8920002339905</v>
      </c>
      <c r="N20" s="33">
        <f>SUMIFS('[1]1. Отчет АТС'!$F:$F,'[1]1. Отчет АТС'!$A:$A,$A20,'[1]1. Отчет АТС'!$B:$B,12)+'[1]2. Иные услуги'!$D$11+('[1]3. Услуги по передаче'!$E$10)+('[1]4. СН (Установленные)'!$E$12*1000)+'[1]5. Плата за УРП'!$D$6</f>
        <v>2488.7920002339906</v>
      </c>
      <c r="O20" s="33">
        <f>SUMIFS('[1]1. Отчет АТС'!$F:$F,'[1]1. Отчет АТС'!$A:$A,$A20,'[1]1. Отчет АТС'!$B:$B,13)+'[1]2. Иные услуги'!$D$11+('[1]3. Услуги по передаче'!$E$10)+('[1]4. СН (Установленные)'!$E$12*1000)+'[1]5. Плата за УРП'!$D$6</f>
        <v>2489.1120002339908</v>
      </c>
      <c r="P20" s="33">
        <f>SUMIFS('[1]1. Отчет АТС'!$F:$F,'[1]1. Отчет АТС'!$A:$A,$A20,'[1]1. Отчет АТС'!$B:$B,14)+'[1]2. Иные услуги'!$D$11+('[1]3. Услуги по передаче'!$E$10)+('[1]4. СН (Установленные)'!$E$12*1000)+'[1]5. Плата за УРП'!$D$6</f>
        <v>2503.5420002339906</v>
      </c>
      <c r="Q20" s="33">
        <f>SUMIFS('[1]1. Отчет АТС'!$F:$F,'[1]1. Отчет АТС'!$A:$A,$A20,'[1]1. Отчет АТС'!$B:$B,15)+'[1]2. Иные услуги'!$D$11+('[1]3. Услуги по передаче'!$E$10)+('[1]4. СН (Установленные)'!$E$12*1000)+'[1]5. Плата за УРП'!$D$6</f>
        <v>2503.8520002339906</v>
      </c>
      <c r="R20" s="33">
        <f>SUMIFS('[1]1. Отчет АТС'!$F:$F,'[1]1. Отчет АТС'!$A:$A,$A20,'[1]1. Отчет АТС'!$B:$B,16)+'[1]2. Иные услуги'!$D$11+('[1]3. Услуги по передаче'!$E$10)+('[1]4. СН (Установленные)'!$E$12*1000)+'[1]5. Плата за УРП'!$D$6</f>
        <v>2522.2820002339904</v>
      </c>
      <c r="S20" s="33">
        <f>SUMIFS('[1]1. Отчет АТС'!$F:$F,'[1]1. Отчет АТС'!$A:$A,$A20,'[1]1. Отчет АТС'!$B:$B,17)+'[1]2. Иные услуги'!$D$11+('[1]3. Услуги по передаче'!$E$10)+('[1]4. СН (Установленные)'!$E$12*1000)+'[1]5. Плата за УРП'!$D$6</f>
        <v>2506.8120002339906</v>
      </c>
      <c r="T20" s="33">
        <f>SUMIFS('[1]1. Отчет АТС'!$F:$F,'[1]1. Отчет АТС'!$A:$A,$A20,'[1]1. Отчет АТС'!$B:$B,18)+'[1]2. Иные услуги'!$D$11+('[1]3. Услуги по передаче'!$E$10)+('[1]4. СН (Установленные)'!$E$12*1000)+'[1]5. Плата за УРП'!$D$6</f>
        <v>2505.0320002339904</v>
      </c>
      <c r="U20" s="33">
        <f>SUMIFS('[1]1. Отчет АТС'!$F:$F,'[1]1. Отчет АТС'!$A:$A,$A20,'[1]1. Отчет АТС'!$B:$B,19)+'[1]2. Иные услуги'!$D$11+('[1]3. Услуги по передаче'!$E$10)+('[1]4. СН (Установленные)'!$E$12*1000)+'[1]5. Плата за УРП'!$D$6</f>
        <v>2474.6220002339905</v>
      </c>
      <c r="V20" s="33">
        <f>SUMIFS('[1]1. Отчет АТС'!$F:$F,'[1]1. Отчет АТС'!$A:$A,$A20,'[1]1. Отчет АТС'!$B:$B,20)+'[1]2. Иные услуги'!$D$11+('[1]3. Услуги по передаче'!$E$10)+('[1]4. СН (Установленные)'!$E$12*1000)+'[1]5. Плата за УРП'!$D$6</f>
        <v>2491.8020002339908</v>
      </c>
      <c r="W20" s="33">
        <f>SUMIFS('[1]1. Отчет АТС'!$F:$F,'[1]1. Отчет АТС'!$A:$A,$A20,'[1]1. Отчет АТС'!$B:$B,21)+'[1]2. Иные услуги'!$D$11+('[1]3. Услуги по передаче'!$E$10)+('[1]4. СН (Установленные)'!$E$12*1000)+'[1]5. Плата за УРП'!$D$6</f>
        <v>2484.1620002339905</v>
      </c>
      <c r="X20" s="33">
        <f>SUMIFS('[1]1. Отчет АТС'!$F:$F,'[1]1. Отчет АТС'!$A:$A,$A20,'[1]1. Отчет АТС'!$B:$B,22)+'[1]2. Иные услуги'!$D$11+('[1]3. Услуги по передаче'!$E$10)+('[1]4. СН (Установленные)'!$E$12*1000)+'[1]5. Плата за УРП'!$D$6</f>
        <v>2344.912000233991</v>
      </c>
      <c r="Y20" s="33">
        <f>SUMIFS('[1]1. Отчет АТС'!$F:$F,'[1]1. Отчет АТС'!$A:$A,$A20,'[1]1. Отчет АТС'!$B:$B,23)+'[1]2. Иные услуги'!$D$11+('[1]3. Услуги по передаче'!$E$10)+('[1]4. СН (Установленные)'!$E$12*1000)+'[1]5. Плата за УРП'!$D$6</f>
        <v>1808.4220002339912</v>
      </c>
    </row>
    <row r="21" spans="1:25" s="2" customFormat="1" ht="15.75">
      <c r="A21" s="32">
        <v>45454</v>
      </c>
      <c r="B21" s="33">
        <f>SUMIFS('[1]1. Отчет АТС'!$F:$F,'[1]1. Отчет АТС'!$A:$A,$A21,'[1]1. Отчет АТС'!$B:$B,0)+'[1]2. Иные услуги'!$D$11+'[1]3. Услуги по передаче'!$E$10+('[1]4. СН (Установленные)'!$E$12*1000)+'[1]5. Плата за УРП'!$D$6</f>
        <v>1471.112000233991</v>
      </c>
      <c r="C21" s="33">
        <f>SUMIFS('[1]1. Отчет АТС'!$F:$F,'[1]1. Отчет АТС'!$A:$A,$A21,'[1]1. Отчет АТС'!$B:$B,1)+'[1]2. Иные услуги'!$D$11+('[1]3. Услуги по передаче'!$E$10)+('[1]4. СН (Установленные)'!$E$12*1000)+'[1]5. Плата за УРП'!$D$6</f>
        <v>1346.8220002339908</v>
      </c>
      <c r="D21" s="33">
        <f>SUMIFS('[1]1. Отчет АТС'!$F:$F,'[1]1. Отчет АТС'!$A:$A,$A21,'[1]1. Отчет АТС'!$B:$B,2)+'[1]2. Иные услуги'!$D$11+('[1]3. Услуги по передаче'!$E$10)+('[1]4. СН (Установленные)'!$E$12*1000)+'[1]5. Плата за УРП'!$D$6</f>
        <v>1185.2720002339911</v>
      </c>
      <c r="E21" s="33">
        <f>SUMIFS('[1]1. Отчет АТС'!$F:$F,'[1]1. Отчет АТС'!$A:$A,$A21,'[1]1. Отчет АТС'!$B:$B,3)+'[1]2. Иные услуги'!$D$11+('[1]3. Услуги по передаче'!$E$10)+('[1]4. СН (Установленные)'!$E$12*1000)+'[1]5. Плата за УРП'!$D$6</f>
        <v>1068.172000233991</v>
      </c>
      <c r="F21" s="33">
        <f>SUMIFS('[1]1. Отчет АТС'!$F:$F,'[1]1. Отчет АТС'!$A:$A,$A21,'[1]1. Отчет АТС'!$B:$B,4)+'[1]2. Иные услуги'!$D$11+('[1]3. Услуги по передаче'!$E$10)+('[1]4. СН (Установленные)'!$E$12*1000)+'[1]5. Плата за УРП'!$D$6</f>
        <v>1026.7320002339911</v>
      </c>
      <c r="G21" s="33">
        <f>SUMIFS('[1]1. Отчет АТС'!$F:$F,'[1]1. Отчет АТС'!$A:$A,$A21,'[1]1. Отчет АТС'!$B:$B,5)+'[1]2. Иные услуги'!$D$11+('[1]3. Услуги по передаче'!$E$10)+('[1]4. СН (Установленные)'!$E$12*1000)+'[1]5. Плата за УРП'!$D$6</f>
        <v>551.30200023399107</v>
      </c>
      <c r="H21" s="33">
        <f>SUMIFS('[1]1. Отчет АТС'!$F:$F,'[1]1. Отчет АТС'!$A:$A,$A21,'[1]1. Отчет АТС'!$B:$B,6)+'[1]2. Иные услуги'!$D$11+('[1]3. Услуги по передаче'!$E$10)+('[1]4. СН (Установленные)'!$E$12*1000)+'[1]5. Плата за УРП'!$D$6</f>
        <v>1468.7220002339911</v>
      </c>
      <c r="I21" s="33">
        <f>SUMIFS('[1]1. Отчет АТС'!$F:$F,'[1]1. Отчет АТС'!$A:$A,$A21,'[1]1. Отчет АТС'!$B:$B,7)+'[1]2. Иные услуги'!$D$11+('[1]3. Услуги по передаче'!$E$10)+('[1]4. СН (Установленные)'!$E$12*1000)+'[1]5. Плата за УРП'!$D$6</f>
        <v>1800.7720002339911</v>
      </c>
      <c r="J21" s="33">
        <f>SUMIFS('[1]1. Отчет АТС'!$F:$F,'[1]1. Отчет АТС'!$A:$A,$A21,'[1]1. Отчет АТС'!$B:$B,8)+'[1]2. Иные услуги'!$D$11+('[1]3. Услуги по передаче'!$E$10)+('[1]4. СН (Установленные)'!$E$12*1000)+'[1]5. Плата за УРП'!$D$6</f>
        <v>2229.5320002339913</v>
      </c>
      <c r="K21" s="33">
        <f>SUMIFS('[1]1. Отчет АТС'!$F:$F,'[1]1. Отчет АТС'!$A:$A,$A21,'[1]1. Отчет АТС'!$B:$B,9)+'[1]2. Иные услуги'!$D$11+('[1]3. Услуги по передаче'!$E$10)+('[1]4. СН (Установленные)'!$E$12*1000)+'[1]5. Плата за УРП'!$D$6</f>
        <v>2490.3720002339905</v>
      </c>
      <c r="L21" s="33">
        <f>SUMIFS('[1]1. Отчет АТС'!$F:$F,'[1]1. Отчет АТС'!$A:$A,$A21,'[1]1. Отчет АТС'!$B:$B,10)+'[1]2. Иные услуги'!$D$11+('[1]3. Услуги по передаче'!$E$10)+('[1]4. СН (Установленные)'!$E$12*1000)+'[1]5. Плата за УРП'!$D$6</f>
        <v>2495.6920002339907</v>
      </c>
      <c r="M21" s="33">
        <f>SUMIFS('[1]1. Отчет АТС'!$F:$F,'[1]1. Отчет АТС'!$A:$A,$A21,'[1]1. Отчет АТС'!$B:$B,11)+'[1]2. Иные услуги'!$D$11+('[1]3. Услуги по передаче'!$E$10)+('[1]4. СН (Установленные)'!$E$12*1000)+'[1]5. Плата за УРП'!$D$6</f>
        <v>2513.2120002339907</v>
      </c>
      <c r="N21" s="33">
        <f>SUMIFS('[1]1. Отчет АТС'!$F:$F,'[1]1. Отчет АТС'!$A:$A,$A21,'[1]1. Отчет АТС'!$B:$B,12)+'[1]2. Иные услуги'!$D$11+('[1]3. Услуги по передаче'!$E$10)+('[1]4. СН (Установленные)'!$E$12*1000)+'[1]5. Плата за УРП'!$D$6</f>
        <v>2517.6020002339906</v>
      </c>
      <c r="O21" s="33">
        <f>SUMIFS('[1]1. Отчет АТС'!$F:$F,'[1]1. Отчет АТС'!$A:$A,$A21,'[1]1. Отчет АТС'!$B:$B,13)+'[1]2. Иные услуги'!$D$11+('[1]3. Услуги по передаче'!$E$10)+('[1]4. СН (Установленные)'!$E$12*1000)+'[1]5. Плата за УРП'!$D$6</f>
        <v>2512.5220002339906</v>
      </c>
      <c r="P21" s="33">
        <f>SUMIFS('[1]1. Отчет АТС'!$F:$F,'[1]1. Отчет АТС'!$A:$A,$A21,'[1]1. Отчет АТС'!$B:$B,14)+'[1]2. Иные услуги'!$D$11+('[1]3. Услуги по передаче'!$E$10)+('[1]4. СН (Установленные)'!$E$12*1000)+'[1]5. Плата за УРП'!$D$6</f>
        <v>2538.7920002339906</v>
      </c>
      <c r="Q21" s="33">
        <f>SUMIFS('[1]1. Отчет АТС'!$F:$F,'[1]1. Отчет АТС'!$A:$A,$A21,'[1]1. Отчет АТС'!$B:$B,15)+'[1]2. Иные услуги'!$D$11+('[1]3. Услуги по передаче'!$E$10)+('[1]4. СН (Установленные)'!$E$12*1000)+'[1]5. Плата за УРП'!$D$6</f>
        <v>2562.4720002339905</v>
      </c>
      <c r="R21" s="33">
        <f>SUMIFS('[1]1. Отчет АТС'!$F:$F,'[1]1. Отчет АТС'!$A:$A,$A21,'[1]1. Отчет АТС'!$B:$B,16)+'[1]2. Иные услуги'!$D$11+('[1]3. Услуги по передаче'!$E$10)+('[1]4. СН (Установленные)'!$E$12*1000)+'[1]5. Плата за УРП'!$D$6</f>
        <v>2589.3920002339905</v>
      </c>
      <c r="S21" s="33">
        <f>SUMIFS('[1]1. Отчет АТС'!$F:$F,'[1]1. Отчет АТС'!$A:$A,$A21,'[1]1. Отчет АТС'!$B:$B,17)+'[1]2. Иные услуги'!$D$11+('[1]3. Услуги по передаче'!$E$10)+('[1]4. СН (Установленные)'!$E$12*1000)+'[1]5. Плата за УРП'!$D$6</f>
        <v>2561.2920002339906</v>
      </c>
      <c r="T21" s="33">
        <f>SUMIFS('[1]1. Отчет АТС'!$F:$F,'[1]1. Отчет АТС'!$A:$A,$A21,'[1]1. Отчет АТС'!$B:$B,18)+'[1]2. Иные услуги'!$D$11+('[1]3. Услуги по передаче'!$E$10)+('[1]4. СН (Установленные)'!$E$12*1000)+'[1]5. Плата за УРП'!$D$6</f>
        <v>2516.5920002339908</v>
      </c>
      <c r="U21" s="33">
        <f>SUMIFS('[1]1. Отчет АТС'!$F:$F,'[1]1. Отчет АТС'!$A:$A,$A21,'[1]1. Отчет АТС'!$B:$B,19)+'[1]2. Иные услуги'!$D$11+('[1]3. Услуги по передаче'!$E$10)+('[1]4. СН (Установленные)'!$E$12*1000)+'[1]5. Плата за УРП'!$D$6</f>
        <v>2477.8220002339908</v>
      </c>
      <c r="V21" s="33">
        <f>SUMIFS('[1]1. Отчет АТС'!$F:$F,'[1]1. Отчет АТС'!$A:$A,$A21,'[1]1. Отчет АТС'!$B:$B,20)+'[1]2. Иные услуги'!$D$11+('[1]3. Услуги по передаче'!$E$10)+('[1]4. СН (Установленные)'!$E$12*1000)+'[1]5. Плата за УРП'!$D$6</f>
        <v>2490.6820002339905</v>
      </c>
      <c r="W21" s="33">
        <f>SUMIFS('[1]1. Отчет АТС'!$F:$F,'[1]1. Отчет АТС'!$A:$A,$A21,'[1]1. Отчет АТС'!$B:$B,21)+'[1]2. Иные услуги'!$D$11+('[1]3. Услуги по передаче'!$E$10)+('[1]4. СН (Установленные)'!$E$12*1000)+'[1]5. Плата за УРП'!$D$6</f>
        <v>2481.7920002339906</v>
      </c>
      <c r="X21" s="33">
        <f>SUMIFS('[1]1. Отчет АТС'!$F:$F,'[1]1. Отчет АТС'!$A:$A,$A21,'[1]1. Отчет АТС'!$B:$B,22)+'[1]2. Иные услуги'!$D$11+('[1]3. Услуги по передаче'!$E$10)+('[1]4. СН (Установленные)'!$E$12*1000)+'[1]5. Плата за УРП'!$D$6</f>
        <v>2391.5620002339911</v>
      </c>
      <c r="Y21" s="33">
        <f>SUMIFS('[1]1. Отчет АТС'!$F:$F,'[1]1. Отчет АТС'!$A:$A,$A21,'[1]1. Отчет АТС'!$B:$B,23)+'[1]2. Иные услуги'!$D$11+('[1]3. Услуги по передаче'!$E$10)+('[1]4. СН (Установленные)'!$E$12*1000)+'[1]5. Плата за УРП'!$D$6</f>
        <v>1868.6720002339912</v>
      </c>
    </row>
    <row r="22" spans="1:25" s="2" customFormat="1" ht="15.75">
      <c r="A22" s="32">
        <v>45455</v>
      </c>
      <c r="B22" s="33">
        <f>SUMIFS('[1]1. Отчет АТС'!$F:$F,'[1]1. Отчет АТС'!$A:$A,$A22,'[1]1. Отчет АТС'!$B:$B,0)+'[1]2. Иные услуги'!$D$11+'[1]3. Услуги по передаче'!$E$10+('[1]4. СН (Установленные)'!$E$12*1000)+'[1]5. Плата за УРП'!$D$6</f>
        <v>1598.842000233991</v>
      </c>
      <c r="C22" s="33">
        <f>SUMIFS('[1]1. Отчет АТС'!$F:$F,'[1]1. Отчет АТС'!$A:$A,$A22,'[1]1. Отчет АТС'!$B:$B,1)+'[1]2. Иные услуги'!$D$11+('[1]3. Услуги по передаче'!$E$10)+('[1]4. СН (Установленные)'!$E$12*1000)+'[1]5. Плата за УРП'!$D$6</f>
        <v>1519.612000233991</v>
      </c>
      <c r="D22" s="33">
        <f>SUMIFS('[1]1. Отчет АТС'!$F:$F,'[1]1. Отчет АТС'!$A:$A,$A22,'[1]1. Отчет АТС'!$B:$B,2)+'[1]2. Иные услуги'!$D$11+('[1]3. Услуги по передаче'!$E$10)+('[1]4. СН (Установленные)'!$E$12*1000)+'[1]5. Плата за УРП'!$D$6</f>
        <v>1382.2820002339909</v>
      </c>
      <c r="E22" s="33">
        <f>SUMIFS('[1]1. Отчет АТС'!$F:$F,'[1]1. Отчет АТС'!$A:$A,$A22,'[1]1. Отчет АТС'!$B:$B,3)+'[1]2. Иные услуги'!$D$11+('[1]3. Услуги по передаче'!$E$10)+('[1]4. СН (Установленные)'!$E$12*1000)+'[1]5. Плата за УРП'!$D$6</f>
        <v>1207.392000233991</v>
      </c>
      <c r="F22" s="33">
        <f>SUMIFS('[1]1. Отчет АТС'!$F:$F,'[1]1. Отчет АТС'!$A:$A,$A22,'[1]1. Отчет АТС'!$B:$B,4)+'[1]2. Иные услуги'!$D$11+('[1]3. Услуги по передаче'!$E$10)+('[1]4. СН (Установленные)'!$E$12*1000)+'[1]5. Плата за УРП'!$D$6</f>
        <v>1153.5620002339911</v>
      </c>
      <c r="G22" s="33">
        <f>SUMIFS('[1]1. Отчет АТС'!$F:$F,'[1]1. Отчет АТС'!$A:$A,$A22,'[1]1. Отчет АТС'!$B:$B,5)+'[1]2. Иные услуги'!$D$11+('[1]3. Услуги по передаче'!$E$10)+('[1]4. СН (Установленные)'!$E$12*1000)+'[1]5. Плата за УРП'!$D$6</f>
        <v>1244.5120002339909</v>
      </c>
      <c r="H22" s="33">
        <f>SUMIFS('[1]1. Отчет АТС'!$F:$F,'[1]1. Отчет АТС'!$A:$A,$A22,'[1]1. Отчет АТС'!$B:$B,6)+'[1]2. Иные услуги'!$D$11+('[1]3. Услуги по передаче'!$E$10)+('[1]4. СН (Установленные)'!$E$12*1000)+'[1]5. Плата за УРП'!$D$6</f>
        <v>1275.9920002339909</v>
      </c>
      <c r="I22" s="33">
        <f>SUMIFS('[1]1. Отчет АТС'!$F:$F,'[1]1. Отчет АТС'!$A:$A,$A22,'[1]1. Отчет АТС'!$B:$B,7)+'[1]2. Иные услуги'!$D$11+('[1]3. Услуги по передаче'!$E$10)+('[1]4. СН (Установленные)'!$E$12*1000)+'[1]5. Плата за УРП'!$D$6</f>
        <v>1566.112000233991</v>
      </c>
      <c r="J22" s="33">
        <f>SUMIFS('[1]1. Отчет АТС'!$F:$F,'[1]1. Отчет АТС'!$A:$A,$A22,'[1]1. Отчет АТС'!$B:$B,8)+'[1]2. Иные услуги'!$D$11+('[1]3. Услуги по передаче'!$E$10)+('[1]4. СН (Установленные)'!$E$12*1000)+'[1]5. Плата за УРП'!$D$6</f>
        <v>1910.652000233991</v>
      </c>
      <c r="K22" s="33">
        <f>SUMIFS('[1]1. Отчет АТС'!$F:$F,'[1]1. Отчет АТС'!$A:$A,$A22,'[1]1. Отчет АТС'!$B:$B,9)+'[1]2. Иные услуги'!$D$11+('[1]3. Услуги по передаче'!$E$10)+('[1]4. СН (Установленные)'!$E$12*1000)+'[1]5. Плата за УРП'!$D$6</f>
        <v>2413.1820002339909</v>
      </c>
      <c r="L22" s="33">
        <f>SUMIFS('[1]1. Отчет АТС'!$F:$F,'[1]1. Отчет АТС'!$A:$A,$A22,'[1]1. Отчет АТС'!$B:$B,10)+'[1]2. Иные услуги'!$D$11+('[1]3. Услуги по передаче'!$E$10)+('[1]4. СН (Установленные)'!$E$12*1000)+'[1]5. Плата за УРП'!$D$6</f>
        <v>2480.2720002339906</v>
      </c>
      <c r="M22" s="33">
        <f>SUMIFS('[1]1. Отчет АТС'!$F:$F,'[1]1. Отчет АТС'!$A:$A,$A22,'[1]1. Отчет АТС'!$B:$B,11)+'[1]2. Иные услуги'!$D$11+('[1]3. Услуги по передаче'!$E$10)+('[1]4. СН (Установленные)'!$E$12*1000)+'[1]5. Плата за УРП'!$D$6</f>
        <v>2493.4820002339907</v>
      </c>
      <c r="N22" s="33">
        <f>SUMIFS('[1]1. Отчет АТС'!$F:$F,'[1]1. Отчет АТС'!$A:$A,$A22,'[1]1. Отчет АТС'!$B:$B,12)+'[1]2. Иные услуги'!$D$11+('[1]3. Услуги по передаче'!$E$10)+('[1]4. СН (Установленные)'!$E$12*1000)+'[1]5. Плата за УРП'!$D$6</f>
        <v>2493.3920002339905</v>
      </c>
      <c r="O22" s="33">
        <f>SUMIFS('[1]1. Отчет АТС'!$F:$F,'[1]1. Отчет АТС'!$A:$A,$A22,'[1]1. Отчет АТС'!$B:$B,13)+'[1]2. Иные услуги'!$D$11+('[1]3. Услуги по передаче'!$E$10)+('[1]4. СН (Установленные)'!$E$12*1000)+'[1]5. Плата за УРП'!$D$6</f>
        <v>2489.5320002339904</v>
      </c>
      <c r="P22" s="33">
        <f>SUMIFS('[1]1. Отчет АТС'!$F:$F,'[1]1. Отчет АТС'!$A:$A,$A22,'[1]1. Отчет АТС'!$B:$B,14)+'[1]2. Иные услуги'!$D$11+('[1]3. Услуги по передаче'!$E$10)+('[1]4. СН (Установленные)'!$E$12*1000)+'[1]5. Плата за УРП'!$D$6</f>
        <v>2490.5320002339904</v>
      </c>
      <c r="Q22" s="33">
        <f>SUMIFS('[1]1. Отчет АТС'!$F:$F,'[1]1. Отчет АТС'!$A:$A,$A22,'[1]1. Отчет АТС'!$B:$B,15)+'[1]2. Иные услуги'!$D$11+('[1]3. Услуги по передаче'!$E$10)+('[1]4. СН (Установленные)'!$E$12*1000)+'[1]5. Плата за УРП'!$D$6</f>
        <v>2489.8020002339908</v>
      </c>
      <c r="R22" s="33">
        <f>SUMIFS('[1]1. Отчет АТС'!$F:$F,'[1]1. Отчет АТС'!$A:$A,$A22,'[1]1. Отчет АТС'!$B:$B,16)+'[1]2. Иные услуги'!$D$11+('[1]3. Услуги по передаче'!$E$10)+('[1]4. СН (Установленные)'!$E$12*1000)+'[1]5. Плата за УРП'!$D$6</f>
        <v>2486.8220002339908</v>
      </c>
      <c r="S22" s="33">
        <f>SUMIFS('[1]1. Отчет АТС'!$F:$F,'[1]1. Отчет АТС'!$A:$A,$A22,'[1]1. Отчет АТС'!$B:$B,17)+'[1]2. Иные услуги'!$D$11+('[1]3. Услуги по передаче'!$E$10)+('[1]4. СН (Установленные)'!$E$12*1000)+'[1]5. Плата за УРП'!$D$6</f>
        <v>2464.7220002339905</v>
      </c>
      <c r="T22" s="33">
        <f>SUMIFS('[1]1. Отчет АТС'!$F:$F,'[1]1. Отчет АТС'!$A:$A,$A22,'[1]1. Отчет АТС'!$B:$B,18)+'[1]2. Иные услуги'!$D$11+('[1]3. Услуги по передаче'!$E$10)+('[1]4. СН (Установленные)'!$E$12*1000)+'[1]5. Плата за УРП'!$D$6</f>
        <v>2456.0920002339908</v>
      </c>
      <c r="U22" s="33">
        <f>SUMIFS('[1]1. Отчет АТС'!$F:$F,'[1]1. Отчет АТС'!$A:$A,$A22,'[1]1. Отчет АТС'!$B:$B,19)+'[1]2. Иные услуги'!$D$11+('[1]3. Услуги по передаче'!$E$10)+('[1]4. СН (Установленные)'!$E$12*1000)+'[1]5. Плата за УРП'!$D$6</f>
        <v>2423.122000233991</v>
      </c>
      <c r="V22" s="33">
        <f>SUMIFS('[1]1. Отчет АТС'!$F:$F,'[1]1. Отчет АТС'!$A:$A,$A22,'[1]1. Отчет АТС'!$B:$B,20)+'[1]2. Иные услуги'!$D$11+('[1]3. Услуги по передаче'!$E$10)+('[1]4. СН (Установленные)'!$E$12*1000)+'[1]5. Плата за УРП'!$D$6</f>
        <v>2461.0020002339907</v>
      </c>
      <c r="W22" s="33">
        <f>SUMIFS('[1]1. Отчет АТС'!$F:$F,'[1]1. Отчет АТС'!$A:$A,$A22,'[1]1. Отчет АТС'!$B:$B,21)+'[1]2. Иные услуги'!$D$11+('[1]3. Услуги по передаче'!$E$10)+('[1]4. СН (Установленные)'!$E$12*1000)+'[1]5. Плата за УРП'!$D$6</f>
        <v>2447.1920002339907</v>
      </c>
      <c r="X22" s="33">
        <f>SUMIFS('[1]1. Отчет АТС'!$F:$F,'[1]1. Отчет АТС'!$A:$A,$A22,'[1]1. Отчет АТС'!$B:$B,22)+'[1]2. Иные услуги'!$D$11+('[1]3. Услуги по передаче'!$E$10)+('[1]4. СН (Установленные)'!$E$12*1000)+'[1]5. Плата за УРП'!$D$6</f>
        <v>2167.4620002339911</v>
      </c>
      <c r="Y22" s="33">
        <f>SUMIFS('[1]1. Отчет АТС'!$F:$F,'[1]1. Отчет АТС'!$A:$A,$A22,'[1]1. Отчет АТС'!$B:$B,23)+'[1]2. Иные услуги'!$D$11+('[1]3. Услуги по передаче'!$E$10)+('[1]4. СН (Установленные)'!$E$12*1000)+'[1]5. Плата за УРП'!$D$6</f>
        <v>1768.9320002339912</v>
      </c>
    </row>
    <row r="23" spans="1:25" s="2" customFormat="1" ht="15.75">
      <c r="A23" s="32">
        <v>45456</v>
      </c>
      <c r="B23" s="33">
        <f>SUMIFS('[1]1. Отчет АТС'!$F:$F,'[1]1. Отчет АТС'!$A:$A,$A23,'[1]1. Отчет АТС'!$B:$B,0)+'[1]2. Иные услуги'!$D$11+'[1]3. Услуги по передаче'!$E$10+('[1]4. СН (Установленные)'!$E$12*1000)+'[1]5. Плата за УРП'!$D$6</f>
        <v>1560.9220002339912</v>
      </c>
      <c r="C23" s="33">
        <f>SUMIFS('[1]1. Отчет АТС'!$F:$F,'[1]1. Отчет АТС'!$A:$A,$A23,'[1]1. Отчет АТС'!$B:$B,1)+'[1]2. Иные услуги'!$D$11+('[1]3. Услуги по передаче'!$E$10)+('[1]4. СН (Установленные)'!$E$12*1000)+'[1]5. Плата за УРП'!$D$6</f>
        <v>1527.4720002339911</v>
      </c>
      <c r="D23" s="33">
        <f>SUMIFS('[1]1. Отчет АТС'!$F:$F,'[1]1. Отчет АТС'!$A:$A,$A23,'[1]1. Отчет АТС'!$B:$B,2)+'[1]2. Иные услуги'!$D$11+('[1]3. Услуги по передаче'!$E$10)+('[1]4. СН (Установленные)'!$E$12*1000)+'[1]5. Плата за УРП'!$D$6</f>
        <v>1393.922000233991</v>
      </c>
      <c r="E23" s="33">
        <f>SUMIFS('[1]1. Отчет АТС'!$F:$F,'[1]1. Отчет АТС'!$A:$A,$A23,'[1]1. Отчет АТС'!$B:$B,3)+'[1]2. Иные услуги'!$D$11+('[1]3. Услуги по передаче'!$E$10)+('[1]4. СН (Установленные)'!$E$12*1000)+'[1]5. Плата за УРП'!$D$6</f>
        <v>1226.3120002339911</v>
      </c>
      <c r="F23" s="33">
        <f>SUMIFS('[1]1. Отчет АТС'!$F:$F,'[1]1. Отчет АТС'!$A:$A,$A23,'[1]1. Отчет АТС'!$B:$B,4)+'[1]2. Иные услуги'!$D$11+('[1]3. Услуги по передаче'!$E$10)+('[1]4. СН (Установленные)'!$E$12*1000)+'[1]5. Плата за УРП'!$D$6</f>
        <v>1119.4320002339909</v>
      </c>
      <c r="G23" s="33">
        <f>SUMIFS('[1]1. Отчет АТС'!$F:$F,'[1]1. Отчет АТС'!$A:$A,$A23,'[1]1. Отчет АТС'!$B:$B,5)+'[1]2. Иные услуги'!$D$11+('[1]3. Услуги по передаче'!$E$10)+('[1]4. СН (Установленные)'!$E$12*1000)+'[1]5. Плата за УРП'!$D$6</f>
        <v>1413.862000233991</v>
      </c>
      <c r="H23" s="33">
        <f>SUMIFS('[1]1. Отчет АТС'!$F:$F,'[1]1. Отчет АТС'!$A:$A,$A23,'[1]1. Отчет АТС'!$B:$B,6)+'[1]2. Иные услуги'!$D$11+('[1]3. Услуги по передаче'!$E$10)+('[1]4. СН (Установленные)'!$E$12*1000)+'[1]5. Плата за УРП'!$D$6</f>
        <v>1533.592000233991</v>
      </c>
      <c r="I23" s="33">
        <f>SUMIFS('[1]1. Отчет АТС'!$F:$F,'[1]1. Отчет АТС'!$A:$A,$A23,'[1]1. Отчет АТС'!$B:$B,7)+'[1]2. Иные услуги'!$D$11+('[1]3. Услуги по передаче'!$E$10)+('[1]4. СН (Установленные)'!$E$12*1000)+'[1]5. Плата за УРП'!$D$6</f>
        <v>1836.6720002339912</v>
      </c>
      <c r="J23" s="33">
        <f>SUMIFS('[1]1. Отчет АТС'!$F:$F,'[1]1. Отчет АТС'!$A:$A,$A23,'[1]1. Отчет АТС'!$B:$B,8)+'[1]2. Иные услуги'!$D$11+('[1]3. Услуги по передаче'!$E$10)+('[1]4. СН (Установленные)'!$E$12*1000)+'[1]5. Плата за УРП'!$D$6</f>
        <v>2466.5520002339908</v>
      </c>
      <c r="K23" s="33">
        <f>SUMIFS('[1]1. Отчет АТС'!$F:$F,'[1]1. Отчет АТС'!$A:$A,$A23,'[1]1. Отчет АТС'!$B:$B,9)+'[1]2. Иные услуги'!$D$11+('[1]3. Услуги по передаче'!$E$10)+('[1]4. СН (Установленные)'!$E$12*1000)+'[1]5. Плата за УРП'!$D$6</f>
        <v>2513.4120002339905</v>
      </c>
      <c r="L23" s="33">
        <f>SUMIFS('[1]1. Отчет АТС'!$F:$F,'[1]1. Отчет АТС'!$A:$A,$A23,'[1]1. Отчет АТС'!$B:$B,10)+'[1]2. Иные услуги'!$D$11+('[1]3. Услуги по передаче'!$E$10)+('[1]4. СН (Установленные)'!$E$12*1000)+'[1]5. Плата за УРП'!$D$6</f>
        <v>2528.2020002339905</v>
      </c>
      <c r="M23" s="33">
        <f>SUMIFS('[1]1. Отчет АТС'!$F:$F,'[1]1. Отчет АТС'!$A:$A,$A23,'[1]1. Отчет АТС'!$B:$B,11)+'[1]2. Иные услуги'!$D$11+('[1]3. Услуги по передаче'!$E$10)+('[1]4. СН (Установленные)'!$E$12*1000)+'[1]5. Плата за УРП'!$D$6</f>
        <v>2538.1320002339908</v>
      </c>
      <c r="N23" s="33">
        <f>SUMIFS('[1]1. Отчет АТС'!$F:$F,'[1]1. Отчет АТС'!$A:$A,$A23,'[1]1. Отчет АТС'!$B:$B,12)+'[1]2. Иные услуги'!$D$11+('[1]3. Услуги по передаче'!$E$10)+('[1]4. СН (Установленные)'!$E$12*1000)+'[1]5. Плата за УРП'!$D$6</f>
        <v>2534.1820002339905</v>
      </c>
      <c r="O23" s="33">
        <f>SUMIFS('[1]1. Отчет АТС'!$F:$F,'[1]1. Отчет АТС'!$A:$A,$A23,'[1]1. Отчет АТС'!$B:$B,13)+'[1]2. Иные услуги'!$D$11+('[1]3. Услуги по передаче'!$E$10)+('[1]4. СН (Установленные)'!$E$12*1000)+'[1]5. Плата за УРП'!$D$6</f>
        <v>2537.9020002339907</v>
      </c>
      <c r="P23" s="33">
        <f>SUMIFS('[1]1. Отчет АТС'!$F:$F,'[1]1. Отчет АТС'!$A:$A,$A23,'[1]1. Отчет АТС'!$B:$B,14)+'[1]2. Иные услуги'!$D$11+('[1]3. Услуги по передаче'!$E$10)+('[1]4. СН (Установленные)'!$E$12*1000)+'[1]5. Плата за УРП'!$D$6</f>
        <v>2552.8620002339908</v>
      </c>
      <c r="Q23" s="33">
        <f>SUMIFS('[1]1. Отчет АТС'!$F:$F,'[1]1. Отчет АТС'!$A:$A,$A23,'[1]1. Отчет АТС'!$B:$B,15)+'[1]2. Иные услуги'!$D$11+('[1]3. Услуги по передаче'!$E$10)+('[1]4. СН (Установленные)'!$E$12*1000)+'[1]5. Плата за УРП'!$D$6</f>
        <v>2553.8720002339905</v>
      </c>
      <c r="R23" s="33">
        <f>SUMIFS('[1]1. Отчет АТС'!$F:$F,'[1]1. Отчет АТС'!$A:$A,$A23,'[1]1. Отчет АТС'!$B:$B,16)+'[1]2. Иные услуги'!$D$11+('[1]3. Услуги по передаче'!$E$10)+('[1]4. СН (Установленные)'!$E$12*1000)+'[1]5. Плата за УРП'!$D$6</f>
        <v>2557.6520002339907</v>
      </c>
      <c r="S23" s="33">
        <f>SUMIFS('[1]1. Отчет АТС'!$F:$F,'[1]1. Отчет АТС'!$A:$A,$A23,'[1]1. Отчет АТС'!$B:$B,17)+'[1]2. Иные услуги'!$D$11+('[1]3. Услуги по передаче'!$E$10)+('[1]4. СН (Установленные)'!$E$12*1000)+'[1]5. Плата за УРП'!$D$6</f>
        <v>2550.4320002339905</v>
      </c>
      <c r="T23" s="33">
        <f>SUMIFS('[1]1. Отчет АТС'!$F:$F,'[1]1. Отчет АТС'!$A:$A,$A23,'[1]1. Отчет АТС'!$B:$B,18)+'[1]2. Иные услуги'!$D$11+('[1]3. Услуги по передаче'!$E$10)+('[1]4. СН (Установленные)'!$E$12*1000)+'[1]5. Плата за УРП'!$D$6</f>
        <v>2552.8620002339908</v>
      </c>
      <c r="U23" s="33">
        <f>SUMIFS('[1]1. Отчет АТС'!$F:$F,'[1]1. Отчет АТС'!$A:$A,$A23,'[1]1. Отчет АТС'!$B:$B,19)+'[1]2. Иные услуги'!$D$11+('[1]3. Услуги по передаче'!$E$10)+('[1]4. СН (Установленные)'!$E$12*1000)+'[1]5. Плата за УРП'!$D$6</f>
        <v>2512.0320002339904</v>
      </c>
      <c r="V23" s="33">
        <f>SUMIFS('[1]1. Отчет АТС'!$F:$F,'[1]1. Отчет АТС'!$A:$A,$A23,'[1]1. Отчет АТС'!$B:$B,20)+'[1]2. Иные услуги'!$D$11+('[1]3. Услуги по передаче'!$E$10)+('[1]4. СН (Установленные)'!$E$12*1000)+'[1]5. Плата за УРП'!$D$6</f>
        <v>2532.9020002339907</v>
      </c>
      <c r="W23" s="33">
        <f>SUMIFS('[1]1. Отчет АТС'!$F:$F,'[1]1. Отчет АТС'!$A:$A,$A23,'[1]1. Отчет АТС'!$B:$B,21)+'[1]2. Иные услуги'!$D$11+('[1]3. Услуги по передаче'!$E$10)+('[1]4. СН (Установленные)'!$E$12*1000)+'[1]5. Плата за УРП'!$D$6</f>
        <v>2493.8420002339908</v>
      </c>
      <c r="X23" s="33">
        <f>SUMIFS('[1]1. Отчет АТС'!$F:$F,'[1]1. Отчет АТС'!$A:$A,$A23,'[1]1. Отчет АТС'!$B:$B,22)+'[1]2. Иные услуги'!$D$11+('[1]3. Услуги по передаче'!$E$10)+('[1]4. СН (Установленные)'!$E$12*1000)+'[1]5. Плата за УРП'!$D$6</f>
        <v>2436.9420002339907</v>
      </c>
      <c r="Y23" s="33">
        <f>SUMIFS('[1]1. Отчет АТС'!$F:$F,'[1]1. Отчет АТС'!$A:$A,$A23,'[1]1. Отчет АТС'!$B:$B,23)+'[1]2. Иные услуги'!$D$11+('[1]3. Услуги по передаче'!$E$10)+('[1]4. СН (Установленные)'!$E$12*1000)+'[1]5. Плата за УРП'!$D$6</f>
        <v>1849.152000233991</v>
      </c>
    </row>
    <row r="24" spans="1:25" s="2" customFormat="1" ht="15.75">
      <c r="A24" s="32">
        <v>45457</v>
      </c>
      <c r="B24" s="33">
        <f>SUMIFS('[1]1. Отчет АТС'!$F:$F,'[1]1. Отчет АТС'!$A:$A,$A24,'[1]1. Отчет АТС'!$B:$B,0)+'[1]2. Иные услуги'!$D$11+'[1]3. Услуги по передаче'!$E$10+('[1]4. СН (Установленные)'!$E$12*1000)+'[1]5. Плата за УРП'!$D$6</f>
        <v>1534.9420002339912</v>
      </c>
      <c r="C24" s="33">
        <f>SUMIFS('[1]1. Отчет АТС'!$F:$F,'[1]1. Отчет АТС'!$A:$A,$A24,'[1]1. Отчет АТС'!$B:$B,1)+'[1]2. Иные услуги'!$D$11+('[1]3. Услуги по передаче'!$E$10)+('[1]4. СН (Установленные)'!$E$12*1000)+'[1]5. Плата за УРП'!$D$6</f>
        <v>1465.662000233991</v>
      </c>
      <c r="D24" s="33">
        <f>SUMIFS('[1]1. Отчет АТС'!$F:$F,'[1]1. Отчет АТС'!$A:$A,$A24,'[1]1. Отчет АТС'!$B:$B,2)+'[1]2. Иные услуги'!$D$11+('[1]3. Услуги по передаче'!$E$10)+('[1]4. СН (Установленные)'!$E$12*1000)+'[1]5. Плата за УРП'!$D$6</f>
        <v>1242.922000233991</v>
      </c>
      <c r="E24" s="33">
        <f>SUMIFS('[1]1. Отчет АТС'!$F:$F,'[1]1. Отчет АТС'!$A:$A,$A24,'[1]1. Отчет АТС'!$B:$B,3)+'[1]2. Иные услуги'!$D$11+('[1]3. Услуги по передаче'!$E$10)+('[1]4. СН (Установленные)'!$E$12*1000)+'[1]5. Плата за УРП'!$D$6</f>
        <v>1114.612000233991</v>
      </c>
      <c r="F24" s="33">
        <f>SUMIFS('[1]1. Отчет АТС'!$F:$F,'[1]1. Отчет АТС'!$A:$A,$A24,'[1]1. Отчет АТС'!$B:$B,4)+'[1]2. Иные услуги'!$D$11+('[1]3. Услуги по передаче'!$E$10)+('[1]4. СН (Установленные)'!$E$12*1000)+'[1]5. Плата за УРП'!$D$6</f>
        <v>1145.172000233991</v>
      </c>
      <c r="G24" s="33">
        <f>SUMIFS('[1]1. Отчет АТС'!$F:$F,'[1]1. Отчет АТС'!$A:$A,$A24,'[1]1. Отчет АТС'!$B:$B,5)+'[1]2. Иные услуги'!$D$11+('[1]3. Услуги по передаче'!$E$10)+('[1]4. СН (Установленные)'!$E$12*1000)+'[1]5. Плата за УРП'!$D$6</f>
        <v>1422.0120002339911</v>
      </c>
      <c r="H24" s="33">
        <f>SUMIFS('[1]1. Отчет АТС'!$F:$F,'[1]1. Отчет АТС'!$A:$A,$A24,'[1]1. Отчет АТС'!$B:$B,6)+'[1]2. Иные услуги'!$D$11+('[1]3. Услуги по передаче'!$E$10)+('[1]4. СН (Установленные)'!$E$12*1000)+'[1]5. Плата за УРП'!$D$6</f>
        <v>1504.4420002339912</v>
      </c>
      <c r="I24" s="33">
        <f>SUMIFS('[1]1. Отчет АТС'!$F:$F,'[1]1. Отчет АТС'!$A:$A,$A24,'[1]1. Отчет АТС'!$B:$B,7)+'[1]2. Иные услуги'!$D$11+('[1]3. Услуги по передаче'!$E$10)+('[1]4. СН (Установленные)'!$E$12*1000)+'[1]5. Плата за УРП'!$D$6</f>
        <v>1794.592000233991</v>
      </c>
      <c r="J24" s="33">
        <f>SUMIFS('[1]1. Отчет АТС'!$F:$F,'[1]1. Отчет АТС'!$A:$A,$A24,'[1]1. Отчет АТС'!$B:$B,8)+'[1]2. Иные услуги'!$D$11+('[1]3. Услуги по передаче'!$E$10)+('[1]4. СН (Установленные)'!$E$12*1000)+'[1]5. Плата за УРП'!$D$6</f>
        <v>2454.7820002339904</v>
      </c>
      <c r="K24" s="33">
        <f>SUMIFS('[1]1. Отчет АТС'!$F:$F,'[1]1. Отчет АТС'!$A:$A,$A24,'[1]1. Отчет АТС'!$B:$B,9)+'[1]2. Иные услуги'!$D$11+('[1]3. Услуги по передаче'!$E$10)+('[1]4. СН (Установленные)'!$E$12*1000)+'[1]5. Плата за УРП'!$D$6</f>
        <v>2504.4820002339907</v>
      </c>
      <c r="L24" s="33">
        <f>SUMIFS('[1]1. Отчет АТС'!$F:$F,'[1]1. Отчет АТС'!$A:$A,$A24,'[1]1. Отчет АТС'!$B:$B,10)+'[1]2. Иные услуги'!$D$11+('[1]3. Услуги по передаче'!$E$10)+('[1]4. СН (Установленные)'!$E$12*1000)+'[1]5. Плата за УРП'!$D$6</f>
        <v>2619.6620002339905</v>
      </c>
      <c r="M24" s="33">
        <f>SUMIFS('[1]1. Отчет АТС'!$F:$F,'[1]1. Отчет АТС'!$A:$A,$A24,'[1]1. Отчет АТС'!$B:$B,11)+'[1]2. Иные услуги'!$D$11+('[1]3. Услуги по передаче'!$E$10)+('[1]4. СН (Установленные)'!$E$12*1000)+'[1]5. Плата за УРП'!$D$6</f>
        <v>2670.1220002339905</v>
      </c>
      <c r="N24" s="33">
        <f>SUMIFS('[1]1. Отчет АТС'!$F:$F,'[1]1. Отчет АТС'!$A:$A,$A24,'[1]1. Отчет АТС'!$B:$B,12)+'[1]2. Иные услуги'!$D$11+('[1]3. Услуги по передаче'!$E$10)+('[1]4. СН (Установленные)'!$E$12*1000)+'[1]5. Плата за УРП'!$D$6</f>
        <v>2706.8020002339908</v>
      </c>
      <c r="O24" s="33">
        <f>SUMIFS('[1]1. Отчет АТС'!$F:$F,'[1]1. Отчет АТС'!$A:$A,$A24,'[1]1. Отчет АТС'!$B:$B,13)+'[1]2. Иные услуги'!$D$11+('[1]3. Услуги по передаче'!$E$10)+('[1]4. СН (Установленные)'!$E$12*1000)+'[1]5. Плата за УРП'!$D$6</f>
        <v>2725.5820002339906</v>
      </c>
      <c r="P24" s="33">
        <f>SUMIFS('[1]1. Отчет АТС'!$F:$F,'[1]1. Отчет АТС'!$A:$A,$A24,'[1]1. Отчет АТС'!$B:$B,14)+'[1]2. Иные услуги'!$D$11+('[1]3. Услуги по передаче'!$E$10)+('[1]4. СН (Установленные)'!$E$12*1000)+'[1]5. Плата за УРП'!$D$6</f>
        <v>2748.5620002339906</v>
      </c>
      <c r="Q24" s="33">
        <f>SUMIFS('[1]1. Отчет АТС'!$F:$F,'[1]1. Отчет АТС'!$A:$A,$A24,'[1]1. Отчет АТС'!$B:$B,15)+'[1]2. Иные услуги'!$D$11+('[1]3. Услуги по передаче'!$E$10)+('[1]4. СН (Установленные)'!$E$12*1000)+'[1]5. Плата за УРП'!$D$6</f>
        <v>2739.1020002339906</v>
      </c>
      <c r="R24" s="33">
        <f>SUMIFS('[1]1. Отчет АТС'!$F:$F,'[1]1. Отчет АТС'!$A:$A,$A24,'[1]1. Отчет АТС'!$B:$B,16)+'[1]2. Иные услуги'!$D$11+('[1]3. Услуги по передаче'!$E$10)+('[1]4. СН (Установленные)'!$E$12*1000)+'[1]5. Плата за УРП'!$D$6</f>
        <v>2547.0320002339904</v>
      </c>
      <c r="S24" s="33">
        <f>SUMIFS('[1]1. Отчет АТС'!$F:$F,'[1]1. Отчет АТС'!$A:$A,$A24,'[1]1. Отчет АТС'!$B:$B,17)+'[1]2. Иные услуги'!$D$11+('[1]3. Услуги по передаче'!$E$10)+('[1]4. СН (Установленные)'!$E$12*1000)+'[1]5. Плата за УРП'!$D$6</f>
        <v>2528.1220002339905</v>
      </c>
      <c r="T24" s="33">
        <f>SUMIFS('[1]1. Отчет АТС'!$F:$F,'[1]1. Отчет АТС'!$A:$A,$A24,'[1]1. Отчет АТС'!$B:$B,18)+'[1]2. Иные услуги'!$D$11+('[1]3. Услуги по передаче'!$E$10)+('[1]4. СН (Установленные)'!$E$12*1000)+'[1]5. Плата за УРП'!$D$6</f>
        <v>2586.9620002339907</v>
      </c>
      <c r="U24" s="33">
        <f>SUMIFS('[1]1. Отчет АТС'!$F:$F,'[1]1. Отчет АТС'!$A:$A,$A24,'[1]1. Отчет АТС'!$B:$B,19)+'[1]2. Иные услуги'!$D$11+('[1]3. Услуги по передаче'!$E$10)+('[1]4. СН (Установленные)'!$E$12*1000)+'[1]5. Плата за УРП'!$D$6</f>
        <v>2488.9620002339907</v>
      </c>
      <c r="V24" s="33">
        <f>SUMIFS('[1]1. Отчет АТС'!$F:$F,'[1]1. Отчет АТС'!$A:$A,$A24,'[1]1. Отчет АТС'!$B:$B,20)+'[1]2. Иные услуги'!$D$11+('[1]3. Услуги по передаче'!$E$10)+('[1]4. СН (Установленные)'!$E$12*1000)+'[1]5. Плата за УРП'!$D$6</f>
        <v>2475.8320002339906</v>
      </c>
      <c r="W24" s="33">
        <f>SUMIFS('[1]1. Отчет АТС'!$F:$F,'[1]1. Отчет АТС'!$A:$A,$A24,'[1]1. Отчет АТС'!$B:$B,21)+'[1]2. Иные услуги'!$D$11+('[1]3. Услуги по передаче'!$E$10)+('[1]4. СН (Установленные)'!$E$12*1000)+'[1]5. Плата за УРП'!$D$6</f>
        <v>2460.7920002339906</v>
      </c>
      <c r="X24" s="33">
        <f>SUMIFS('[1]1. Отчет АТС'!$F:$F,'[1]1. Отчет АТС'!$A:$A,$A24,'[1]1. Отчет АТС'!$B:$B,22)+'[1]2. Иные услуги'!$D$11+('[1]3. Услуги по передаче'!$E$10)+('[1]4. СН (Установленные)'!$E$12*1000)+'[1]5. Плата за УРП'!$D$6</f>
        <v>2382.142000233991</v>
      </c>
      <c r="Y24" s="33">
        <f>SUMIFS('[1]1. Отчет АТС'!$F:$F,'[1]1. Отчет АТС'!$A:$A,$A24,'[1]1. Отчет АТС'!$B:$B,23)+'[1]2. Иные услуги'!$D$11+('[1]3. Услуги по передаче'!$E$10)+('[1]4. СН (Установленные)'!$E$12*1000)+'[1]5. Плата за УРП'!$D$6</f>
        <v>1809.5420002339911</v>
      </c>
    </row>
    <row r="25" spans="1:25" s="2" customFormat="1" ht="15.75">
      <c r="A25" s="32">
        <v>45458</v>
      </c>
      <c r="B25" s="33">
        <f>SUMIFS('[1]1. Отчет АТС'!$F:$F,'[1]1. Отчет АТС'!$A:$A,$A25,'[1]1. Отчет АТС'!$B:$B,0)+'[1]2. Иные услуги'!$D$11+'[1]3. Услуги по передаче'!$E$10+('[1]4. СН (Установленные)'!$E$12*1000)+'[1]5. Плата за УРП'!$D$6</f>
        <v>1573.9720002339911</v>
      </c>
      <c r="C25" s="33">
        <f>SUMIFS('[1]1. Отчет АТС'!$F:$F,'[1]1. Отчет АТС'!$A:$A,$A25,'[1]1. Отчет АТС'!$B:$B,1)+'[1]2. Иные услуги'!$D$11+('[1]3. Услуги по передаче'!$E$10)+('[1]4. СН (Установленные)'!$E$12*1000)+'[1]5. Плата за УРП'!$D$6</f>
        <v>1540.892000233991</v>
      </c>
      <c r="D25" s="33">
        <f>SUMIFS('[1]1. Отчет АТС'!$F:$F,'[1]1. Отчет АТС'!$A:$A,$A25,'[1]1. Отчет АТС'!$B:$B,2)+'[1]2. Иные услуги'!$D$11+('[1]3. Услуги по передаче'!$E$10)+('[1]4. СН (Установленные)'!$E$12*1000)+'[1]5. Плата за УРП'!$D$6</f>
        <v>1431.7220002339911</v>
      </c>
      <c r="E25" s="33">
        <f>SUMIFS('[1]1. Отчет АТС'!$F:$F,'[1]1. Отчет АТС'!$A:$A,$A25,'[1]1. Отчет АТС'!$B:$B,3)+'[1]2. Иные услуги'!$D$11+('[1]3. Услуги по передаче'!$E$10)+('[1]4. СН (Установленные)'!$E$12*1000)+'[1]5. Плата за УРП'!$D$6</f>
        <v>1215.4720002339909</v>
      </c>
      <c r="F25" s="33">
        <f>SUMIFS('[1]1. Отчет АТС'!$F:$F,'[1]1. Отчет АТС'!$A:$A,$A25,'[1]1. Отчет АТС'!$B:$B,4)+'[1]2. Иные услуги'!$D$11+('[1]3. Услуги по передаче'!$E$10)+('[1]4. СН (Установленные)'!$E$12*1000)+'[1]5. Плата за УРП'!$D$6</f>
        <v>1162.3020002339908</v>
      </c>
      <c r="G25" s="33">
        <f>SUMIFS('[1]1. Отчет АТС'!$F:$F,'[1]1. Отчет АТС'!$A:$A,$A25,'[1]1. Отчет АТС'!$B:$B,5)+'[1]2. Иные услуги'!$D$11+('[1]3. Услуги по передаче'!$E$10)+('[1]4. СН (Установленные)'!$E$12*1000)+'[1]5. Плата за УРП'!$D$6</f>
        <v>1363.8320002339908</v>
      </c>
      <c r="H25" s="33">
        <f>SUMIFS('[1]1. Отчет АТС'!$F:$F,'[1]1. Отчет АТС'!$A:$A,$A25,'[1]1. Отчет АТС'!$B:$B,6)+'[1]2. Иные услуги'!$D$11+('[1]3. Услуги по передаче'!$E$10)+('[1]4. СН (Установленные)'!$E$12*1000)+'[1]5. Плата за УРП'!$D$6</f>
        <v>1376.7820002339909</v>
      </c>
      <c r="I25" s="33">
        <f>SUMIFS('[1]1. Отчет АТС'!$F:$F,'[1]1. Отчет АТС'!$A:$A,$A25,'[1]1. Отчет АТС'!$B:$B,7)+'[1]2. Иные услуги'!$D$11+('[1]3. Услуги по передаче'!$E$10)+('[1]4. СН (Установленные)'!$E$12*1000)+'[1]5. Плата за УРП'!$D$6</f>
        <v>1562.412000233991</v>
      </c>
      <c r="J25" s="33">
        <f>SUMIFS('[1]1. Отчет АТС'!$F:$F,'[1]1. Отчет АТС'!$A:$A,$A25,'[1]1. Отчет АТС'!$B:$B,8)+'[1]2. Иные услуги'!$D$11+('[1]3. Услуги по передаче'!$E$10)+('[1]4. СН (Установленные)'!$E$12*1000)+'[1]5. Плата за УРП'!$D$6</f>
        <v>2036.7420002339911</v>
      </c>
      <c r="K25" s="33">
        <f>SUMIFS('[1]1. Отчет АТС'!$F:$F,'[1]1. Отчет АТС'!$A:$A,$A25,'[1]1. Отчет АТС'!$B:$B,9)+'[1]2. Иные услуги'!$D$11+('[1]3. Услуги по передаче'!$E$10)+('[1]4. СН (Установленные)'!$E$12*1000)+'[1]5. Плата за УРП'!$D$6</f>
        <v>2464.0520002339908</v>
      </c>
      <c r="L25" s="33">
        <f>SUMIFS('[1]1. Отчет АТС'!$F:$F,'[1]1. Отчет АТС'!$A:$A,$A25,'[1]1. Отчет АТС'!$B:$B,10)+'[1]2. Иные услуги'!$D$11+('[1]3. Услуги по передаче'!$E$10)+('[1]4. СН (Установленные)'!$E$12*1000)+'[1]5. Плата за УРП'!$D$6</f>
        <v>2486.4320002339905</v>
      </c>
      <c r="M25" s="33">
        <f>SUMIFS('[1]1. Отчет АТС'!$F:$F,'[1]1. Отчет АТС'!$A:$A,$A25,'[1]1. Отчет АТС'!$B:$B,11)+'[1]2. Иные услуги'!$D$11+('[1]3. Услуги по передаче'!$E$10)+('[1]4. СН (Установленные)'!$E$12*1000)+'[1]5. Плата за УРП'!$D$6</f>
        <v>2494.5220002339906</v>
      </c>
      <c r="N25" s="33">
        <f>SUMIFS('[1]1. Отчет АТС'!$F:$F,'[1]1. Отчет АТС'!$A:$A,$A25,'[1]1. Отчет АТС'!$B:$B,12)+'[1]2. Иные услуги'!$D$11+('[1]3. Услуги по передаче'!$E$10)+('[1]4. СН (Установленные)'!$E$12*1000)+'[1]5. Плата за УРП'!$D$6</f>
        <v>2476.2220002339905</v>
      </c>
      <c r="O25" s="33">
        <f>SUMIFS('[1]1. Отчет АТС'!$F:$F,'[1]1. Отчет АТС'!$A:$A,$A25,'[1]1. Отчет АТС'!$B:$B,13)+'[1]2. Иные услуги'!$D$11+('[1]3. Услуги по передаче'!$E$10)+('[1]4. СН (Установленные)'!$E$12*1000)+'[1]5. Плата за УРП'!$D$6</f>
        <v>2470.2320002339907</v>
      </c>
      <c r="P25" s="33">
        <f>SUMIFS('[1]1. Отчет АТС'!$F:$F,'[1]1. Отчет АТС'!$A:$A,$A25,'[1]1. Отчет АТС'!$B:$B,14)+'[1]2. Иные услуги'!$D$11+('[1]3. Услуги по передаче'!$E$10)+('[1]4. СН (Установленные)'!$E$12*1000)+'[1]5. Плата за УРП'!$D$6</f>
        <v>2494.6120002339908</v>
      </c>
      <c r="Q25" s="33">
        <f>SUMIFS('[1]1. Отчет АТС'!$F:$F,'[1]1. Отчет АТС'!$A:$A,$A25,'[1]1. Отчет АТС'!$B:$B,15)+'[1]2. Иные услуги'!$D$11+('[1]3. Услуги по передаче'!$E$10)+('[1]4. СН (Установленные)'!$E$12*1000)+'[1]5. Плата за УРП'!$D$6</f>
        <v>2503.1720002339907</v>
      </c>
      <c r="R25" s="33">
        <f>SUMIFS('[1]1. Отчет АТС'!$F:$F,'[1]1. Отчет АТС'!$A:$A,$A25,'[1]1. Отчет АТС'!$B:$B,16)+'[1]2. Иные услуги'!$D$11+('[1]3. Услуги по передаче'!$E$10)+('[1]4. СН (Установленные)'!$E$12*1000)+'[1]5. Плата за УРП'!$D$6</f>
        <v>2526.7220002339905</v>
      </c>
      <c r="S25" s="33">
        <f>SUMIFS('[1]1. Отчет АТС'!$F:$F,'[1]1. Отчет АТС'!$A:$A,$A25,'[1]1. Отчет АТС'!$B:$B,17)+'[1]2. Иные услуги'!$D$11+('[1]3. Услуги по передаче'!$E$10)+('[1]4. СН (Установленные)'!$E$12*1000)+'[1]5. Плата за УРП'!$D$6</f>
        <v>2519.8520002339906</v>
      </c>
      <c r="T25" s="33">
        <f>SUMIFS('[1]1. Отчет АТС'!$F:$F,'[1]1. Отчет АТС'!$A:$A,$A25,'[1]1. Отчет АТС'!$B:$B,18)+'[1]2. Иные услуги'!$D$11+('[1]3. Услуги по передаче'!$E$10)+('[1]4. СН (Установленные)'!$E$12*1000)+'[1]5. Плата за УРП'!$D$6</f>
        <v>2492.8120002339906</v>
      </c>
      <c r="U25" s="33">
        <f>SUMIFS('[1]1. Отчет АТС'!$F:$F,'[1]1. Отчет АТС'!$A:$A,$A25,'[1]1. Отчет АТС'!$B:$B,19)+'[1]2. Иные услуги'!$D$11+('[1]3. Услуги по передаче'!$E$10)+('[1]4. СН (Установленные)'!$E$12*1000)+'[1]5. Плата за УРП'!$D$6</f>
        <v>2464.6620002339905</v>
      </c>
      <c r="V25" s="33">
        <f>SUMIFS('[1]1. Отчет АТС'!$F:$F,'[1]1. Отчет АТС'!$A:$A,$A25,'[1]1. Отчет АТС'!$B:$B,20)+'[1]2. Иные услуги'!$D$11+('[1]3. Услуги по передаче'!$E$10)+('[1]4. СН (Установленные)'!$E$12*1000)+'[1]5. Плата за УРП'!$D$6</f>
        <v>2473.0620002339906</v>
      </c>
      <c r="W25" s="33">
        <f>SUMIFS('[1]1. Отчет АТС'!$F:$F,'[1]1. Отчет АТС'!$A:$A,$A25,'[1]1. Отчет АТС'!$B:$B,21)+'[1]2. Иные услуги'!$D$11+('[1]3. Услуги по передаче'!$E$10)+('[1]4. СН (Установленные)'!$E$12*1000)+'[1]5. Плата за УРП'!$D$6</f>
        <v>2455.7920002339906</v>
      </c>
      <c r="X25" s="33">
        <f>SUMIFS('[1]1. Отчет АТС'!$F:$F,'[1]1. Отчет АТС'!$A:$A,$A25,'[1]1. Отчет АТС'!$B:$B,22)+'[1]2. Иные услуги'!$D$11+('[1]3. Услуги по передаче'!$E$10)+('[1]4. СН (Установленные)'!$E$12*1000)+'[1]5. Плата за УРП'!$D$6</f>
        <v>2328.0320002339909</v>
      </c>
      <c r="Y25" s="33">
        <f>SUMIFS('[1]1. Отчет АТС'!$F:$F,'[1]1. Отчет АТС'!$A:$A,$A25,'[1]1. Отчет АТС'!$B:$B,23)+'[1]2. Иные услуги'!$D$11+('[1]3. Услуги по передаче'!$E$10)+('[1]4. СН (Установленные)'!$E$12*1000)+'[1]5. Плата за УРП'!$D$6</f>
        <v>1807.612000233991</v>
      </c>
    </row>
    <row r="26" spans="1:25" s="2" customFormat="1" ht="15.75">
      <c r="A26" s="32">
        <v>45459</v>
      </c>
      <c r="B26" s="33">
        <f>SUMIFS('[1]1. Отчет АТС'!$F:$F,'[1]1. Отчет АТС'!$A:$A,$A26,'[1]1. Отчет АТС'!$B:$B,0)+'[1]2. Иные услуги'!$D$11+'[1]3. Услуги по передаче'!$E$10+('[1]4. СН (Установленные)'!$E$12*1000)+'[1]5. Плата за УРП'!$D$6</f>
        <v>1538.842000233991</v>
      </c>
      <c r="C26" s="33">
        <f>SUMIFS('[1]1. Отчет АТС'!$F:$F,'[1]1. Отчет АТС'!$A:$A,$A26,'[1]1. Отчет АТС'!$B:$B,1)+'[1]2. Иные услуги'!$D$11+('[1]3. Услуги по передаче'!$E$10)+('[1]4. СН (Установленные)'!$E$12*1000)+'[1]5. Плата за УРП'!$D$6</f>
        <v>1490.082000233991</v>
      </c>
      <c r="D26" s="33">
        <f>SUMIFS('[1]1. Отчет АТС'!$F:$F,'[1]1. Отчет АТС'!$A:$A,$A26,'[1]1. Отчет АТС'!$B:$B,2)+'[1]2. Иные услуги'!$D$11+('[1]3. Услуги по передаче'!$E$10)+('[1]4. СН (Установленные)'!$E$12*1000)+'[1]5. Плата за УРП'!$D$6</f>
        <v>1384.5020002339909</v>
      </c>
      <c r="E26" s="33">
        <f>SUMIFS('[1]1. Отчет АТС'!$F:$F,'[1]1. Отчет АТС'!$A:$A,$A26,'[1]1. Отчет АТС'!$B:$B,3)+'[1]2. Иные услуги'!$D$11+('[1]3. Услуги по передаче'!$E$10)+('[1]4. СН (Установленные)'!$E$12*1000)+'[1]5. Плата за УРП'!$D$6</f>
        <v>1172.652000233991</v>
      </c>
      <c r="F26" s="33">
        <f>SUMIFS('[1]1. Отчет АТС'!$F:$F,'[1]1. Отчет АТС'!$A:$A,$A26,'[1]1. Отчет АТС'!$B:$B,4)+'[1]2. Иные услуги'!$D$11+('[1]3. Услуги по передаче'!$E$10)+('[1]4. СН (Установленные)'!$E$12*1000)+'[1]5. Плата за УРП'!$D$6</f>
        <v>1044.0220002339911</v>
      </c>
      <c r="G26" s="33">
        <f>SUMIFS('[1]1. Отчет АТС'!$F:$F,'[1]1. Отчет АТС'!$A:$A,$A26,'[1]1. Отчет АТС'!$B:$B,5)+'[1]2. Иные услуги'!$D$11+('[1]3. Услуги по передаче'!$E$10)+('[1]4. СН (Установленные)'!$E$12*1000)+'[1]5. Плата за УРП'!$D$6</f>
        <v>1306.4320002339909</v>
      </c>
      <c r="H26" s="33">
        <f>SUMIFS('[1]1. Отчет АТС'!$F:$F,'[1]1. Отчет АТС'!$A:$A,$A26,'[1]1. Отчет АТС'!$B:$B,6)+'[1]2. Иные услуги'!$D$11+('[1]3. Услуги по передаче'!$E$10)+('[1]4. СН (Установленные)'!$E$12*1000)+'[1]5. Плата за УРП'!$D$6</f>
        <v>1251.5020002339911</v>
      </c>
      <c r="I26" s="33">
        <f>SUMIFS('[1]1. Отчет АТС'!$F:$F,'[1]1. Отчет АТС'!$A:$A,$A26,'[1]1. Отчет АТС'!$B:$B,7)+'[1]2. Иные услуги'!$D$11+('[1]3. Услуги по передаче'!$E$10)+('[1]4. СН (Установленные)'!$E$12*1000)+'[1]5. Плата за УРП'!$D$6</f>
        <v>1435.7120002339911</v>
      </c>
      <c r="J26" s="33">
        <f>SUMIFS('[1]1. Отчет АТС'!$F:$F,'[1]1. Отчет АТС'!$A:$A,$A26,'[1]1. Отчет АТС'!$B:$B,8)+'[1]2. Иные услуги'!$D$11+('[1]3. Услуги по передаче'!$E$10)+('[1]4. СН (Установленные)'!$E$12*1000)+'[1]5. Плата за УРП'!$D$6</f>
        <v>1835.072000233991</v>
      </c>
      <c r="K26" s="33">
        <f>SUMIFS('[1]1. Отчет АТС'!$F:$F,'[1]1. Отчет АТС'!$A:$A,$A26,'[1]1. Отчет АТС'!$B:$B,9)+'[1]2. Иные услуги'!$D$11+('[1]3. Услуги по передаче'!$E$10)+('[1]4. СН (Установленные)'!$E$12*1000)+'[1]5. Плата за УРП'!$D$6</f>
        <v>2399.0420002339911</v>
      </c>
      <c r="L26" s="33">
        <f>SUMIFS('[1]1. Отчет АТС'!$F:$F,'[1]1. Отчет АТС'!$A:$A,$A26,'[1]1. Отчет АТС'!$B:$B,10)+'[1]2. Иные услуги'!$D$11+('[1]3. Услуги по передаче'!$E$10)+('[1]4. СН (Установленные)'!$E$12*1000)+'[1]5. Плата за УРП'!$D$6</f>
        <v>2462.3220002339908</v>
      </c>
      <c r="M26" s="33">
        <f>SUMIFS('[1]1. Отчет АТС'!$F:$F,'[1]1. Отчет АТС'!$A:$A,$A26,'[1]1. Отчет АТС'!$B:$B,11)+'[1]2. Иные услуги'!$D$11+('[1]3. Услуги по передаче'!$E$10)+('[1]4. СН (Установленные)'!$E$12*1000)+'[1]5. Плата за УРП'!$D$6</f>
        <v>2464.9320002339905</v>
      </c>
      <c r="N26" s="33">
        <f>SUMIFS('[1]1. Отчет АТС'!$F:$F,'[1]1. Отчет АТС'!$A:$A,$A26,'[1]1. Отчет АТС'!$B:$B,12)+'[1]2. Иные услуги'!$D$11+('[1]3. Услуги по передаче'!$E$10)+('[1]4. СН (Установленные)'!$E$12*1000)+'[1]5. Плата за УРП'!$D$6</f>
        <v>2472.0420002339906</v>
      </c>
      <c r="O26" s="33">
        <f>SUMIFS('[1]1. Отчет АТС'!$F:$F,'[1]1. Отчет АТС'!$A:$A,$A26,'[1]1. Отчет АТС'!$B:$B,13)+'[1]2. Иные услуги'!$D$11+('[1]3. Услуги по передаче'!$E$10)+('[1]4. СН (Установленные)'!$E$12*1000)+'[1]5. Плата за УРП'!$D$6</f>
        <v>2460.4920002339904</v>
      </c>
      <c r="P26" s="33">
        <f>SUMIFS('[1]1. Отчет АТС'!$F:$F,'[1]1. Отчет АТС'!$A:$A,$A26,'[1]1. Отчет АТС'!$B:$B,14)+'[1]2. Иные услуги'!$D$11+('[1]3. Услуги по передаче'!$E$10)+('[1]4. СН (Установленные)'!$E$12*1000)+'[1]5. Плата за УРП'!$D$6</f>
        <v>2467.4020002339907</v>
      </c>
      <c r="Q26" s="33">
        <f>SUMIFS('[1]1. Отчет АТС'!$F:$F,'[1]1. Отчет АТС'!$A:$A,$A26,'[1]1. Отчет АТС'!$B:$B,15)+'[1]2. Иные услуги'!$D$11+('[1]3. Услуги по передаче'!$E$10)+('[1]4. СН (Установленные)'!$E$12*1000)+'[1]5. Плата за УРП'!$D$6</f>
        <v>2464.9320002339905</v>
      </c>
      <c r="R26" s="33">
        <f>SUMIFS('[1]1. Отчет АТС'!$F:$F,'[1]1. Отчет АТС'!$A:$A,$A26,'[1]1. Отчет АТС'!$B:$B,16)+'[1]2. Иные услуги'!$D$11+('[1]3. Услуги по передаче'!$E$10)+('[1]4. СН (Установленные)'!$E$12*1000)+'[1]5. Плата за УРП'!$D$6</f>
        <v>2477.1820002339905</v>
      </c>
      <c r="S26" s="33">
        <f>SUMIFS('[1]1. Отчет АТС'!$F:$F,'[1]1. Отчет АТС'!$A:$A,$A26,'[1]1. Отчет АТС'!$B:$B,17)+'[1]2. Иные услуги'!$D$11+('[1]3. Услуги по передаче'!$E$10)+('[1]4. СН (Установленные)'!$E$12*1000)+'[1]5. Плата за УРП'!$D$6</f>
        <v>2475.8120002339906</v>
      </c>
      <c r="T26" s="33">
        <f>SUMIFS('[1]1. Отчет АТС'!$F:$F,'[1]1. Отчет АТС'!$A:$A,$A26,'[1]1. Отчет АТС'!$B:$B,18)+'[1]2. Иные услуги'!$D$11+('[1]3. Услуги по передаче'!$E$10)+('[1]4. СН (Установленные)'!$E$12*1000)+'[1]5. Плата за УРП'!$D$6</f>
        <v>2480.5920002339908</v>
      </c>
      <c r="U26" s="33">
        <f>SUMIFS('[1]1. Отчет АТС'!$F:$F,'[1]1. Отчет АТС'!$A:$A,$A26,'[1]1. Отчет АТС'!$B:$B,19)+'[1]2. Иные услуги'!$D$11+('[1]3. Услуги по передаче'!$E$10)+('[1]4. СН (Установленные)'!$E$12*1000)+'[1]5. Плата за УРП'!$D$6</f>
        <v>2467.3220002339908</v>
      </c>
      <c r="V26" s="33">
        <f>SUMIFS('[1]1. Отчет АТС'!$F:$F,'[1]1. Отчет АТС'!$A:$A,$A26,'[1]1. Отчет АТС'!$B:$B,20)+'[1]2. Иные услуги'!$D$11+('[1]3. Услуги по передаче'!$E$10)+('[1]4. СН (Установленные)'!$E$12*1000)+'[1]5. Плата за УРП'!$D$6</f>
        <v>2478.8820002339908</v>
      </c>
      <c r="W26" s="33">
        <f>SUMIFS('[1]1. Отчет АТС'!$F:$F,'[1]1. Отчет АТС'!$A:$A,$A26,'[1]1. Отчет АТС'!$B:$B,21)+'[1]2. Иные услуги'!$D$11+('[1]3. Услуги по передаче'!$E$10)+('[1]4. СН (Установленные)'!$E$12*1000)+'[1]5. Плата за УРП'!$D$6</f>
        <v>2452.6220002339905</v>
      </c>
      <c r="X26" s="33">
        <f>SUMIFS('[1]1. Отчет АТС'!$F:$F,'[1]1. Отчет АТС'!$A:$A,$A26,'[1]1. Отчет АТС'!$B:$B,22)+'[1]2. Иные услуги'!$D$11+('[1]3. Услуги по передаче'!$E$10)+('[1]4. СН (Установленные)'!$E$12*1000)+'[1]5. Плата за УРП'!$D$6</f>
        <v>2233.0220002339911</v>
      </c>
      <c r="Y26" s="33">
        <f>SUMIFS('[1]1. Отчет АТС'!$F:$F,'[1]1. Отчет АТС'!$A:$A,$A26,'[1]1. Отчет АТС'!$B:$B,23)+'[1]2. Иные услуги'!$D$11+('[1]3. Услуги по передаче'!$E$10)+('[1]4. СН (Установленные)'!$E$12*1000)+'[1]5. Плата за УРП'!$D$6</f>
        <v>1814.362000233991</v>
      </c>
    </row>
    <row r="27" spans="1:25" s="2" customFormat="1" ht="15.75">
      <c r="A27" s="32">
        <v>45460</v>
      </c>
      <c r="B27" s="33">
        <f>SUMIFS('[1]1. Отчет АТС'!$F:$F,'[1]1. Отчет АТС'!$A:$A,$A27,'[1]1. Отчет АТС'!$B:$B,0)+'[1]2. Иные услуги'!$D$11+'[1]3. Услуги по передаче'!$E$10+('[1]4. СН (Установленные)'!$E$12*1000)+'[1]5. Плата за УРП'!$D$6</f>
        <v>1596.9220002339912</v>
      </c>
      <c r="C27" s="33">
        <f>SUMIFS('[1]1. Отчет АТС'!$F:$F,'[1]1. Отчет АТС'!$A:$A,$A27,'[1]1. Отчет АТС'!$B:$B,1)+'[1]2. Иные услуги'!$D$11+('[1]3. Услуги по передаче'!$E$10)+('[1]4. СН (Установленные)'!$E$12*1000)+'[1]5. Плата за УРП'!$D$6</f>
        <v>1528.7520002339911</v>
      </c>
      <c r="D27" s="33">
        <f>SUMIFS('[1]1. Отчет АТС'!$F:$F,'[1]1. Отчет АТС'!$A:$A,$A27,'[1]1. Отчет АТС'!$B:$B,2)+'[1]2. Иные услуги'!$D$11+('[1]3. Услуги по передаче'!$E$10)+('[1]4. СН (Установленные)'!$E$12*1000)+'[1]5. Плата за УРП'!$D$6</f>
        <v>1438.332000233991</v>
      </c>
      <c r="E27" s="33">
        <f>SUMIFS('[1]1. Отчет АТС'!$F:$F,'[1]1. Отчет АТС'!$A:$A,$A27,'[1]1. Отчет АТС'!$B:$B,3)+'[1]2. Иные услуги'!$D$11+('[1]3. Услуги по передаче'!$E$10)+('[1]4. СН (Установленные)'!$E$12*1000)+'[1]5. Плата за УРП'!$D$6</f>
        <v>1324.6020002339908</v>
      </c>
      <c r="F27" s="33">
        <f>SUMIFS('[1]1. Отчет АТС'!$F:$F,'[1]1. Отчет АТС'!$A:$A,$A27,'[1]1. Отчет АТС'!$B:$B,4)+'[1]2. Иные услуги'!$D$11+('[1]3. Услуги по передаче'!$E$10)+('[1]4. СН (Установленные)'!$E$12*1000)+'[1]5. Плата за УРП'!$D$6</f>
        <v>1390.372000233991</v>
      </c>
      <c r="G27" s="33">
        <f>SUMIFS('[1]1. Отчет АТС'!$F:$F,'[1]1. Отчет АТС'!$A:$A,$A27,'[1]1. Отчет АТС'!$B:$B,5)+'[1]2. Иные услуги'!$D$11+('[1]3. Услуги по передаче'!$E$10)+('[1]4. СН (Установленные)'!$E$12*1000)+'[1]5. Плата за УРП'!$D$6</f>
        <v>1503.2120002339911</v>
      </c>
      <c r="H27" s="33">
        <f>SUMIFS('[1]1. Отчет АТС'!$F:$F,'[1]1. Отчет АТС'!$A:$A,$A27,'[1]1. Отчет АТС'!$B:$B,6)+'[1]2. Иные услуги'!$D$11+('[1]3. Услуги по передаче'!$E$10)+('[1]4. СН (Установленные)'!$E$12*1000)+'[1]5. Плата за УРП'!$D$6</f>
        <v>1583.7520002339911</v>
      </c>
      <c r="I27" s="33">
        <f>SUMIFS('[1]1. Отчет АТС'!$F:$F,'[1]1. Отчет АТС'!$A:$A,$A27,'[1]1. Отчет АТС'!$B:$B,7)+'[1]2. Иные услуги'!$D$11+('[1]3. Услуги по передаче'!$E$10)+('[1]4. СН (Установленные)'!$E$12*1000)+'[1]5. Плата за УРП'!$D$6</f>
        <v>1815.7920002339911</v>
      </c>
      <c r="J27" s="33">
        <f>SUMIFS('[1]1. Отчет АТС'!$F:$F,'[1]1. Отчет АТС'!$A:$A,$A27,'[1]1. Отчет АТС'!$B:$B,8)+'[1]2. Иные услуги'!$D$11+('[1]3. Услуги по передаче'!$E$10)+('[1]4. СН (Установленные)'!$E$12*1000)+'[1]5. Плата за УРП'!$D$6</f>
        <v>2416.7120002339911</v>
      </c>
      <c r="K27" s="33">
        <f>SUMIFS('[1]1. Отчет АТС'!$F:$F,'[1]1. Отчет АТС'!$A:$A,$A27,'[1]1. Отчет АТС'!$B:$B,9)+'[1]2. Иные услуги'!$D$11+('[1]3. Услуги по передаче'!$E$10)+('[1]4. СН (Установленные)'!$E$12*1000)+'[1]5. Плата за УРП'!$D$6</f>
        <v>2474.1020002339906</v>
      </c>
      <c r="L27" s="33">
        <f>SUMIFS('[1]1. Отчет АТС'!$F:$F,'[1]1. Отчет АТС'!$A:$A,$A27,'[1]1. Отчет АТС'!$B:$B,10)+'[1]2. Иные услуги'!$D$11+('[1]3. Услуги по передаче'!$E$10)+('[1]4. СН (Установленные)'!$E$12*1000)+'[1]5. Плата за УРП'!$D$6</f>
        <v>2490.3320002339906</v>
      </c>
      <c r="M27" s="33">
        <f>SUMIFS('[1]1. Отчет АТС'!$F:$F,'[1]1. Отчет АТС'!$A:$A,$A27,'[1]1. Отчет АТС'!$B:$B,11)+'[1]2. Иные услуги'!$D$11+('[1]3. Услуги по передаче'!$E$10)+('[1]4. СН (Установленные)'!$E$12*1000)+'[1]5. Плата за УРП'!$D$6</f>
        <v>2493.7920002339906</v>
      </c>
      <c r="N27" s="33">
        <f>SUMIFS('[1]1. Отчет АТС'!$F:$F,'[1]1. Отчет АТС'!$A:$A,$A27,'[1]1. Отчет АТС'!$B:$B,12)+'[1]2. Иные услуги'!$D$11+('[1]3. Услуги по передаче'!$E$10)+('[1]4. СН (Установленные)'!$E$12*1000)+'[1]5. Плата за УРП'!$D$6</f>
        <v>2491.7920002339906</v>
      </c>
      <c r="O27" s="33">
        <f>SUMIFS('[1]1. Отчет АТС'!$F:$F,'[1]1. Отчет АТС'!$A:$A,$A27,'[1]1. Отчет АТС'!$B:$B,13)+'[1]2. Иные услуги'!$D$11+('[1]3. Услуги по передаче'!$E$10)+('[1]4. СН (Установленные)'!$E$12*1000)+'[1]5. Плата за УРП'!$D$6</f>
        <v>2488.8020002339908</v>
      </c>
      <c r="P27" s="33">
        <f>SUMIFS('[1]1. Отчет АТС'!$F:$F,'[1]1. Отчет АТС'!$A:$A,$A27,'[1]1. Отчет АТС'!$B:$B,14)+'[1]2. Иные услуги'!$D$11+('[1]3. Услуги по передаче'!$E$10)+('[1]4. СН (Установленные)'!$E$12*1000)+'[1]5. Плата за УРП'!$D$6</f>
        <v>2496.6520002339907</v>
      </c>
      <c r="Q27" s="33">
        <f>SUMIFS('[1]1. Отчет АТС'!$F:$F,'[1]1. Отчет АТС'!$A:$A,$A27,'[1]1. Отчет АТС'!$B:$B,15)+'[1]2. Иные услуги'!$D$11+('[1]3. Услуги по передаче'!$E$10)+('[1]4. СН (Установленные)'!$E$12*1000)+'[1]5. Плата за УРП'!$D$6</f>
        <v>2494.8220002339908</v>
      </c>
      <c r="R27" s="33">
        <f>SUMIFS('[1]1. Отчет АТС'!$F:$F,'[1]1. Отчет АТС'!$A:$A,$A27,'[1]1. Отчет АТС'!$B:$B,16)+'[1]2. Иные услуги'!$D$11+('[1]3. Услуги по передаче'!$E$10)+('[1]4. СН (Установленные)'!$E$12*1000)+'[1]5. Плата за УРП'!$D$6</f>
        <v>2499.4020002339907</v>
      </c>
      <c r="S27" s="33">
        <f>SUMIFS('[1]1. Отчет АТС'!$F:$F,'[1]1. Отчет АТС'!$A:$A,$A27,'[1]1. Отчет АТС'!$B:$B,17)+'[1]2. Иные услуги'!$D$11+('[1]3. Услуги по передаче'!$E$10)+('[1]4. СН (Установленные)'!$E$12*1000)+'[1]5. Плата за УРП'!$D$6</f>
        <v>2497.1820002339905</v>
      </c>
      <c r="T27" s="33">
        <f>SUMIFS('[1]1. Отчет АТС'!$F:$F,'[1]1. Отчет АТС'!$A:$A,$A27,'[1]1. Отчет АТС'!$B:$B,18)+'[1]2. Иные услуги'!$D$11+('[1]3. Услуги по передаче'!$E$10)+('[1]4. СН (Установленные)'!$E$12*1000)+'[1]5. Плата за УРП'!$D$6</f>
        <v>2491.4920002339904</v>
      </c>
      <c r="U27" s="33">
        <f>SUMIFS('[1]1. Отчет АТС'!$F:$F,'[1]1. Отчет АТС'!$A:$A,$A27,'[1]1. Отчет АТС'!$B:$B,19)+'[1]2. Иные услуги'!$D$11+('[1]3. Услуги по передаче'!$E$10)+('[1]4. СН (Установленные)'!$E$12*1000)+'[1]5. Плата за УРП'!$D$6</f>
        <v>2475.3720002339905</v>
      </c>
      <c r="V27" s="33">
        <f>SUMIFS('[1]1. Отчет АТС'!$F:$F,'[1]1. Отчет АТС'!$A:$A,$A27,'[1]1. Отчет АТС'!$B:$B,20)+'[1]2. Иные услуги'!$D$11+('[1]3. Услуги по передаче'!$E$10)+('[1]4. СН (Установленные)'!$E$12*1000)+'[1]5. Плата за УРП'!$D$6</f>
        <v>2477.9520002339905</v>
      </c>
      <c r="W27" s="33">
        <f>SUMIFS('[1]1. Отчет АТС'!$F:$F,'[1]1. Отчет АТС'!$A:$A,$A27,'[1]1. Отчет АТС'!$B:$B,21)+'[1]2. Иные услуги'!$D$11+('[1]3. Услуги по передаче'!$E$10)+('[1]4. СН (Установленные)'!$E$12*1000)+'[1]5. Плата за УРП'!$D$6</f>
        <v>2469.6520002339907</v>
      </c>
      <c r="X27" s="33">
        <f>SUMIFS('[1]1. Отчет АТС'!$F:$F,'[1]1. Отчет АТС'!$A:$A,$A27,'[1]1. Отчет АТС'!$B:$B,22)+'[1]2. Иные услуги'!$D$11+('[1]3. Услуги по передаче'!$E$10)+('[1]4. СН (Установленные)'!$E$12*1000)+'[1]5. Плата за УРП'!$D$6</f>
        <v>2187.602000233991</v>
      </c>
      <c r="Y27" s="33">
        <f>SUMIFS('[1]1. Отчет АТС'!$F:$F,'[1]1. Отчет АТС'!$A:$A,$A27,'[1]1. Отчет АТС'!$B:$B,23)+'[1]2. Иные услуги'!$D$11+('[1]3. Услуги по передаче'!$E$10)+('[1]4. СН (Установленные)'!$E$12*1000)+'[1]5. Плата за УРП'!$D$6</f>
        <v>1809.8120002339911</v>
      </c>
    </row>
    <row r="28" spans="1:25" s="2" customFormat="1" ht="15.75">
      <c r="A28" s="32">
        <v>45461</v>
      </c>
      <c r="B28" s="33">
        <f>SUMIFS('[1]1. Отчет АТС'!$F:$F,'[1]1. Отчет АТС'!$A:$A,$A28,'[1]1. Отчет АТС'!$B:$B,0)+'[1]2. Иные услуги'!$D$11+'[1]3. Услуги по передаче'!$E$10+('[1]4. СН (Установленные)'!$E$12*1000)+'[1]5. Плата за УРП'!$D$6</f>
        <v>1587.332000233991</v>
      </c>
      <c r="C28" s="33">
        <f>SUMIFS('[1]1. Отчет АТС'!$F:$F,'[1]1. Отчет АТС'!$A:$A,$A28,'[1]1. Отчет АТС'!$B:$B,1)+'[1]2. Иные услуги'!$D$11+('[1]3. Услуги по передаче'!$E$10)+('[1]4. СН (Установленные)'!$E$12*1000)+'[1]5. Плата за УРП'!$D$6</f>
        <v>1497.7020002339912</v>
      </c>
      <c r="D28" s="33">
        <f>SUMIFS('[1]1. Отчет АТС'!$F:$F,'[1]1. Отчет АТС'!$A:$A,$A28,'[1]1. Отчет АТС'!$B:$B,2)+'[1]2. Иные услуги'!$D$11+('[1]3. Услуги по передаче'!$E$10)+('[1]4. СН (Установленные)'!$E$12*1000)+'[1]5. Плата за УРП'!$D$6</f>
        <v>1327.0420002339908</v>
      </c>
      <c r="E28" s="33">
        <f>SUMIFS('[1]1. Отчет АТС'!$F:$F,'[1]1. Отчет АТС'!$A:$A,$A28,'[1]1. Отчет АТС'!$B:$B,3)+'[1]2. Иные услуги'!$D$11+('[1]3. Услуги по передаче'!$E$10)+('[1]4. СН (Установленные)'!$E$12*1000)+'[1]5. Плата за УРП'!$D$6</f>
        <v>1264.0920002339908</v>
      </c>
      <c r="F28" s="33">
        <f>SUMIFS('[1]1. Отчет АТС'!$F:$F,'[1]1. Отчет АТС'!$A:$A,$A28,'[1]1. Отчет АТС'!$B:$B,4)+'[1]2. Иные услуги'!$D$11+('[1]3. Услуги по передаче'!$E$10)+('[1]4. СН (Установленные)'!$E$12*1000)+'[1]5. Плата за УРП'!$D$6</f>
        <v>1248.7420002339909</v>
      </c>
      <c r="G28" s="33">
        <f>SUMIFS('[1]1. Отчет АТС'!$F:$F,'[1]1. Отчет АТС'!$A:$A,$A28,'[1]1. Отчет АТС'!$B:$B,5)+'[1]2. Иные услуги'!$D$11+('[1]3. Услуги по передаче'!$E$10)+('[1]4. СН (Установленные)'!$E$12*1000)+'[1]5. Плата за УРП'!$D$6</f>
        <v>1480.2120002339911</v>
      </c>
      <c r="H28" s="33">
        <f>SUMIFS('[1]1. Отчет АТС'!$F:$F,'[1]1. Отчет АТС'!$A:$A,$A28,'[1]1. Отчет АТС'!$B:$B,6)+'[1]2. Иные услуги'!$D$11+('[1]3. Услуги по передаче'!$E$10)+('[1]4. СН (Установленные)'!$E$12*1000)+'[1]5. Плата за УРП'!$D$6</f>
        <v>1581.8120002339911</v>
      </c>
      <c r="I28" s="33">
        <f>SUMIFS('[1]1. Отчет АТС'!$F:$F,'[1]1. Отчет АТС'!$A:$A,$A28,'[1]1. Отчет АТС'!$B:$B,7)+'[1]2. Иные услуги'!$D$11+('[1]3. Услуги по передаче'!$E$10)+('[1]4. СН (Установленные)'!$E$12*1000)+'[1]5. Плата за УРП'!$D$6</f>
        <v>1892.3120002339911</v>
      </c>
      <c r="J28" s="33">
        <f>SUMIFS('[1]1. Отчет АТС'!$F:$F,'[1]1. Отчет АТС'!$A:$A,$A28,'[1]1. Отчет АТС'!$B:$B,8)+'[1]2. Иные услуги'!$D$11+('[1]3. Услуги по передаче'!$E$10)+('[1]4. СН (Установленные)'!$E$12*1000)+'[1]5. Плата за УРП'!$D$6</f>
        <v>2460.9620002339907</v>
      </c>
      <c r="K28" s="33">
        <f>SUMIFS('[1]1. Отчет АТС'!$F:$F,'[1]1. Отчет АТС'!$A:$A,$A28,'[1]1. Отчет АТС'!$B:$B,9)+'[1]2. Иные услуги'!$D$11+('[1]3. Услуги по передаче'!$E$10)+('[1]4. СН (Установленные)'!$E$12*1000)+'[1]5. Плата за УРП'!$D$6</f>
        <v>2506.0320002339904</v>
      </c>
      <c r="L28" s="33">
        <f>SUMIFS('[1]1. Отчет АТС'!$F:$F,'[1]1. Отчет АТС'!$A:$A,$A28,'[1]1. Отчет АТС'!$B:$B,10)+'[1]2. Иные услуги'!$D$11+('[1]3. Услуги по передаче'!$E$10)+('[1]4. СН (Установленные)'!$E$12*1000)+'[1]5. Плата за УРП'!$D$6</f>
        <v>2579.2620002339904</v>
      </c>
      <c r="M28" s="33">
        <f>SUMIFS('[1]1. Отчет АТС'!$F:$F,'[1]1. Отчет АТС'!$A:$A,$A28,'[1]1. Отчет АТС'!$B:$B,11)+'[1]2. Иные услуги'!$D$11+('[1]3. Услуги по передаче'!$E$10)+('[1]4. СН (Установленные)'!$E$12*1000)+'[1]5. Плата за УРП'!$D$6</f>
        <v>2599.2320002339907</v>
      </c>
      <c r="N28" s="33">
        <f>SUMIFS('[1]1. Отчет АТС'!$F:$F,'[1]1. Отчет АТС'!$A:$A,$A28,'[1]1. Отчет АТС'!$B:$B,12)+'[1]2. Иные услуги'!$D$11+('[1]3. Услуги по передаче'!$E$10)+('[1]4. СН (Установленные)'!$E$12*1000)+'[1]5. Плата за УРП'!$D$6</f>
        <v>2603.6520002339907</v>
      </c>
      <c r="O28" s="33">
        <f>SUMIFS('[1]1. Отчет АТС'!$F:$F,'[1]1. Отчет АТС'!$A:$A,$A28,'[1]1. Отчет АТС'!$B:$B,13)+'[1]2. Иные услуги'!$D$11+('[1]3. Услуги по передаче'!$E$10)+('[1]4. СН (Установленные)'!$E$12*1000)+'[1]5. Плата за УРП'!$D$6</f>
        <v>2636.2620002339904</v>
      </c>
      <c r="P28" s="33">
        <f>SUMIFS('[1]1. Отчет АТС'!$F:$F,'[1]1. Отчет АТС'!$A:$A,$A28,'[1]1. Отчет АТС'!$B:$B,14)+'[1]2. Иные услуги'!$D$11+('[1]3. Услуги по передаче'!$E$10)+('[1]4. СН (Установленные)'!$E$12*1000)+'[1]5. Плата за УРП'!$D$6</f>
        <v>2679.9020002339907</v>
      </c>
      <c r="Q28" s="33">
        <f>SUMIFS('[1]1. Отчет АТС'!$F:$F,'[1]1. Отчет АТС'!$A:$A,$A28,'[1]1. Отчет АТС'!$B:$B,15)+'[1]2. Иные услуги'!$D$11+('[1]3. Услуги по передаче'!$E$10)+('[1]4. СН (Установленные)'!$E$12*1000)+'[1]5. Плата за УРП'!$D$6</f>
        <v>2611.8020002339908</v>
      </c>
      <c r="R28" s="33">
        <f>SUMIFS('[1]1. Отчет АТС'!$F:$F,'[1]1. Отчет АТС'!$A:$A,$A28,'[1]1. Отчет АТС'!$B:$B,16)+'[1]2. Иные услуги'!$D$11+('[1]3. Услуги по передаче'!$E$10)+('[1]4. СН (Установленные)'!$E$12*1000)+'[1]5. Плата за УРП'!$D$6</f>
        <v>2614.5920002339908</v>
      </c>
      <c r="S28" s="33">
        <f>SUMIFS('[1]1. Отчет АТС'!$F:$F,'[1]1. Отчет АТС'!$A:$A,$A28,'[1]1. Отчет АТС'!$B:$B,17)+'[1]2. Иные услуги'!$D$11+('[1]3. Услуги по передаче'!$E$10)+('[1]4. СН (Установленные)'!$E$12*1000)+'[1]5. Плата за УРП'!$D$6</f>
        <v>2614.8920002339905</v>
      </c>
      <c r="T28" s="33">
        <f>SUMIFS('[1]1. Отчет АТС'!$F:$F,'[1]1. Отчет АТС'!$A:$A,$A28,'[1]1. Отчет АТС'!$B:$B,18)+'[1]2. Иные услуги'!$D$11+('[1]3. Услуги по передаче'!$E$10)+('[1]4. СН (Установленные)'!$E$12*1000)+'[1]5. Плата за УРП'!$D$6</f>
        <v>2615.6320002339908</v>
      </c>
      <c r="U28" s="33">
        <f>SUMIFS('[1]1. Отчет АТС'!$F:$F,'[1]1. Отчет АТС'!$A:$A,$A28,'[1]1. Отчет АТС'!$B:$B,19)+'[1]2. Иные услуги'!$D$11+('[1]3. Услуги по передаче'!$E$10)+('[1]4. СН (Установленные)'!$E$12*1000)+'[1]5. Плата за УРП'!$D$6</f>
        <v>2535.1720002339907</v>
      </c>
      <c r="V28" s="33">
        <f>SUMIFS('[1]1. Отчет АТС'!$F:$F,'[1]1. Отчет АТС'!$A:$A,$A28,'[1]1. Отчет АТС'!$B:$B,20)+'[1]2. Иные услуги'!$D$11+('[1]3. Услуги по передаче'!$E$10)+('[1]4. СН (Установленные)'!$E$12*1000)+'[1]5. Плата за УРП'!$D$6</f>
        <v>2539.2120002339907</v>
      </c>
      <c r="W28" s="33">
        <f>SUMIFS('[1]1. Отчет АТС'!$F:$F,'[1]1. Отчет АТС'!$A:$A,$A28,'[1]1. Отчет АТС'!$B:$B,21)+'[1]2. Иные услуги'!$D$11+('[1]3. Услуги по передаче'!$E$10)+('[1]4. СН (Установленные)'!$E$12*1000)+'[1]5. Плата за УРП'!$D$6</f>
        <v>2498.8920002339905</v>
      </c>
      <c r="X28" s="33">
        <f>SUMIFS('[1]1. Отчет АТС'!$F:$F,'[1]1. Отчет АТС'!$A:$A,$A28,'[1]1. Отчет АТС'!$B:$B,22)+'[1]2. Иные услуги'!$D$11+('[1]3. Услуги по передаче'!$E$10)+('[1]4. СН (Установленные)'!$E$12*1000)+'[1]5. Плата за УРП'!$D$6</f>
        <v>2440.7320002339907</v>
      </c>
      <c r="Y28" s="33">
        <f>SUMIFS('[1]1. Отчет АТС'!$F:$F,'[1]1. Отчет АТС'!$A:$A,$A28,'[1]1. Отчет АТС'!$B:$B,23)+'[1]2. Иные услуги'!$D$11+('[1]3. Услуги по передаче'!$E$10)+('[1]4. СН (Установленные)'!$E$12*1000)+'[1]5. Плата за УРП'!$D$6</f>
        <v>1886.322000233991</v>
      </c>
    </row>
    <row r="29" spans="1:25" s="2" customFormat="1" ht="15.75">
      <c r="A29" s="32">
        <v>45462</v>
      </c>
      <c r="B29" s="33">
        <f>SUMIFS('[1]1. Отчет АТС'!$F:$F,'[1]1. Отчет АТС'!$A:$A,$A29,'[1]1. Отчет АТС'!$B:$B,0)+'[1]2. Иные услуги'!$D$11+'[1]3. Услуги по передаче'!$E$10+('[1]4. СН (Установленные)'!$E$12*1000)+'[1]5. Плата за УРП'!$D$6</f>
        <v>1612.7720002339911</v>
      </c>
      <c r="C29" s="33">
        <f>SUMIFS('[1]1. Отчет АТС'!$F:$F,'[1]1. Отчет АТС'!$A:$A,$A29,'[1]1. Отчет АТС'!$B:$B,1)+'[1]2. Иные услуги'!$D$11+('[1]3. Услуги по передаче'!$E$10)+('[1]4. СН (Установленные)'!$E$12*1000)+'[1]5. Плата за УРП'!$D$6</f>
        <v>1564.9320002339912</v>
      </c>
      <c r="D29" s="33">
        <f>SUMIFS('[1]1. Отчет АТС'!$F:$F,'[1]1. Отчет АТС'!$A:$A,$A29,'[1]1. Отчет АТС'!$B:$B,2)+'[1]2. Иные услуги'!$D$11+('[1]3. Услуги по передаче'!$E$10)+('[1]4. СН (Установленные)'!$E$12*1000)+'[1]5. Плата за УРП'!$D$6</f>
        <v>1360.7420002339909</v>
      </c>
      <c r="E29" s="33">
        <f>SUMIFS('[1]1. Отчет АТС'!$F:$F,'[1]1. Отчет АТС'!$A:$A,$A29,'[1]1. Отчет АТС'!$B:$B,3)+'[1]2. Иные услуги'!$D$11+('[1]3. Услуги по передаче'!$E$10)+('[1]4. СН (Установленные)'!$E$12*1000)+'[1]5. Плата за УРП'!$D$6</f>
        <v>1216.672000233991</v>
      </c>
      <c r="F29" s="33">
        <f>SUMIFS('[1]1. Отчет АТС'!$F:$F,'[1]1. Отчет АТС'!$A:$A,$A29,'[1]1. Отчет АТС'!$B:$B,4)+'[1]2. Иные услуги'!$D$11+('[1]3. Услуги по передаче'!$E$10)+('[1]4. СН (Установленные)'!$E$12*1000)+'[1]5. Плата за УРП'!$D$6</f>
        <v>1200.162000233991</v>
      </c>
      <c r="G29" s="33">
        <f>SUMIFS('[1]1. Отчет АТС'!$F:$F,'[1]1. Отчет АТС'!$A:$A,$A29,'[1]1. Отчет АТС'!$B:$B,5)+'[1]2. Иные услуги'!$D$11+('[1]3. Услуги по передаче'!$E$10)+('[1]4. СН (Установленные)'!$E$12*1000)+'[1]5. Плата за УРП'!$D$6</f>
        <v>1507.2920002339911</v>
      </c>
      <c r="H29" s="33">
        <f>SUMIFS('[1]1. Отчет АТС'!$F:$F,'[1]1. Отчет АТС'!$A:$A,$A29,'[1]1. Отчет АТС'!$B:$B,6)+'[1]2. Иные услуги'!$D$11+('[1]3. Услуги по передаче'!$E$10)+('[1]4. СН (Установленные)'!$E$12*1000)+'[1]5. Плата за УРП'!$D$6</f>
        <v>1602.582000233991</v>
      </c>
      <c r="I29" s="33">
        <f>SUMIFS('[1]1. Отчет АТС'!$F:$F,'[1]1. Отчет АТС'!$A:$A,$A29,'[1]1. Отчет АТС'!$B:$B,7)+'[1]2. Иные услуги'!$D$11+('[1]3. Услуги по передаче'!$E$10)+('[1]4. СН (Установленные)'!$E$12*1000)+'[1]5. Плата за УРП'!$D$6</f>
        <v>1934.392000233991</v>
      </c>
      <c r="J29" s="33">
        <f>SUMIFS('[1]1. Отчет АТС'!$F:$F,'[1]1. Отчет АТС'!$A:$A,$A29,'[1]1. Отчет АТС'!$B:$B,8)+'[1]2. Иные услуги'!$D$11+('[1]3. Услуги по передаче'!$E$10)+('[1]4. СН (Установленные)'!$E$12*1000)+'[1]5. Плата за УРП'!$D$6</f>
        <v>2487.5220002339906</v>
      </c>
      <c r="K29" s="33">
        <f>SUMIFS('[1]1. Отчет АТС'!$F:$F,'[1]1. Отчет АТС'!$A:$A,$A29,'[1]1. Отчет АТС'!$B:$B,9)+'[1]2. Иные услуги'!$D$11+('[1]3. Услуги по передаче'!$E$10)+('[1]4. СН (Установленные)'!$E$12*1000)+'[1]5. Плата за УРП'!$D$6</f>
        <v>2598.1420002339905</v>
      </c>
      <c r="L29" s="33">
        <f>SUMIFS('[1]1. Отчет АТС'!$F:$F,'[1]1. Отчет АТС'!$A:$A,$A29,'[1]1. Отчет АТС'!$B:$B,10)+'[1]2. Иные услуги'!$D$11+('[1]3. Услуги по передаче'!$E$10)+('[1]4. СН (Установленные)'!$E$12*1000)+'[1]5. Плата за УРП'!$D$6</f>
        <v>2720.7020002339905</v>
      </c>
      <c r="M29" s="33">
        <f>SUMIFS('[1]1. Отчет АТС'!$F:$F,'[1]1. Отчет АТС'!$A:$A,$A29,'[1]1. Отчет АТС'!$B:$B,11)+'[1]2. Иные услуги'!$D$11+('[1]3. Услуги по передаче'!$E$10)+('[1]4. СН (Установленные)'!$E$12*1000)+'[1]5. Плата за УРП'!$D$6</f>
        <v>2762.3920002339905</v>
      </c>
      <c r="N29" s="33">
        <f>SUMIFS('[1]1. Отчет АТС'!$F:$F,'[1]1. Отчет АТС'!$A:$A,$A29,'[1]1. Отчет АТС'!$B:$B,12)+'[1]2. Иные услуги'!$D$11+('[1]3. Услуги по передаче'!$E$10)+('[1]4. СН (Установленные)'!$E$12*1000)+'[1]5. Плата за УРП'!$D$6</f>
        <v>2777.7020002339905</v>
      </c>
      <c r="O29" s="33">
        <f>SUMIFS('[1]1. Отчет АТС'!$F:$F,'[1]1. Отчет АТС'!$A:$A,$A29,'[1]1. Отчет АТС'!$B:$B,13)+'[1]2. Иные услуги'!$D$11+('[1]3. Услуги по передаче'!$E$10)+('[1]4. СН (Установленные)'!$E$12*1000)+'[1]5. Плата за УРП'!$D$6</f>
        <v>2794.4820002339907</v>
      </c>
      <c r="P29" s="33">
        <f>SUMIFS('[1]1. Отчет АТС'!$F:$F,'[1]1. Отчет АТС'!$A:$A,$A29,'[1]1. Отчет АТС'!$B:$B,14)+'[1]2. Иные услуги'!$D$11+('[1]3. Услуги по передаче'!$E$10)+('[1]4. СН (Установленные)'!$E$12*1000)+'[1]5. Плата за УРП'!$D$6</f>
        <v>2827.8420002339908</v>
      </c>
      <c r="Q29" s="33">
        <f>SUMIFS('[1]1. Отчет АТС'!$F:$F,'[1]1. Отчет АТС'!$A:$A,$A29,'[1]1. Отчет АТС'!$B:$B,15)+'[1]2. Иные услуги'!$D$11+('[1]3. Услуги по передаче'!$E$10)+('[1]4. СН (Установленные)'!$E$12*1000)+'[1]5. Плата за УРП'!$D$6</f>
        <v>2845.5320002339904</v>
      </c>
      <c r="R29" s="33">
        <f>SUMIFS('[1]1. Отчет АТС'!$F:$F,'[1]1. Отчет АТС'!$A:$A,$A29,'[1]1. Отчет АТС'!$B:$B,16)+'[1]2. Иные услуги'!$D$11+('[1]3. Услуги по передаче'!$E$10)+('[1]4. СН (Установленные)'!$E$12*1000)+'[1]5. Плата за УРП'!$D$6</f>
        <v>2852.9120002339905</v>
      </c>
      <c r="S29" s="33">
        <f>SUMIFS('[1]1. Отчет АТС'!$F:$F,'[1]1. Отчет АТС'!$A:$A,$A29,'[1]1. Отчет АТС'!$B:$B,17)+'[1]2. Иные услуги'!$D$11+('[1]3. Услуги по передаче'!$E$10)+('[1]4. СН (Установленные)'!$E$12*1000)+'[1]5. Плата за УРП'!$D$6</f>
        <v>2860.6220002339905</v>
      </c>
      <c r="T29" s="33">
        <f>SUMIFS('[1]1. Отчет АТС'!$F:$F,'[1]1. Отчет АТС'!$A:$A,$A29,'[1]1. Отчет АТС'!$B:$B,18)+'[1]2. Иные услуги'!$D$11+('[1]3. Услуги по передаче'!$E$10)+('[1]4. СН (Установленные)'!$E$12*1000)+'[1]5. Плата за УРП'!$D$6</f>
        <v>2793.7620002339904</v>
      </c>
      <c r="U29" s="33">
        <f>SUMIFS('[1]1. Отчет АТС'!$F:$F,'[1]1. Отчет АТС'!$A:$A,$A29,'[1]1. Отчет АТС'!$B:$B,19)+'[1]2. Иные услуги'!$D$11+('[1]3. Услуги по передаче'!$E$10)+('[1]4. СН (Установленные)'!$E$12*1000)+'[1]5. Плата за УРП'!$D$6</f>
        <v>2676.9620002339907</v>
      </c>
      <c r="V29" s="33">
        <f>SUMIFS('[1]1. Отчет АТС'!$F:$F,'[1]1. Отчет АТС'!$A:$A,$A29,'[1]1. Отчет АТС'!$B:$B,20)+'[1]2. Иные услуги'!$D$11+('[1]3. Услуги по передаче'!$E$10)+('[1]4. СН (Установленные)'!$E$12*1000)+'[1]5. Плата за УРП'!$D$6</f>
        <v>2701.3420002339908</v>
      </c>
      <c r="W29" s="33">
        <f>SUMIFS('[1]1. Отчет АТС'!$F:$F,'[1]1. Отчет АТС'!$A:$A,$A29,'[1]1. Отчет АТС'!$B:$B,21)+'[1]2. Иные услуги'!$D$11+('[1]3. Услуги по передаче'!$E$10)+('[1]4. СН (Установленные)'!$E$12*1000)+'[1]5. Плата за УРП'!$D$6</f>
        <v>2632.8120002339906</v>
      </c>
      <c r="X29" s="33">
        <f>SUMIFS('[1]1. Отчет АТС'!$F:$F,'[1]1. Отчет АТС'!$A:$A,$A29,'[1]1. Отчет АТС'!$B:$B,22)+'[1]2. Иные услуги'!$D$11+('[1]3. Услуги по передаче'!$E$10)+('[1]4. СН (Установленные)'!$E$12*1000)+'[1]5. Плата за УРП'!$D$6</f>
        <v>2470.4820002339907</v>
      </c>
      <c r="Y29" s="33">
        <f>SUMIFS('[1]1. Отчет АТС'!$F:$F,'[1]1. Отчет АТС'!$A:$A,$A29,'[1]1. Отчет АТС'!$B:$B,23)+'[1]2. Иные услуги'!$D$11+('[1]3. Услуги по передаче'!$E$10)+('[1]4. СН (Установленные)'!$E$12*1000)+'[1]5. Плата за УРП'!$D$6</f>
        <v>1950.9320002339912</v>
      </c>
    </row>
    <row r="30" spans="1:25" s="2" customFormat="1" ht="15.75">
      <c r="A30" s="32">
        <v>45463</v>
      </c>
      <c r="B30" s="33">
        <f>SUMIFS('[1]1. Отчет АТС'!$F:$F,'[1]1. Отчет АТС'!$A:$A,$A30,'[1]1. Отчет АТС'!$B:$B,0)+'[1]2. Иные услуги'!$D$11+'[1]3. Услуги по передаче'!$E$10+('[1]4. СН (Установленные)'!$E$12*1000)+'[1]5. Плата за УРП'!$D$6</f>
        <v>1631.082000233991</v>
      </c>
      <c r="C30" s="33">
        <f>SUMIFS('[1]1. Отчет АТС'!$F:$F,'[1]1. Отчет АТС'!$A:$A,$A30,'[1]1. Отчет АТС'!$B:$B,1)+'[1]2. Иные услуги'!$D$11+('[1]3. Услуги по передаче'!$E$10)+('[1]4. СН (Установленные)'!$E$12*1000)+'[1]5. Плата за УРП'!$D$6</f>
        <v>1588.582000233991</v>
      </c>
      <c r="D30" s="33">
        <f>SUMIFS('[1]1. Отчет АТС'!$F:$F,'[1]1. Отчет АТС'!$A:$A,$A30,'[1]1. Отчет АТС'!$B:$B,2)+'[1]2. Иные услуги'!$D$11+('[1]3. Услуги по передаче'!$E$10)+('[1]4. СН (Установленные)'!$E$12*1000)+'[1]5. Плата за УРП'!$D$6</f>
        <v>1376.4420002339909</v>
      </c>
      <c r="E30" s="33">
        <f>SUMIFS('[1]1. Отчет АТС'!$F:$F,'[1]1. Отчет АТС'!$A:$A,$A30,'[1]1. Отчет АТС'!$B:$B,3)+'[1]2. Иные услуги'!$D$11+('[1]3. Услуги по передаче'!$E$10)+('[1]4. СН (Установленные)'!$E$12*1000)+'[1]5. Плата за УРП'!$D$6</f>
        <v>1267.8020002339908</v>
      </c>
      <c r="F30" s="33">
        <f>SUMIFS('[1]1. Отчет АТС'!$F:$F,'[1]1. Отчет АТС'!$A:$A,$A30,'[1]1. Отчет АТС'!$B:$B,4)+'[1]2. Иные услуги'!$D$11+('[1]3. Услуги по передаче'!$E$10)+('[1]4. СН (Установленные)'!$E$12*1000)+'[1]5. Плата за УРП'!$D$6</f>
        <v>1208.4620002339909</v>
      </c>
      <c r="G30" s="33">
        <f>SUMIFS('[1]1. Отчет АТС'!$F:$F,'[1]1. Отчет АТС'!$A:$A,$A30,'[1]1. Отчет АТС'!$B:$B,5)+'[1]2. Иные услуги'!$D$11+('[1]3. Услуги по передаче'!$E$10)+('[1]4. СН (Установленные)'!$E$12*1000)+'[1]5. Плата за УРП'!$D$6</f>
        <v>1399.7120002339909</v>
      </c>
      <c r="H30" s="33">
        <f>SUMIFS('[1]1. Отчет АТС'!$F:$F,'[1]1. Отчет АТС'!$A:$A,$A30,'[1]1. Отчет АТС'!$B:$B,6)+'[1]2. Иные услуги'!$D$11+('[1]3. Услуги по передаче'!$E$10)+('[1]4. СН (Установленные)'!$E$12*1000)+'[1]5. Плата за УРП'!$D$6</f>
        <v>1535.2920002339911</v>
      </c>
      <c r="I30" s="33">
        <f>SUMIFS('[1]1. Отчет АТС'!$F:$F,'[1]1. Отчет АТС'!$A:$A,$A30,'[1]1. Отчет АТС'!$B:$B,7)+'[1]2. Иные услуги'!$D$11+('[1]3. Услуги по передаче'!$E$10)+('[1]4. СН (Установленные)'!$E$12*1000)+'[1]5. Плата за УРП'!$D$6</f>
        <v>1826.332000233991</v>
      </c>
      <c r="J30" s="33">
        <f>SUMIFS('[1]1. Отчет АТС'!$F:$F,'[1]1. Отчет АТС'!$A:$A,$A30,'[1]1. Отчет АТС'!$B:$B,8)+'[1]2. Иные услуги'!$D$11+('[1]3. Услуги по передаче'!$E$10)+('[1]4. СН (Установленные)'!$E$12*1000)+'[1]5. Плата за УРП'!$D$6</f>
        <v>2466.4720002339905</v>
      </c>
      <c r="K30" s="33">
        <f>SUMIFS('[1]1. Отчет АТС'!$F:$F,'[1]1. Отчет АТС'!$A:$A,$A30,'[1]1. Отчет АТС'!$B:$B,9)+'[1]2. Иные услуги'!$D$11+('[1]3. Услуги по передаче'!$E$10)+('[1]4. СН (Установленные)'!$E$12*1000)+'[1]5. Плата за УРП'!$D$6</f>
        <v>2493.3320002339906</v>
      </c>
      <c r="L30" s="33">
        <f>SUMIFS('[1]1. Отчет АТС'!$F:$F,'[1]1. Отчет АТС'!$A:$A,$A30,'[1]1. Отчет АТС'!$B:$B,10)+'[1]2. Иные услуги'!$D$11+('[1]3. Услуги по передаче'!$E$10)+('[1]4. СН (Установленные)'!$E$12*1000)+'[1]5. Плата за УРП'!$D$6</f>
        <v>2539.7720002339906</v>
      </c>
      <c r="M30" s="33">
        <f>SUMIFS('[1]1. Отчет АТС'!$F:$F,'[1]1. Отчет АТС'!$A:$A,$A30,'[1]1. Отчет АТС'!$B:$B,11)+'[1]2. Иные услуги'!$D$11+('[1]3. Услуги по передаче'!$E$10)+('[1]4. СН (Установленные)'!$E$12*1000)+'[1]5. Плата за УРП'!$D$6</f>
        <v>2575.3020002339908</v>
      </c>
      <c r="N30" s="33">
        <f>SUMIFS('[1]1. Отчет АТС'!$F:$F,'[1]1. Отчет АТС'!$A:$A,$A30,'[1]1. Отчет АТС'!$B:$B,12)+'[1]2. Иные услуги'!$D$11+('[1]3. Услуги по передаче'!$E$10)+('[1]4. СН (Установленные)'!$E$12*1000)+'[1]5. Плата за УРП'!$D$6</f>
        <v>2603.3620002339908</v>
      </c>
      <c r="O30" s="33">
        <f>SUMIFS('[1]1. Отчет АТС'!$F:$F,'[1]1. Отчет АТС'!$A:$A,$A30,'[1]1. Отчет АТС'!$B:$B,13)+'[1]2. Иные услуги'!$D$11+('[1]3. Услуги по передаче'!$E$10)+('[1]4. СН (Установленные)'!$E$12*1000)+'[1]5. Плата за УРП'!$D$6</f>
        <v>2565.0020002339907</v>
      </c>
      <c r="P30" s="33">
        <f>SUMIFS('[1]1. Отчет АТС'!$F:$F,'[1]1. Отчет АТС'!$A:$A,$A30,'[1]1. Отчет АТС'!$B:$B,14)+'[1]2. Иные услуги'!$D$11+('[1]3. Услуги по передаче'!$E$10)+('[1]4. СН (Установленные)'!$E$12*1000)+'[1]5. Плата за УРП'!$D$6</f>
        <v>2580.8820002339908</v>
      </c>
      <c r="Q30" s="33">
        <f>SUMIFS('[1]1. Отчет АТС'!$F:$F,'[1]1. Отчет АТС'!$A:$A,$A30,'[1]1. Отчет АТС'!$B:$B,15)+'[1]2. Иные услуги'!$D$11+('[1]3. Услуги по передаче'!$E$10)+('[1]4. СН (Установленные)'!$E$12*1000)+'[1]5. Плата за УРП'!$D$6</f>
        <v>2588.1520002339907</v>
      </c>
      <c r="R30" s="33">
        <f>SUMIFS('[1]1. Отчет АТС'!$F:$F,'[1]1. Отчет АТС'!$A:$A,$A30,'[1]1. Отчет АТС'!$B:$B,16)+'[1]2. Иные услуги'!$D$11+('[1]3. Услуги по передаче'!$E$10)+('[1]4. СН (Установленные)'!$E$12*1000)+'[1]5. Плата за УРП'!$D$6</f>
        <v>2572.2920002339906</v>
      </c>
      <c r="S30" s="33">
        <f>SUMIFS('[1]1. Отчет АТС'!$F:$F,'[1]1. Отчет АТС'!$A:$A,$A30,'[1]1. Отчет АТС'!$B:$B,17)+'[1]2. Иные услуги'!$D$11+('[1]3. Услуги по передаче'!$E$10)+('[1]4. СН (Установленные)'!$E$12*1000)+'[1]5. Плата за УРП'!$D$6</f>
        <v>2569.8720002339905</v>
      </c>
      <c r="T30" s="33">
        <f>SUMIFS('[1]1. Отчет АТС'!$F:$F,'[1]1. Отчет АТС'!$A:$A,$A30,'[1]1. Отчет АТС'!$B:$B,18)+'[1]2. Иные услуги'!$D$11+('[1]3. Услуги по передаче'!$E$10)+('[1]4. СН (Установленные)'!$E$12*1000)+'[1]5. Плата за УРП'!$D$6</f>
        <v>2519.3320002339906</v>
      </c>
      <c r="U30" s="33">
        <f>SUMIFS('[1]1. Отчет АТС'!$F:$F,'[1]1. Отчет АТС'!$A:$A,$A30,'[1]1. Отчет АТС'!$B:$B,19)+'[1]2. Иные услуги'!$D$11+('[1]3. Услуги по передаче'!$E$10)+('[1]4. СН (Установленные)'!$E$12*1000)+'[1]5. Плата за УРП'!$D$6</f>
        <v>2499.7920002339906</v>
      </c>
      <c r="V30" s="33">
        <f>SUMIFS('[1]1. Отчет АТС'!$F:$F,'[1]1. Отчет АТС'!$A:$A,$A30,'[1]1. Отчет АТС'!$B:$B,20)+'[1]2. Иные услуги'!$D$11+('[1]3. Услуги по передаче'!$E$10)+('[1]4. СН (Установленные)'!$E$12*1000)+'[1]5. Плата за УРП'!$D$6</f>
        <v>2495.0520002339908</v>
      </c>
      <c r="W30" s="33">
        <f>SUMIFS('[1]1. Отчет АТС'!$F:$F,'[1]1. Отчет АТС'!$A:$A,$A30,'[1]1. Отчет АТС'!$B:$B,21)+'[1]2. Иные услуги'!$D$11+('[1]3. Услуги по передаче'!$E$10)+('[1]4. СН (Установленные)'!$E$12*1000)+'[1]5. Плата за УРП'!$D$6</f>
        <v>2477.5120002339904</v>
      </c>
      <c r="X30" s="33">
        <f>SUMIFS('[1]1. Отчет АТС'!$F:$F,'[1]1. Отчет АТС'!$A:$A,$A30,'[1]1. Отчет АТС'!$B:$B,22)+'[1]2. Иные услуги'!$D$11+('[1]3. Услуги по передаче'!$E$10)+('[1]4. СН (Установленные)'!$E$12*1000)+'[1]5. Плата за УРП'!$D$6</f>
        <v>2040.842000233991</v>
      </c>
      <c r="Y30" s="33">
        <f>SUMIFS('[1]1. Отчет АТС'!$F:$F,'[1]1. Отчет АТС'!$A:$A,$A30,'[1]1. Отчет АТС'!$B:$B,23)+'[1]2. Иные услуги'!$D$11+('[1]3. Услуги по передаче'!$E$10)+('[1]4. СН (Установленные)'!$E$12*1000)+'[1]5. Плата за УРП'!$D$6</f>
        <v>1695.7020002339912</v>
      </c>
    </row>
    <row r="31" spans="1:25" s="2" customFormat="1" ht="15.75">
      <c r="A31" s="32">
        <v>45464</v>
      </c>
      <c r="B31" s="33">
        <f>SUMIFS('[1]1. Отчет АТС'!$F:$F,'[1]1. Отчет АТС'!$A:$A,$A31,'[1]1. Отчет АТС'!$B:$B,0)+'[1]2. Иные услуги'!$D$11+'[1]3. Услуги по передаче'!$E$10+('[1]4. СН (Установленные)'!$E$12*1000)+'[1]5. Плата за УРП'!$D$6</f>
        <v>1473.7320002339911</v>
      </c>
      <c r="C31" s="33">
        <f>SUMIFS('[1]1. Отчет АТС'!$F:$F,'[1]1. Отчет АТС'!$A:$A,$A31,'[1]1. Отчет АТС'!$B:$B,1)+'[1]2. Иные услуги'!$D$11+('[1]3. Услуги по передаче'!$E$10)+('[1]4. СН (Установленные)'!$E$12*1000)+'[1]5. Плата за УРП'!$D$6</f>
        <v>1324.392000233991</v>
      </c>
      <c r="D31" s="33">
        <f>SUMIFS('[1]1. Отчет АТС'!$F:$F,'[1]1. Отчет АТС'!$A:$A,$A31,'[1]1. Отчет АТС'!$B:$B,2)+'[1]2. Иные услуги'!$D$11+('[1]3. Услуги по передаче'!$E$10)+('[1]4. СН (Установленные)'!$E$12*1000)+'[1]5. Плата за УРП'!$D$6</f>
        <v>1128.7420002339909</v>
      </c>
      <c r="E31" s="33">
        <f>SUMIFS('[1]1. Отчет АТС'!$F:$F,'[1]1. Отчет АТС'!$A:$A,$A31,'[1]1. Отчет АТС'!$B:$B,3)+'[1]2. Иные услуги'!$D$11+('[1]3. Услуги по передаче'!$E$10)+('[1]4. СН (Установленные)'!$E$12*1000)+'[1]5. Плата за УРП'!$D$6</f>
        <v>507.78200023399097</v>
      </c>
      <c r="F31" s="33">
        <f>SUMIFS('[1]1. Отчет АТС'!$F:$F,'[1]1. Отчет АТС'!$A:$A,$A31,'[1]1. Отчет АТС'!$B:$B,4)+'[1]2. Иные услуги'!$D$11+('[1]3. Услуги по передаче'!$E$10)+('[1]4. СН (Установленные)'!$E$12*1000)+'[1]5. Плата за УРП'!$D$6</f>
        <v>601.872000233991</v>
      </c>
      <c r="G31" s="33">
        <f>SUMIFS('[1]1. Отчет АТС'!$F:$F,'[1]1. Отчет АТС'!$A:$A,$A31,'[1]1. Отчет АТС'!$B:$B,5)+'[1]2. Иные услуги'!$D$11+('[1]3. Услуги по передаче'!$E$10)+('[1]4. СН (Установленные)'!$E$12*1000)+'[1]5. Плата за УРП'!$D$6</f>
        <v>421.45200023399099</v>
      </c>
      <c r="H31" s="33">
        <f>SUMIFS('[1]1. Отчет АТС'!$F:$F,'[1]1. Отчет АТС'!$A:$A,$A31,'[1]1. Отчет АТС'!$B:$B,6)+'[1]2. Иные услуги'!$D$11+('[1]3. Услуги по передаче'!$E$10)+('[1]4. СН (Установленные)'!$E$12*1000)+'[1]5. Плата за УРП'!$D$6</f>
        <v>1371.2620002339909</v>
      </c>
      <c r="I31" s="33">
        <f>SUMIFS('[1]1. Отчет АТС'!$F:$F,'[1]1. Отчет АТС'!$A:$A,$A31,'[1]1. Отчет АТС'!$B:$B,7)+'[1]2. Иные услуги'!$D$11+('[1]3. Услуги по передаче'!$E$10)+('[1]4. СН (Установленные)'!$E$12*1000)+'[1]5. Плата за УРП'!$D$6</f>
        <v>1597.0620002339911</v>
      </c>
      <c r="J31" s="33">
        <f>SUMIFS('[1]1. Отчет АТС'!$F:$F,'[1]1. Отчет АТС'!$A:$A,$A31,'[1]1. Отчет АТС'!$B:$B,8)+'[1]2. Иные услуги'!$D$11+('[1]3. Услуги по передаче'!$E$10)+('[1]4. СН (Установленные)'!$E$12*1000)+'[1]5. Плата за УРП'!$D$6</f>
        <v>1945.0520002339911</v>
      </c>
      <c r="K31" s="33">
        <f>SUMIFS('[1]1. Отчет АТС'!$F:$F,'[1]1. Отчет АТС'!$A:$A,$A31,'[1]1. Отчет АТС'!$B:$B,9)+'[1]2. Иные услуги'!$D$11+('[1]3. Услуги по передаче'!$E$10)+('[1]4. СН (Установленные)'!$E$12*1000)+'[1]5. Плата за УРП'!$D$6</f>
        <v>2274.1320002339908</v>
      </c>
      <c r="L31" s="33">
        <f>SUMIFS('[1]1. Отчет АТС'!$F:$F,'[1]1. Отчет АТС'!$A:$A,$A31,'[1]1. Отчет АТС'!$B:$B,10)+'[1]2. Иные услуги'!$D$11+('[1]3. Услуги по передаче'!$E$10)+('[1]4. СН (Установленные)'!$E$12*1000)+'[1]5. Плата за УРП'!$D$6</f>
        <v>2350.0420002339911</v>
      </c>
      <c r="M31" s="33">
        <f>SUMIFS('[1]1. Отчет АТС'!$F:$F,'[1]1. Отчет АТС'!$A:$A,$A31,'[1]1. Отчет АТС'!$B:$B,11)+'[1]2. Иные услуги'!$D$11+('[1]3. Услуги по передаче'!$E$10)+('[1]4. СН (Установленные)'!$E$12*1000)+'[1]5. Плата за УРП'!$D$6</f>
        <v>2373.4020002339907</v>
      </c>
      <c r="N31" s="33">
        <f>SUMIFS('[1]1. Отчет АТС'!$F:$F,'[1]1. Отчет АТС'!$A:$A,$A31,'[1]1. Отчет АТС'!$B:$B,12)+'[1]2. Иные услуги'!$D$11+('[1]3. Услуги по передаче'!$E$10)+('[1]4. СН (Установленные)'!$E$12*1000)+'[1]5. Плата за УРП'!$D$6</f>
        <v>2089.8120002339911</v>
      </c>
      <c r="O31" s="33">
        <f>SUMIFS('[1]1. Отчет АТС'!$F:$F,'[1]1. Отчет АТС'!$A:$A,$A31,'[1]1. Отчет АТС'!$B:$B,13)+'[1]2. Иные услуги'!$D$11+('[1]3. Услуги по передаче'!$E$10)+('[1]4. СН (Установленные)'!$E$12*1000)+'[1]5. Плата за УРП'!$D$6</f>
        <v>2380.412000233991</v>
      </c>
      <c r="P31" s="33">
        <f>SUMIFS('[1]1. Отчет АТС'!$F:$F,'[1]1. Отчет АТС'!$A:$A,$A31,'[1]1. Отчет АТС'!$B:$B,14)+'[1]2. Иные услуги'!$D$11+('[1]3. Услуги по передаче'!$E$10)+('[1]4. СН (Установленные)'!$E$12*1000)+'[1]5. Плата за УРП'!$D$6</f>
        <v>2418.8420002339908</v>
      </c>
      <c r="Q31" s="33">
        <f>SUMIFS('[1]1. Отчет АТС'!$F:$F,'[1]1. Отчет АТС'!$A:$A,$A31,'[1]1. Отчет АТС'!$B:$B,15)+'[1]2. Иные услуги'!$D$11+('[1]3. Услуги по передаче'!$E$10)+('[1]4. СН (Установленные)'!$E$12*1000)+'[1]5. Плата за УРП'!$D$6</f>
        <v>2436.0120002339904</v>
      </c>
      <c r="R31" s="33">
        <f>SUMIFS('[1]1. Отчет АТС'!$F:$F,'[1]1. Отчет АТС'!$A:$A,$A31,'[1]1. Отчет АТС'!$B:$B,16)+'[1]2. Иные услуги'!$D$11+('[1]3. Услуги по передаче'!$E$10)+('[1]4. СН (Установленные)'!$E$12*1000)+'[1]5. Плата за УРП'!$D$6</f>
        <v>2427.4520002339909</v>
      </c>
      <c r="S31" s="33">
        <f>SUMIFS('[1]1. Отчет АТС'!$F:$F,'[1]1. Отчет АТС'!$A:$A,$A31,'[1]1. Отчет АТС'!$B:$B,17)+'[1]2. Иные услуги'!$D$11+('[1]3. Услуги по передаче'!$E$10)+('[1]4. СН (Установленные)'!$E$12*1000)+'[1]5. Плата за УРП'!$D$6</f>
        <v>2400.4020002339907</v>
      </c>
      <c r="T31" s="33">
        <f>SUMIFS('[1]1. Отчет АТС'!$F:$F,'[1]1. Отчет АТС'!$A:$A,$A31,'[1]1. Отчет АТС'!$B:$B,18)+'[1]2. Иные услуги'!$D$11+('[1]3. Услуги по передаче'!$E$10)+('[1]4. СН (Установленные)'!$E$12*1000)+'[1]5. Плата за УРП'!$D$6</f>
        <v>2359.832000233991</v>
      </c>
      <c r="U31" s="33">
        <f>SUMIFS('[1]1. Отчет АТС'!$F:$F,'[1]1. Отчет АТС'!$A:$A,$A31,'[1]1. Отчет АТС'!$B:$B,19)+'[1]2. Иные услуги'!$D$11+('[1]3. Услуги по передаче'!$E$10)+('[1]4. СН (Установленные)'!$E$12*1000)+'[1]5. Плата за УРП'!$D$6</f>
        <v>2229.3620002339912</v>
      </c>
      <c r="V31" s="33">
        <f>SUMIFS('[1]1. Отчет АТС'!$F:$F,'[1]1. Отчет АТС'!$A:$A,$A31,'[1]1. Отчет АТС'!$B:$B,20)+'[1]2. Иные услуги'!$D$11+('[1]3. Услуги по передаче'!$E$10)+('[1]4. СН (Установленные)'!$E$12*1000)+'[1]5. Плата за УРП'!$D$6</f>
        <v>2460.6120002339908</v>
      </c>
      <c r="W31" s="33">
        <f>SUMIFS('[1]1. Отчет АТС'!$F:$F,'[1]1. Отчет АТС'!$A:$A,$A31,'[1]1. Отчет АТС'!$B:$B,21)+'[1]2. Иные услуги'!$D$11+('[1]3. Услуги по передаче'!$E$10)+('[1]4. СН (Установленные)'!$E$12*1000)+'[1]5. Плата за УРП'!$D$6</f>
        <v>2444.4720002339905</v>
      </c>
      <c r="X31" s="33">
        <f>SUMIFS('[1]1. Отчет АТС'!$F:$F,'[1]1. Отчет АТС'!$A:$A,$A31,'[1]1. Отчет АТС'!$B:$B,22)+'[1]2. Иные услуги'!$D$11+('[1]3. Услуги по передаче'!$E$10)+('[1]4. СН (Установленные)'!$E$12*1000)+'[1]5. Плата за УРП'!$D$6</f>
        <v>2101.3620002339912</v>
      </c>
      <c r="Y31" s="33">
        <f>SUMIFS('[1]1. Отчет АТС'!$F:$F,'[1]1. Отчет АТС'!$A:$A,$A31,'[1]1. Отчет АТС'!$B:$B,23)+'[1]2. Иные услуги'!$D$11+('[1]3. Услуги по передаче'!$E$10)+('[1]4. СН (Установленные)'!$E$12*1000)+'[1]5. Плата за УРП'!$D$6</f>
        <v>1704.332000233991</v>
      </c>
    </row>
    <row r="32" spans="1:25" s="2" customFormat="1" ht="15.75">
      <c r="A32" s="32">
        <v>45465</v>
      </c>
      <c r="B32" s="33">
        <f>SUMIFS('[1]1. Отчет АТС'!$F:$F,'[1]1. Отчет АТС'!$A:$A,$A32,'[1]1. Отчет АТС'!$B:$B,0)+'[1]2. Иные услуги'!$D$11+'[1]3. Услуги по передаче'!$E$10+('[1]4. СН (Установленные)'!$E$12*1000)+'[1]5. Плата за УРП'!$D$6</f>
        <v>1619.602000233991</v>
      </c>
      <c r="C32" s="33">
        <f>SUMIFS('[1]1. Отчет АТС'!$F:$F,'[1]1. Отчет АТС'!$A:$A,$A32,'[1]1. Отчет АТС'!$B:$B,1)+'[1]2. Иные услуги'!$D$11+('[1]3. Услуги по передаче'!$E$10)+('[1]4. СН (Установленные)'!$E$12*1000)+'[1]5. Плата за УРП'!$D$6</f>
        <v>1556.332000233991</v>
      </c>
      <c r="D32" s="33">
        <f>SUMIFS('[1]1. Отчет АТС'!$F:$F,'[1]1. Отчет АТС'!$A:$A,$A32,'[1]1. Отчет АТС'!$B:$B,2)+'[1]2. Иные услуги'!$D$11+('[1]3. Услуги по передаче'!$E$10)+('[1]4. СН (Установленные)'!$E$12*1000)+'[1]5. Плата за УРП'!$D$6</f>
        <v>1431.1820002339912</v>
      </c>
      <c r="E32" s="33">
        <f>SUMIFS('[1]1. Отчет АТС'!$F:$F,'[1]1. Отчет АТС'!$A:$A,$A32,'[1]1. Отчет АТС'!$B:$B,3)+'[1]2. Иные услуги'!$D$11+('[1]3. Услуги по передаче'!$E$10)+('[1]4. СН (Установленные)'!$E$12*1000)+'[1]5. Плата за УРП'!$D$6</f>
        <v>1330.3220002339908</v>
      </c>
      <c r="F32" s="33">
        <f>SUMIFS('[1]1. Отчет АТС'!$F:$F,'[1]1. Отчет АТС'!$A:$A,$A32,'[1]1. Отчет АТС'!$B:$B,4)+'[1]2. Иные услуги'!$D$11+('[1]3. Услуги по передаче'!$E$10)+('[1]4. СН (Установленные)'!$E$12*1000)+'[1]5. Плата за УРП'!$D$6</f>
        <v>1335.8120002339908</v>
      </c>
      <c r="G32" s="33">
        <f>SUMIFS('[1]1. Отчет АТС'!$F:$F,'[1]1. Отчет АТС'!$A:$A,$A32,'[1]1. Отчет АТС'!$B:$B,5)+'[1]2. Иные услуги'!$D$11+('[1]3. Услуги по передаче'!$E$10)+('[1]4. СН (Установленные)'!$E$12*1000)+'[1]5. Плата за УРП'!$D$6</f>
        <v>1424.5220002339911</v>
      </c>
      <c r="H32" s="33">
        <f>SUMIFS('[1]1. Отчет АТС'!$F:$F,'[1]1. Отчет АТС'!$A:$A,$A32,'[1]1. Отчет АТС'!$B:$B,6)+'[1]2. Иные услуги'!$D$11+('[1]3. Услуги по передаче'!$E$10)+('[1]4. СН (Установленные)'!$E$12*1000)+'[1]5. Плата за УРП'!$D$6</f>
        <v>1421.2020002339912</v>
      </c>
      <c r="I32" s="33">
        <f>SUMIFS('[1]1. Отчет АТС'!$F:$F,'[1]1. Отчет АТС'!$A:$A,$A32,'[1]1. Отчет АТС'!$B:$B,7)+'[1]2. Иные услуги'!$D$11+('[1]3. Услуги по передаче'!$E$10)+('[1]4. СН (Установленные)'!$E$12*1000)+'[1]5. Плата за УРП'!$D$6</f>
        <v>1665.3120002339911</v>
      </c>
      <c r="J32" s="33">
        <f>SUMIFS('[1]1. Отчет АТС'!$F:$F,'[1]1. Отчет АТС'!$A:$A,$A32,'[1]1. Отчет АТС'!$B:$B,8)+'[1]2. Иные услуги'!$D$11+('[1]3. Услуги по передаче'!$E$10)+('[1]4. СН (Установленные)'!$E$12*1000)+'[1]5. Плата за УРП'!$D$6</f>
        <v>2228.2620002339909</v>
      </c>
      <c r="K32" s="33">
        <f>SUMIFS('[1]1. Отчет АТС'!$F:$F,'[1]1. Отчет АТС'!$A:$A,$A32,'[1]1. Отчет АТС'!$B:$B,9)+'[1]2. Иные услуги'!$D$11+('[1]3. Услуги по передаче'!$E$10)+('[1]4. СН (Установленные)'!$E$12*1000)+'[1]5. Плата за УРП'!$D$6</f>
        <v>2470.3520002339906</v>
      </c>
      <c r="L32" s="33">
        <f>SUMIFS('[1]1. Отчет АТС'!$F:$F,'[1]1. Отчет АТС'!$A:$A,$A32,'[1]1. Отчет АТС'!$B:$B,10)+'[1]2. Иные услуги'!$D$11+('[1]3. Услуги по передаче'!$E$10)+('[1]4. СН (Установленные)'!$E$12*1000)+'[1]5. Плата за УРП'!$D$6</f>
        <v>2491.6020002339906</v>
      </c>
      <c r="M32" s="33">
        <f>SUMIFS('[1]1. Отчет АТС'!$F:$F,'[1]1. Отчет АТС'!$A:$A,$A32,'[1]1. Отчет АТС'!$B:$B,11)+'[1]2. Иные услуги'!$D$11+('[1]3. Услуги по передаче'!$E$10)+('[1]4. СН (Установленные)'!$E$12*1000)+'[1]5. Плата за УРП'!$D$6</f>
        <v>2491.4820002339907</v>
      </c>
      <c r="N32" s="33">
        <f>SUMIFS('[1]1. Отчет АТС'!$F:$F,'[1]1. Отчет АТС'!$A:$A,$A32,'[1]1. Отчет АТС'!$B:$B,12)+'[1]2. Иные услуги'!$D$11+('[1]3. Услуги по передаче'!$E$10)+('[1]4. СН (Установленные)'!$E$12*1000)+'[1]5. Плата за УРП'!$D$6</f>
        <v>2495.7120002339907</v>
      </c>
      <c r="O32" s="33">
        <f>SUMIFS('[1]1. Отчет АТС'!$F:$F,'[1]1. Отчет АТС'!$A:$A,$A32,'[1]1. Отчет АТС'!$B:$B,13)+'[1]2. Иные услуги'!$D$11+('[1]3. Услуги по передаче'!$E$10)+('[1]4. СН (Установленные)'!$E$12*1000)+'[1]5. Плата за УРП'!$D$6</f>
        <v>2493.6520002339907</v>
      </c>
      <c r="P32" s="33">
        <f>SUMIFS('[1]1. Отчет АТС'!$F:$F,'[1]1. Отчет АТС'!$A:$A,$A32,'[1]1. Отчет АТС'!$B:$B,14)+'[1]2. Иные услуги'!$D$11+('[1]3. Услуги по передаче'!$E$10)+('[1]4. СН (Установленные)'!$E$12*1000)+'[1]5. Плата за УРП'!$D$6</f>
        <v>2504.0220002339906</v>
      </c>
      <c r="Q32" s="33">
        <f>SUMIFS('[1]1. Отчет АТС'!$F:$F,'[1]1. Отчет АТС'!$A:$A,$A32,'[1]1. Отчет АТС'!$B:$B,15)+'[1]2. Иные услуги'!$D$11+('[1]3. Услуги по передаче'!$E$10)+('[1]4. СН (Установленные)'!$E$12*1000)+'[1]5. Плата за УРП'!$D$6</f>
        <v>2506.7020002339905</v>
      </c>
      <c r="R32" s="33">
        <f>SUMIFS('[1]1. Отчет АТС'!$F:$F,'[1]1. Отчет АТС'!$A:$A,$A32,'[1]1. Отчет АТС'!$B:$B,16)+'[1]2. Иные услуги'!$D$11+('[1]3. Услуги по передаче'!$E$10)+('[1]4. СН (Установленные)'!$E$12*1000)+'[1]5. Плата за УРП'!$D$6</f>
        <v>2510.6520002339907</v>
      </c>
      <c r="S32" s="33">
        <f>SUMIFS('[1]1. Отчет АТС'!$F:$F,'[1]1. Отчет АТС'!$A:$A,$A32,'[1]1. Отчет АТС'!$B:$B,17)+'[1]2. Иные услуги'!$D$11+('[1]3. Услуги по передаче'!$E$10)+('[1]4. СН (Установленные)'!$E$12*1000)+'[1]5. Плата за УРП'!$D$6</f>
        <v>2510.2120002339907</v>
      </c>
      <c r="T32" s="33">
        <f>SUMIFS('[1]1. Отчет АТС'!$F:$F,'[1]1. Отчет АТС'!$A:$A,$A32,'[1]1. Отчет АТС'!$B:$B,18)+'[1]2. Иные услуги'!$D$11+('[1]3. Услуги по передаче'!$E$10)+('[1]4. СН (Установленные)'!$E$12*1000)+'[1]5. Плата за УРП'!$D$6</f>
        <v>2502.4620002339907</v>
      </c>
      <c r="U32" s="33">
        <f>SUMIFS('[1]1. Отчет АТС'!$F:$F,'[1]1. Отчет АТС'!$A:$A,$A32,'[1]1. Отчет АТС'!$B:$B,19)+'[1]2. Иные услуги'!$D$11+('[1]3. Услуги по передаче'!$E$10)+('[1]4. СН (Установленные)'!$E$12*1000)+'[1]5. Плата за УРП'!$D$6</f>
        <v>2492.9720002339905</v>
      </c>
      <c r="V32" s="33">
        <f>SUMIFS('[1]1. Отчет АТС'!$F:$F,'[1]1. Отчет АТС'!$A:$A,$A32,'[1]1. Отчет АТС'!$B:$B,20)+'[1]2. Иные услуги'!$D$11+('[1]3. Услуги по передаче'!$E$10)+('[1]4. СН (Установленные)'!$E$12*1000)+'[1]5. Плата за УРП'!$D$6</f>
        <v>2510.2320002339907</v>
      </c>
      <c r="W32" s="33">
        <f>SUMIFS('[1]1. Отчет АТС'!$F:$F,'[1]1. Отчет АТС'!$A:$A,$A32,'[1]1. Отчет АТС'!$B:$B,21)+'[1]2. Иные услуги'!$D$11+('[1]3. Услуги по передаче'!$E$10)+('[1]4. СН (Установленные)'!$E$12*1000)+'[1]5. Плата за УРП'!$D$6</f>
        <v>2531.4620002339907</v>
      </c>
      <c r="X32" s="33">
        <f>SUMIFS('[1]1. Отчет АТС'!$F:$F,'[1]1. Отчет АТС'!$A:$A,$A32,'[1]1. Отчет АТС'!$B:$B,22)+'[1]2. Иные услуги'!$D$11+('[1]3. Услуги по передаче'!$E$10)+('[1]4. СН (Установленные)'!$E$12*1000)+'[1]5. Плата за УРП'!$D$6</f>
        <v>2457.2720002339906</v>
      </c>
      <c r="Y32" s="33">
        <f>SUMIFS('[1]1. Отчет АТС'!$F:$F,'[1]1. Отчет АТС'!$A:$A,$A32,'[1]1. Отчет АТС'!$B:$B,23)+'[1]2. Иные услуги'!$D$11+('[1]3. Услуги по передаче'!$E$10)+('[1]4. СН (Установленные)'!$E$12*1000)+'[1]5. Плата за УРП'!$D$6</f>
        <v>2017.632000233991</v>
      </c>
    </row>
    <row r="33" spans="1:25" s="2" customFormat="1" ht="15.75">
      <c r="A33" s="32">
        <v>45466</v>
      </c>
      <c r="B33" s="33">
        <f>SUMIFS('[1]1. Отчет АТС'!$F:$F,'[1]1. Отчет АТС'!$A:$A,$A33,'[1]1. Отчет АТС'!$B:$B,0)+'[1]2. Иные услуги'!$D$11+'[1]3. Услуги по передаче'!$E$10+('[1]4. СН (Установленные)'!$E$12*1000)+'[1]5. Плата за УРП'!$D$6</f>
        <v>1663.7120002339911</v>
      </c>
      <c r="C33" s="33">
        <f>SUMIFS('[1]1. Отчет АТС'!$F:$F,'[1]1. Отчет АТС'!$A:$A,$A33,'[1]1. Отчет АТС'!$B:$B,1)+'[1]2. Иные услуги'!$D$11+('[1]3. Услуги по передаче'!$E$10)+('[1]4. СН (Установленные)'!$E$12*1000)+'[1]5. Плата за УРП'!$D$6</f>
        <v>1597.602000233991</v>
      </c>
      <c r="D33" s="33">
        <f>SUMIFS('[1]1. Отчет АТС'!$F:$F,'[1]1. Отчет АТС'!$A:$A,$A33,'[1]1. Отчет АТС'!$B:$B,2)+'[1]2. Иные услуги'!$D$11+('[1]3. Услуги по передаче'!$E$10)+('[1]4. СН (Установленные)'!$E$12*1000)+'[1]5. Плата за УРП'!$D$6</f>
        <v>1407.2820002339911</v>
      </c>
      <c r="E33" s="33">
        <f>SUMIFS('[1]1. Отчет АТС'!$F:$F,'[1]1. Отчет АТС'!$A:$A,$A33,'[1]1. Отчет АТС'!$B:$B,3)+'[1]2. Иные услуги'!$D$11+('[1]3. Услуги по передаче'!$E$10)+('[1]4. СН (Установленные)'!$E$12*1000)+'[1]5. Плата за УРП'!$D$6</f>
        <v>1260.162000233991</v>
      </c>
      <c r="F33" s="33">
        <f>SUMIFS('[1]1. Отчет АТС'!$F:$F,'[1]1. Отчет АТС'!$A:$A,$A33,'[1]1. Отчет АТС'!$B:$B,4)+'[1]2. Иные услуги'!$D$11+('[1]3. Услуги по передаче'!$E$10)+('[1]4. СН (Установленные)'!$E$12*1000)+'[1]5. Плата за УРП'!$D$6</f>
        <v>1217.102000233991</v>
      </c>
      <c r="G33" s="33">
        <f>SUMIFS('[1]1. Отчет АТС'!$F:$F,'[1]1. Отчет АТС'!$A:$A,$A33,'[1]1. Отчет АТС'!$B:$B,5)+'[1]2. Иные услуги'!$D$11+('[1]3. Услуги по передаче'!$E$10)+('[1]4. СН (Установленные)'!$E$12*1000)+'[1]5. Плата за УРП'!$D$6</f>
        <v>1328.3420002339908</v>
      </c>
      <c r="H33" s="33">
        <f>SUMIFS('[1]1. Отчет АТС'!$F:$F,'[1]1. Отчет АТС'!$A:$A,$A33,'[1]1. Отчет АТС'!$B:$B,6)+'[1]2. Иные услуги'!$D$11+('[1]3. Услуги по передаче'!$E$10)+('[1]4. СН (Установленные)'!$E$12*1000)+'[1]5. Плата за УРП'!$D$6</f>
        <v>1469.642000233991</v>
      </c>
      <c r="I33" s="33">
        <f>SUMIFS('[1]1. Отчет АТС'!$F:$F,'[1]1. Отчет АТС'!$A:$A,$A33,'[1]1. Отчет АТС'!$B:$B,7)+'[1]2. Иные услуги'!$D$11+('[1]3. Услуги по передаче'!$E$10)+('[1]4. СН (Установленные)'!$E$12*1000)+'[1]5. Плата за УРП'!$D$6</f>
        <v>1699.9220002339912</v>
      </c>
      <c r="J33" s="33">
        <f>SUMIFS('[1]1. Отчет АТС'!$F:$F,'[1]1. Отчет АТС'!$A:$A,$A33,'[1]1. Отчет АТС'!$B:$B,8)+'[1]2. Иные услуги'!$D$11+('[1]3. Услуги по передаче'!$E$10)+('[1]4. СН (Установленные)'!$E$12*1000)+'[1]5. Плата за УРП'!$D$6</f>
        <v>2163.5520002339908</v>
      </c>
      <c r="K33" s="33">
        <f>SUMIFS('[1]1. Отчет АТС'!$F:$F,'[1]1. Отчет АТС'!$A:$A,$A33,'[1]1. Отчет АТС'!$B:$B,9)+'[1]2. Иные услуги'!$D$11+('[1]3. Услуги по передаче'!$E$10)+('[1]4. СН (Установленные)'!$E$12*1000)+'[1]5. Плата за УРП'!$D$6</f>
        <v>2491.1920002339907</v>
      </c>
      <c r="L33" s="33">
        <f>SUMIFS('[1]1. Отчет АТС'!$F:$F,'[1]1. Отчет АТС'!$A:$A,$A33,'[1]1. Отчет АТС'!$B:$B,10)+'[1]2. Иные услуги'!$D$11+('[1]3. Услуги по передаче'!$E$10)+('[1]4. СН (Установленные)'!$E$12*1000)+'[1]5. Плата за УРП'!$D$6</f>
        <v>2518.1920002339907</v>
      </c>
      <c r="M33" s="33">
        <f>SUMIFS('[1]1. Отчет АТС'!$F:$F,'[1]1. Отчет АТС'!$A:$A,$A33,'[1]1. Отчет АТС'!$B:$B,11)+'[1]2. Иные услуги'!$D$11+('[1]3. Услуги по передаче'!$E$10)+('[1]4. СН (Установленные)'!$E$12*1000)+'[1]5. Плата за УРП'!$D$6</f>
        <v>2504.3220002339908</v>
      </c>
      <c r="N33" s="33">
        <f>SUMIFS('[1]1. Отчет АТС'!$F:$F,'[1]1. Отчет АТС'!$A:$A,$A33,'[1]1. Отчет АТС'!$B:$B,12)+'[1]2. Иные услуги'!$D$11+('[1]3. Услуги по передаче'!$E$10)+('[1]4. СН (Установленные)'!$E$12*1000)+'[1]5. Плата за УРП'!$D$6</f>
        <v>2507.0220002339906</v>
      </c>
      <c r="O33" s="33">
        <f>SUMIFS('[1]1. Отчет АТС'!$F:$F,'[1]1. Отчет АТС'!$A:$A,$A33,'[1]1. Отчет АТС'!$B:$B,13)+'[1]2. Иные услуги'!$D$11+('[1]3. Услуги по передаче'!$E$10)+('[1]4. СН (Установленные)'!$E$12*1000)+'[1]5. Плата за УРП'!$D$6</f>
        <v>2502.0220002339906</v>
      </c>
      <c r="P33" s="33">
        <f>SUMIFS('[1]1. Отчет АТС'!$F:$F,'[1]1. Отчет АТС'!$A:$A,$A33,'[1]1. Отчет АТС'!$B:$B,14)+'[1]2. Иные услуги'!$D$11+('[1]3. Услуги по передаче'!$E$10)+('[1]4. СН (Установленные)'!$E$12*1000)+'[1]5. Плата за УРП'!$D$6</f>
        <v>2515.2620002339904</v>
      </c>
      <c r="Q33" s="33">
        <f>SUMIFS('[1]1. Отчет АТС'!$F:$F,'[1]1. Отчет АТС'!$A:$A,$A33,'[1]1. Отчет АТС'!$B:$B,15)+'[1]2. Иные услуги'!$D$11+('[1]3. Услуги по передаче'!$E$10)+('[1]4. СН (Установленные)'!$E$12*1000)+'[1]5. Плата за УРП'!$D$6</f>
        <v>2513.4720002339905</v>
      </c>
      <c r="R33" s="33">
        <f>SUMIFS('[1]1. Отчет АТС'!$F:$F,'[1]1. Отчет АТС'!$A:$A,$A33,'[1]1. Отчет АТС'!$B:$B,16)+'[1]2. Иные услуги'!$D$11+('[1]3. Услуги по передаче'!$E$10)+('[1]4. СН (Установленные)'!$E$12*1000)+'[1]5. Плата за УРП'!$D$6</f>
        <v>2508.5320002339904</v>
      </c>
      <c r="S33" s="33">
        <f>SUMIFS('[1]1. Отчет АТС'!$F:$F,'[1]1. Отчет АТС'!$A:$A,$A33,'[1]1. Отчет АТС'!$B:$B,17)+'[1]2. Иные услуги'!$D$11+('[1]3. Услуги по передаче'!$E$10)+('[1]4. СН (Установленные)'!$E$12*1000)+'[1]5. Плата за УРП'!$D$6</f>
        <v>2504.1420002339905</v>
      </c>
      <c r="T33" s="33">
        <f>SUMIFS('[1]1. Отчет АТС'!$F:$F,'[1]1. Отчет АТС'!$A:$A,$A33,'[1]1. Отчет АТС'!$B:$B,18)+'[1]2. Иные услуги'!$D$11+('[1]3. Услуги по передаче'!$E$10)+('[1]4. СН (Установленные)'!$E$12*1000)+'[1]5. Плата за УРП'!$D$6</f>
        <v>2504.1920002339907</v>
      </c>
      <c r="U33" s="33">
        <f>SUMIFS('[1]1. Отчет АТС'!$F:$F,'[1]1. Отчет АТС'!$A:$A,$A33,'[1]1. Отчет АТС'!$B:$B,19)+'[1]2. Иные услуги'!$D$11+('[1]3. Услуги по передаче'!$E$10)+('[1]4. СН (Установленные)'!$E$12*1000)+'[1]5. Плата за УРП'!$D$6</f>
        <v>2494.7120002339907</v>
      </c>
      <c r="V33" s="33">
        <f>SUMIFS('[1]1. Отчет АТС'!$F:$F,'[1]1. Отчет АТС'!$A:$A,$A33,'[1]1. Отчет АТС'!$B:$B,20)+'[1]2. Иные услуги'!$D$11+('[1]3. Услуги по передаче'!$E$10)+('[1]4. СН (Установленные)'!$E$12*1000)+'[1]5. Плата за УРП'!$D$6</f>
        <v>2505.6420002339905</v>
      </c>
      <c r="W33" s="33">
        <f>SUMIFS('[1]1. Отчет АТС'!$F:$F,'[1]1. Отчет АТС'!$A:$A,$A33,'[1]1. Отчет АТС'!$B:$B,21)+'[1]2. Иные услуги'!$D$11+('[1]3. Услуги по передаче'!$E$10)+('[1]4. СН (Установленные)'!$E$12*1000)+'[1]5. Плата за УРП'!$D$6</f>
        <v>2516.7120002339907</v>
      </c>
      <c r="X33" s="33">
        <f>SUMIFS('[1]1. Отчет АТС'!$F:$F,'[1]1. Отчет АТС'!$A:$A,$A33,'[1]1. Отчет АТС'!$B:$B,22)+'[1]2. Иные услуги'!$D$11+('[1]3. Услуги по передаче'!$E$10)+('[1]4. СН (Установленные)'!$E$12*1000)+'[1]5. Плата за УРП'!$D$6</f>
        <v>2474.2920002339906</v>
      </c>
      <c r="Y33" s="33">
        <f>SUMIFS('[1]1. Отчет АТС'!$F:$F,'[1]1. Отчет АТС'!$A:$A,$A33,'[1]1. Отчет АТС'!$B:$B,23)+'[1]2. Иные услуги'!$D$11+('[1]3. Услуги по передаче'!$E$10)+('[1]4. СН (Установленные)'!$E$12*1000)+'[1]5. Плата за УРП'!$D$6</f>
        <v>2054.6820002339909</v>
      </c>
    </row>
    <row r="34" spans="1:25" s="2" customFormat="1" ht="15.75">
      <c r="A34" s="32">
        <v>45467</v>
      </c>
      <c r="B34" s="33">
        <f>SUMIFS('[1]1. Отчет АТС'!$F:$F,'[1]1. Отчет АТС'!$A:$A,$A34,'[1]1. Отчет АТС'!$B:$B,0)+'[1]2. Иные услуги'!$D$11+'[1]3. Услуги по передаче'!$E$10+('[1]4. СН (Установленные)'!$E$12*1000)+'[1]5. Плата за УРП'!$D$6</f>
        <v>1743.112000233991</v>
      </c>
      <c r="C34" s="33">
        <f>SUMIFS('[1]1. Отчет АТС'!$F:$F,'[1]1. Отчет АТС'!$A:$A,$A34,'[1]1. Отчет АТС'!$B:$B,1)+'[1]2. Иные услуги'!$D$11+('[1]3. Услуги по передаче'!$E$10)+('[1]4. СН (Установленные)'!$E$12*1000)+'[1]5. Плата за УРП'!$D$6</f>
        <v>1604.652000233991</v>
      </c>
      <c r="D34" s="33">
        <f>SUMIFS('[1]1. Отчет АТС'!$F:$F,'[1]1. Отчет АТС'!$A:$A,$A34,'[1]1. Отчет АТС'!$B:$B,2)+'[1]2. Иные услуги'!$D$11+('[1]3. Услуги по передаче'!$E$10)+('[1]4. СН (Установленные)'!$E$12*1000)+'[1]5. Плата за УРП'!$D$6</f>
        <v>1406.0420002339911</v>
      </c>
      <c r="E34" s="33">
        <f>SUMIFS('[1]1. Отчет АТС'!$F:$F,'[1]1. Отчет АТС'!$A:$A,$A34,'[1]1. Отчет АТС'!$B:$B,3)+'[1]2. Иные услуги'!$D$11+('[1]3. Услуги по передаче'!$E$10)+('[1]4. СН (Установленные)'!$E$12*1000)+'[1]5. Плата за УРП'!$D$6</f>
        <v>1277.382000233991</v>
      </c>
      <c r="F34" s="33">
        <f>SUMIFS('[1]1. Отчет АТС'!$F:$F,'[1]1. Отчет АТС'!$A:$A,$A34,'[1]1. Отчет АТС'!$B:$B,4)+'[1]2. Иные услуги'!$D$11+('[1]3. Услуги по передаче'!$E$10)+('[1]4. СН (Установленные)'!$E$12*1000)+'[1]5. Плата за УРП'!$D$6</f>
        <v>1263.4320002339909</v>
      </c>
      <c r="G34" s="33">
        <f>SUMIFS('[1]1. Отчет АТС'!$F:$F,'[1]1. Отчет АТС'!$A:$A,$A34,'[1]1. Отчет АТС'!$B:$B,5)+'[1]2. Иные услуги'!$D$11+('[1]3. Услуги по передаче'!$E$10)+('[1]4. СН (Установленные)'!$E$12*1000)+'[1]5. Плата за УРП'!$D$6</f>
        <v>1522.2920002339911</v>
      </c>
      <c r="H34" s="33">
        <f>SUMIFS('[1]1. Отчет АТС'!$F:$F,'[1]1. Отчет АТС'!$A:$A,$A34,'[1]1. Отчет АТС'!$B:$B,6)+'[1]2. Иные услуги'!$D$11+('[1]3. Услуги по передаче'!$E$10)+('[1]4. СН (Установленные)'!$E$12*1000)+'[1]5. Плата за УРП'!$D$6</f>
        <v>1658.322000233991</v>
      </c>
      <c r="I34" s="33">
        <f>SUMIFS('[1]1. Отчет АТС'!$F:$F,'[1]1. Отчет АТС'!$A:$A,$A34,'[1]1. Отчет АТС'!$B:$B,7)+'[1]2. Иные услуги'!$D$11+('[1]3. Услуги по передаче'!$E$10)+('[1]4. СН (Установленные)'!$E$12*1000)+'[1]5. Плата за УРП'!$D$6</f>
        <v>1977.5620002339911</v>
      </c>
      <c r="J34" s="33">
        <f>SUMIFS('[1]1. Отчет АТС'!$F:$F,'[1]1. Отчет АТС'!$A:$A,$A34,'[1]1. Отчет АТС'!$B:$B,8)+'[1]2. Иные услуги'!$D$11+('[1]3. Услуги по передаче'!$E$10)+('[1]4. СН (Установленные)'!$E$12*1000)+'[1]5. Плата за УРП'!$D$6</f>
        <v>2513.1420002339905</v>
      </c>
      <c r="K34" s="33">
        <f>SUMIFS('[1]1. Отчет АТС'!$F:$F,'[1]1. Отчет АТС'!$A:$A,$A34,'[1]1. Отчет АТС'!$B:$B,9)+'[1]2. Иные услуги'!$D$11+('[1]3. Услуги по передаче'!$E$10)+('[1]4. СН (Установленные)'!$E$12*1000)+'[1]5. Плата за УРП'!$D$6</f>
        <v>2557.7520002339907</v>
      </c>
      <c r="L34" s="33">
        <f>SUMIFS('[1]1. Отчет АТС'!$F:$F,'[1]1. Отчет АТС'!$A:$A,$A34,'[1]1. Отчет АТС'!$B:$B,10)+'[1]2. Иные услуги'!$D$11+('[1]3. Услуги по передаче'!$E$10)+('[1]4. СН (Установленные)'!$E$12*1000)+'[1]5. Плата за УРП'!$D$6</f>
        <v>2560.2620002339904</v>
      </c>
      <c r="M34" s="33">
        <f>SUMIFS('[1]1. Отчет АТС'!$F:$F,'[1]1. Отчет АТС'!$A:$A,$A34,'[1]1. Отчет АТС'!$B:$B,11)+'[1]2. Иные услуги'!$D$11+('[1]3. Услуги по передаче'!$E$10)+('[1]4. СН (Установленные)'!$E$12*1000)+'[1]5. Плата за УРП'!$D$6</f>
        <v>2554.0020002339907</v>
      </c>
      <c r="N34" s="33">
        <f>SUMIFS('[1]1. Отчет АТС'!$F:$F,'[1]1. Отчет АТС'!$A:$A,$A34,'[1]1. Отчет АТС'!$B:$B,12)+'[1]2. Иные услуги'!$D$11+('[1]3. Услуги по передаче'!$E$10)+('[1]4. СН (Установленные)'!$E$12*1000)+'[1]5. Плата за УРП'!$D$6</f>
        <v>2552.7920002339906</v>
      </c>
      <c r="O34" s="33">
        <f>SUMIFS('[1]1. Отчет АТС'!$F:$F,'[1]1. Отчет АТС'!$A:$A,$A34,'[1]1. Отчет АТС'!$B:$B,13)+'[1]2. Иные услуги'!$D$11+('[1]3. Услуги по передаче'!$E$10)+('[1]4. СН (Установленные)'!$E$12*1000)+'[1]5. Плата за УРП'!$D$6</f>
        <v>2599.2320002339907</v>
      </c>
      <c r="P34" s="33">
        <f>SUMIFS('[1]1. Отчет АТС'!$F:$F,'[1]1. Отчет АТС'!$A:$A,$A34,'[1]1. Отчет АТС'!$B:$B,14)+'[1]2. Иные услуги'!$D$11+('[1]3. Услуги по передаче'!$E$10)+('[1]4. СН (Установленные)'!$E$12*1000)+'[1]5. Плата за УРП'!$D$6</f>
        <v>2618.3620002339908</v>
      </c>
      <c r="Q34" s="33">
        <f>SUMIFS('[1]1. Отчет АТС'!$F:$F,'[1]1. Отчет АТС'!$A:$A,$A34,'[1]1. Отчет АТС'!$B:$B,15)+'[1]2. Иные услуги'!$D$11+('[1]3. Услуги по передаче'!$E$10)+('[1]4. СН (Установленные)'!$E$12*1000)+'[1]5. Плата за УРП'!$D$6</f>
        <v>2652.4220002339907</v>
      </c>
      <c r="R34" s="33">
        <f>SUMIFS('[1]1. Отчет АТС'!$F:$F,'[1]1. Отчет АТС'!$A:$A,$A34,'[1]1. Отчет АТС'!$B:$B,16)+'[1]2. Иные услуги'!$D$11+('[1]3. Услуги по передаче'!$E$10)+('[1]4. СН (Установленные)'!$E$12*1000)+'[1]5. Плата за УРП'!$D$6</f>
        <v>2653.9520002339905</v>
      </c>
      <c r="S34" s="33">
        <f>SUMIFS('[1]1. Отчет АТС'!$F:$F,'[1]1. Отчет АТС'!$A:$A,$A34,'[1]1. Отчет АТС'!$B:$B,17)+'[1]2. Иные услуги'!$D$11+('[1]3. Услуги по передаче'!$E$10)+('[1]4. СН (Установленные)'!$E$12*1000)+'[1]5. Плата за УРП'!$D$6</f>
        <v>2615.5520002339908</v>
      </c>
      <c r="T34" s="33">
        <f>SUMIFS('[1]1. Отчет АТС'!$F:$F,'[1]1. Отчет АТС'!$A:$A,$A34,'[1]1. Отчет АТС'!$B:$B,18)+'[1]2. Иные услуги'!$D$11+('[1]3. Услуги по передаче'!$E$10)+('[1]4. СН (Установленные)'!$E$12*1000)+'[1]5. Плата за УРП'!$D$6</f>
        <v>2530.9820002339907</v>
      </c>
      <c r="U34" s="33">
        <f>SUMIFS('[1]1. Отчет АТС'!$F:$F,'[1]1. Отчет АТС'!$A:$A,$A34,'[1]1. Отчет АТС'!$B:$B,19)+'[1]2. Иные услуги'!$D$11+('[1]3. Услуги по передаче'!$E$10)+('[1]4. СН (Установленные)'!$E$12*1000)+'[1]5. Плата за УРП'!$D$6</f>
        <v>2507.6120002339908</v>
      </c>
      <c r="V34" s="33">
        <f>SUMIFS('[1]1. Отчет АТС'!$F:$F,'[1]1. Отчет АТС'!$A:$A,$A34,'[1]1. Отчет АТС'!$B:$B,20)+'[1]2. Иные услуги'!$D$11+('[1]3. Услуги по передаче'!$E$10)+('[1]4. СН (Установленные)'!$E$12*1000)+'[1]5. Плата за УРП'!$D$6</f>
        <v>2517.1920002339907</v>
      </c>
      <c r="W34" s="33">
        <f>SUMIFS('[1]1. Отчет АТС'!$F:$F,'[1]1. Отчет АТС'!$A:$A,$A34,'[1]1. Отчет АТС'!$B:$B,21)+'[1]2. Иные услуги'!$D$11+('[1]3. Услуги по передаче'!$E$10)+('[1]4. СН (Установленные)'!$E$12*1000)+'[1]5. Плата за УРП'!$D$6</f>
        <v>2519.3520002339906</v>
      </c>
      <c r="X34" s="33">
        <f>SUMIFS('[1]1. Отчет АТС'!$F:$F,'[1]1. Отчет АТС'!$A:$A,$A34,'[1]1. Отчет АТС'!$B:$B,22)+'[1]2. Иные услуги'!$D$11+('[1]3. Услуги по передаче'!$E$10)+('[1]4. СН (Установленные)'!$E$12*1000)+'[1]5. Плата за УРП'!$D$6</f>
        <v>2472.7320002339907</v>
      </c>
      <c r="Y34" s="33">
        <f>SUMIFS('[1]1. Отчет АТС'!$F:$F,'[1]1. Отчет АТС'!$A:$A,$A34,'[1]1. Отчет АТС'!$B:$B,23)+'[1]2. Иные услуги'!$D$11+('[1]3. Услуги по передаче'!$E$10)+('[1]4. СН (Установленные)'!$E$12*1000)+'[1]5. Плата за УРП'!$D$6</f>
        <v>1935.612000233991</v>
      </c>
    </row>
    <row r="35" spans="1:25" s="2" customFormat="1" ht="15.75">
      <c r="A35" s="32">
        <v>45468</v>
      </c>
      <c r="B35" s="33">
        <f>SUMIFS('[1]1. Отчет АТС'!$F:$F,'[1]1. Отчет АТС'!$A:$A,$A35,'[1]1. Отчет АТС'!$B:$B,0)+'[1]2. Иные услуги'!$D$11+'[1]3. Услуги по передаче'!$E$10+('[1]4. СН (Установленные)'!$E$12*1000)+'[1]5. Плата за УРП'!$D$6</f>
        <v>1639.2520002339911</v>
      </c>
      <c r="C35" s="33">
        <f>SUMIFS('[1]1. Отчет АТС'!$F:$F,'[1]1. Отчет АТС'!$A:$A,$A35,'[1]1. Отчет АТС'!$B:$B,1)+'[1]2. Иные услуги'!$D$11+('[1]3. Услуги по передаче'!$E$10)+('[1]4. СН (Установленные)'!$E$12*1000)+'[1]5. Плата за УРП'!$D$6</f>
        <v>1448.7720002339911</v>
      </c>
      <c r="D35" s="33">
        <f>SUMIFS('[1]1. Отчет АТС'!$F:$F,'[1]1. Отчет АТС'!$A:$A,$A35,'[1]1. Отчет АТС'!$B:$B,2)+'[1]2. Иные услуги'!$D$11+('[1]3. Услуги по передаче'!$E$10)+('[1]4. СН (Установленные)'!$E$12*1000)+'[1]5. Плата за УРП'!$D$6</f>
        <v>1267.0620002339911</v>
      </c>
      <c r="E35" s="33">
        <f>SUMIFS('[1]1. Отчет АТС'!$F:$F,'[1]1. Отчет АТС'!$A:$A,$A35,'[1]1. Отчет АТС'!$B:$B,3)+'[1]2. Иные услуги'!$D$11+('[1]3. Услуги по передаче'!$E$10)+('[1]4. СН (Установленные)'!$E$12*1000)+'[1]5. Плата за УРП'!$D$6</f>
        <v>419.29200023399096</v>
      </c>
      <c r="F35" s="33">
        <f>SUMIFS('[1]1. Отчет АТС'!$F:$F,'[1]1. Отчет АТС'!$A:$A,$A35,'[1]1. Отчет АТС'!$B:$B,4)+'[1]2. Иные услуги'!$D$11+('[1]3. Услуги по передаче'!$E$10)+('[1]4. СН (Установленные)'!$E$12*1000)+'[1]5. Плата за УРП'!$D$6</f>
        <v>419.122000233991</v>
      </c>
      <c r="G35" s="33">
        <f>SUMIFS('[1]1. Отчет АТС'!$F:$F,'[1]1. Отчет АТС'!$A:$A,$A35,'[1]1. Отчет АТС'!$B:$B,5)+'[1]2. Иные услуги'!$D$11+('[1]3. Услуги по передаче'!$E$10)+('[1]4. СН (Установленные)'!$E$12*1000)+'[1]5. Плата за УРП'!$D$6</f>
        <v>1395.8520002339908</v>
      </c>
      <c r="H35" s="33">
        <f>SUMIFS('[1]1. Отчет АТС'!$F:$F,'[1]1. Отчет АТС'!$A:$A,$A35,'[1]1. Отчет АТС'!$B:$B,6)+'[1]2. Иные услуги'!$D$11+('[1]3. Услуги по передаче'!$E$10)+('[1]4. СН (Установленные)'!$E$12*1000)+'[1]5. Плата за УРП'!$D$6</f>
        <v>1587.0520002339911</v>
      </c>
      <c r="I35" s="33">
        <f>SUMIFS('[1]1. Отчет АТС'!$F:$F,'[1]1. Отчет АТС'!$A:$A,$A35,'[1]1. Отчет АТС'!$B:$B,7)+'[1]2. Иные услуги'!$D$11+('[1]3. Услуги по передаче'!$E$10)+('[1]4. СН (Установленные)'!$E$12*1000)+'[1]5. Плата за УРП'!$D$6</f>
        <v>1843.112000233991</v>
      </c>
      <c r="J35" s="33">
        <f>SUMIFS('[1]1. Отчет АТС'!$F:$F,'[1]1. Отчет АТС'!$A:$A,$A35,'[1]1. Отчет АТС'!$B:$B,8)+'[1]2. Иные услуги'!$D$11+('[1]3. Услуги по передаче'!$E$10)+('[1]4. СН (Установленные)'!$E$12*1000)+'[1]5. Плата за УРП'!$D$6</f>
        <v>2471.7020002339905</v>
      </c>
      <c r="K35" s="33">
        <f>SUMIFS('[1]1. Отчет АТС'!$F:$F,'[1]1. Отчет АТС'!$A:$A,$A35,'[1]1. Отчет АТС'!$B:$B,9)+'[1]2. Иные услуги'!$D$11+('[1]3. Услуги по передаче'!$E$10)+('[1]4. СН (Установленные)'!$E$12*1000)+'[1]5. Плата за УРП'!$D$6</f>
        <v>2505.1520002339907</v>
      </c>
      <c r="L35" s="33">
        <f>SUMIFS('[1]1. Отчет АТС'!$F:$F,'[1]1. Отчет АТС'!$A:$A,$A35,'[1]1. Отчет АТС'!$B:$B,10)+'[1]2. Иные услуги'!$D$11+('[1]3. Услуги по передаче'!$E$10)+('[1]4. СН (Установленные)'!$E$12*1000)+'[1]5. Плата за УРП'!$D$6</f>
        <v>2512.5920002339908</v>
      </c>
      <c r="M35" s="33">
        <f>SUMIFS('[1]1. Отчет АТС'!$F:$F,'[1]1. Отчет АТС'!$A:$A,$A35,'[1]1. Отчет АТС'!$B:$B,11)+'[1]2. Иные услуги'!$D$11+('[1]3. Услуги по передаче'!$E$10)+('[1]4. СН (Установленные)'!$E$12*1000)+'[1]5. Плата за УРП'!$D$6</f>
        <v>2517.8620002339908</v>
      </c>
      <c r="N35" s="33">
        <f>SUMIFS('[1]1. Отчет АТС'!$F:$F,'[1]1. Отчет АТС'!$A:$A,$A35,'[1]1. Отчет АТС'!$B:$B,12)+'[1]2. Иные услуги'!$D$11+('[1]3. Услуги по передаче'!$E$10)+('[1]4. СН (Установленные)'!$E$12*1000)+'[1]5. Плата за УРП'!$D$6</f>
        <v>2518.3820002339908</v>
      </c>
      <c r="O35" s="33">
        <f>SUMIFS('[1]1. Отчет АТС'!$F:$F,'[1]1. Отчет АТС'!$A:$A,$A35,'[1]1. Отчет АТС'!$B:$B,13)+'[1]2. Иные услуги'!$D$11+('[1]3. Услуги по передаче'!$E$10)+('[1]4. СН (Установленные)'!$E$12*1000)+'[1]5. Плата за УРП'!$D$6</f>
        <v>2515.2920002339906</v>
      </c>
      <c r="P35" s="33">
        <f>SUMIFS('[1]1. Отчет АТС'!$F:$F,'[1]1. Отчет АТС'!$A:$A,$A35,'[1]1. Отчет АТС'!$B:$B,14)+'[1]2. Иные услуги'!$D$11+('[1]3. Услуги по передаче'!$E$10)+('[1]4. СН (Установленные)'!$E$12*1000)+'[1]5. Плата за УРП'!$D$6</f>
        <v>2525.5820002339906</v>
      </c>
      <c r="Q35" s="33">
        <f>SUMIFS('[1]1. Отчет АТС'!$F:$F,'[1]1. Отчет АТС'!$A:$A,$A35,'[1]1. Отчет АТС'!$B:$B,15)+'[1]2. Иные услуги'!$D$11+('[1]3. Услуги по передаче'!$E$10)+('[1]4. СН (Установленные)'!$E$12*1000)+'[1]5. Плата за УРП'!$D$6</f>
        <v>2516.6920002339907</v>
      </c>
      <c r="R35" s="33">
        <f>SUMIFS('[1]1. Отчет АТС'!$F:$F,'[1]1. Отчет АТС'!$A:$A,$A35,'[1]1. Отчет АТС'!$B:$B,16)+'[1]2. Иные услуги'!$D$11+('[1]3. Услуги по передаче'!$E$10)+('[1]4. СН (Установленные)'!$E$12*1000)+'[1]5. Плата за УРП'!$D$6</f>
        <v>2517.3320002339906</v>
      </c>
      <c r="S35" s="33">
        <f>SUMIFS('[1]1. Отчет АТС'!$F:$F,'[1]1. Отчет АТС'!$A:$A,$A35,'[1]1. Отчет АТС'!$B:$B,17)+'[1]2. Иные услуги'!$D$11+('[1]3. Услуги по передаче'!$E$10)+('[1]4. СН (Установленные)'!$E$12*1000)+'[1]5. Плата за УРП'!$D$6</f>
        <v>2502.7320002339907</v>
      </c>
      <c r="T35" s="33">
        <f>SUMIFS('[1]1. Отчет АТС'!$F:$F,'[1]1. Отчет АТС'!$A:$A,$A35,'[1]1. Отчет АТС'!$B:$B,18)+'[1]2. Иные услуги'!$D$11+('[1]3. Услуги по передаче'!$E$10)+('[1]4. СН (Установленные)'!$E$12*1000)+'[1]5. Плата за УРП'!$D$6</f>
        <v>2493.1320002339908</v>
      </c>
      <c r="U35" s="33">
        <f>SUMIFS('[1]1. Отчет АТС'!$F:$F,'[1]1. Отчет АТС'!$A:$A,$A35,'[1]1. Отчет АТС'!$B:$B,19)+'[1]2. Иные услуги'!$D$11+('[1]3. Услуги по передаче'!$E$10)+('[1]4. СН (Установленные)'!$E$12*1000)+'[1]5. Плата за УРП'!$D$6</f>
        <v>2475.0720002339908</v>
      </c>
      <c r="V35" s="33">
        <f>SUMIFS('[1]1. Отчет АТС'!$F:$F,'[1]1. Отчет АТС'!$A:$A,$A35,'[1]1. Отчет АТС'!$B:$B,20)+'[1]2. Иные услуги'!$D$11+('[1]3. Услуги по передаче'!$E$10)+('[1]4. СН (Установленные)'!$E$12*1000)+'[1]5. Плата за УРП'!$D$6</f>
        <v>2484.7820002339904</v>
      </c>
      <c r="W35" s="33">
        <f>SUMIFS('[1]1. Отчет АТС'!$F:$F,'[1]1. Отчет АТС'!$A:$A,$A35,'[1]1. Отчет АТС'!$B:$B,21)+'[1]2. Иные услуги'!$D$11+('[1]3. Услуги по передаче'!$E$10)+('[1]4. СН (Установленные)'!$E$12*1000)+'[1]5. Плата за УРП'!$D$6</f>
        <v>2491.6720002339907</v>
      </c>
      <c r="X35" s="33">
        <f>SUMIFS('[1]1. Отчет АТС'!$F:$F,'[1]1. Отчет АТС'!$A:$A,$A35,'[1]1. Отчет АТС'!$B:$B,22)+'[1]2. Иные услуги'!$D$11+('[1]3. Услуги по передаче'!$E$10)+('[1]4. СН (Установленные)'!$E$12*1000)+'[1]5. Плата за УРП'!$D$6</f>
        <v>2318.7120002339911</v>
      </c>
      <c r="Y35" s="33">
        <f>SUMIFS('[1]1. Отчет АТС'!$F:$F,'[1]1. Отчет АТС'!$A:$A,$A35,'[1]1. Отчет АТС'!$B:$B,23)+'[1]2. Иные услуги'!$D$11+('[1]3. Услуги по передаче'!$E$10)+('[1]4. СН (Установленные)'!$E$12*1000)+'[1]5. Плата за УРП'!$D$6</f>
        <v>1869.9220002339912</v>
      </c>
    </row>
    <row r="36" spans="1:25" s="2" customFormat="1" ht="15.75">
      <c r="A36" s="32">
        <v>45469</v>
      </c>
      <c r="B36" s="33">
        <f>SUMIFS('[1]1. Отчет АТС'!$F:$F,'[1]1. Отчет АТС'!$A:$A,$A36,'[1]1. Отчет АТС'!$B:$B,0)+'[1]2. Иные услуги'!$D$11+'[1]3. Услуги по передаче'!$E$10+('[1]4. СН (Установленные)'!$E$12*1000)+'[1]5. Плата за УРП'!$D$6</f>
        <v>1676.4720002339911</v>
      </c>
      <c r="C36" s="33">
        <f>SUMIFS('[1]1. Отчет АТС'!$F:$F,'[1]1. Отчет АТС'!$A:$A,$A36,'[1]1. Отчет АТС'!$B:$B,1)+'[1]2. Иные услуги'!$D$11+('[1]3. Услуги по передаче'!$E$10)+('[1]4. СН (Установленные)'!$E$12*1000)+'[1]5. Плата за УРП'!$D$6</f>
        <v>1446.382000233991</v>
      </c>
      <c r="D36" s="33">
        <f>SUMIFS('[1]1. Отчет АТС'!$F:$F,'[1]1. Отчет АТС'!$A:$A,$A36,'[1]1. Отчет АТС'!$B:$B,2)+'[1]2. Иные услуги'!$D$11+('[1]3. Услуги по передаче'!$E$10)+('[1]4. СН (Установленные)'!$E$12*1000)+'[1]5. Плата за УРП'!$D$6</f>
        <v>1318.7420002339909</v>
      </c>
      <c r="E36" s="33">
        <f>SUMIFS('[1]1. Отчет АТС'!$F:$F,'[1]1. Отчет АТС'!$A:$A,$A36,'[1]1. Отчет АТС'!$B:$B,3)+'[1]2. Иные услуги'!$D$11+('[1]3. Услуги по передаче'!$E$10)+('[1]4. СН (Установленные)'!$E$12*1000)+'[1]5. Плата за УРП'!$D$6</f>
        <v>1243.9820002339911</v>
      </c>
      <c r="F36" s="33">
        <f>SUMIFS('[1]1. Отчет АТС'!$F:$F,'[1]1. Отчет АТС'!$A:$A,$A36,'[1]1. Отчет АТС'!$B:$B,4)+'[1]2. Иные услуги'!$D$11+('[1]3. Услуги по передаче'!$E$10)+('[1]4. СН (Установленные)'!$E$12*1000)+'[1]5. Плата за УРП'!$D$6</f>
        <v>1042.3220002339908</v>
      </c>
      <c r="G36" s="33">
        <f>SUMIFS('[1]1. Отчет АТС'!$F:$F,'[1]1. Отчет АТС'!$A:$A,$A36,'[1]1. Отчет АТС'!$B:$B,5)+'[1]2. Иные услуги'!$D$11+('[1]3. Услуги по передаче'!$E$10)+('[1]4. СН (Установленные)'!$E$12*1000)+'[1]5. Плата за УРП'!$D$6</f>
        <v>1479.9320002339912</v>
      </c>
      <c r="H36" s="33">
        <f>SUMIFS('[1]1. Отчет АТС'!$F:$F,'[1]1. Отчет АТС'!$A:$A,$A36,'[1]1. Отчет АТС'!$B:$B,6)+'[1]2. Иные услуги'!$D$11+('[1]3. Услуги по передаче'!$E$10)+('[1]4. СН (Установленные)'!$E$12*1000)+'[1]5. Плата за УРП'!$D$6</f>
        <v>1672.072000233991</v>
      </c>
      <c r="I36" s="33">
        <f>SUMIFS('[1]1. Отчет АТС'!$F:$F,'[1]1. Отчет АТС'!$A:$A,$A36,'[1]1. Отчет АТС'!$B:$B,7)+'[1]2. Иные услуги'!$D$11+('[1]3. Услуги по передаче'!$E$10)+('[1]4. СН (Установленные)'!$E$12*1000)+'[1]5. Плата за УРП'!$D$6</f>
        <v>1934.7220002339911</v>
      </c>
      <c r="J36" s="33">
        <f>SUMIFS('[1]1. Отчет АТС'!$F:$F,'[1]1. Отчет АТС'!$A:$A,$A36,'[1]1. Отчет АТС'!$B:$B,8)+'[1]2. Иные услуги'!$D$11+('[1]3. Услуги по передаче'!$E$10)+('[1]4. СН (Установленные)'!$E$12*1000)+'[1]5. Плата за УРП'!$D$6</f>
        <v>2472.3120002339906</v>
      </c>
      <c r="K36" s="33">
        <f>SUMIFS('[1]1. Отчет АТС'!$F:$F,'[1]1. Отчет АТС'!$A:$A,$A36,'[1]1. Отчет АТС'!$B:$B,9)+'[1]2. Иные услуги'!$D$11+('[1]3. Услуги по передаче'!$E$10)+('[1]4. СН (Установленные)'!$E$12*1000)+'[1]5. Плата за УРП'!$D$6</f>
        <v>2513.3520002339906</v>
      </c>
      <c r="L36" s="33">
        <f>SUMIFS('[1]1. Отчет АТС'!$F:$F,'[1]1. Отчет АТС'!$A:$A,$A36,'[1]1. Отчет АТС'!$B:$B,10)+'[1]2. Иные услуги'!$D$11+('[1]3. Услуги по передаче'!$E$10)+('[1]4. СН (Установленные)'!$E$12*1000)+'[1]5. Плата за УРП'!$D$6</f>
        <v>2518.3020002339908</v>
      </c>
      <c r="M36" s="33">
        <f>SUMIFS('[1]1. Отчет АТС'!$F:$F,'[1]1. Отчет АТС'!$A:$A,$A36,'[1]1. Отчет АТС'!$B:$B,11)+'[1]2. Иные услуги'!$D$11+('[1]3. Услуги по передаче'!$E$10)+('[1]4. СН (Установленные)'!$E$12*1000)+'[1]5. Плата за УРП'!$D$6</f>
        <v>2509.5720002339908</v>
      </c>
      <c r="N36" s="33">
        <f>SUMIFS('[1]1. Отчет АТС'!$F:$F,'[1]1. Отчет АТС'!$A:$A,$A36,'[1]1. Отчет АТС'!$B:$B,12)+'[1]2. Иные услуги'!$D$11+('[1]3. Услуги по передаче'!$E$10)+('[1]4. СН (Установленные)'!$E$12*1000)+'[1]5. Плата за УРП'!$D$6</f>
        <v>2505.9620002339907</v>
      </c>
      <c r="O36" s="33">
        <f>SUMIFS('[1]1. Отчет АТС'!$F:$F,'[1]1. Отчет АТС'!$A:$A,$A36,'[1]1. Отчет АТС'!$B:$B,13)+'[1]2. Иные услуги'!$D$11+('[1]3. Услуги по передаче'!$E$10)+('[1]4. СН (Установленные)'!$E$12*1000)+'[1]5. Плата за УРП'!$D$6</f>
        <v>2498.3420002339908</v>
      </c>
      <c r="P36" s="33">
        <f>SUMIFS('[1]1. Отчет АТС'!$F:$F,'[1]1. Отчет АТС'!$A:$A,$A36,'[1]1. Отчет АТС'!$B:$B,14)+'[1]2. Иные услуги'!$D$11+('[1]3. Услуги по передаче'!$E$10)+('[1]4. СН (Установленные)'!$E$12*1000)+'[1]5. Плата за УРП'!$D$6</f>
        <v>2514.4820002339907</v>
      </c>
      <c r="Q36" s="33">
        <f>SUMIFS('[1]1. Отчет АТС'!$F:$F,'[1]1. Отчет АТС'!$A:$A,$A36,'[1]1. Отчет АТС'!$B:$B,15)+'[1]2. Иные услуги'!$D$11+('[1]3. Услуги по передаче'!$E$10)+('[1]4. СН (Установленные)'!$E$12*1000)+'[1]5. Плата за УРП'!$D$6</f>
        <v>2505.7420002339904</v>
      </c>
      <c r="R36" s="33">
        <f>SUMIFS('[1]1. Отчет АТС'!$F:$F,'[1]1. Отчет АТС'!$A:$A,$A36,'[1]1. Отчет АТС'!$B:$B,16)+'[1]2. Иные услуги'!$D$11+('[1]3. Услуги по передаче'!$E$10)+('[1]4. СН (Установленные)'!$E$12*1000)+'[1]5. Плата за УРП'!$D$6</f>
        <v>2506.4220002339907</v>
      </c>
      <c r="S36" s="33">
        <f>SUMIFS('[1]1. Отчет АТС'!$F:$F,'[1]1. Отчет АТС'!$A:$A,$A36,'[1]1. Отчет АТС'!$B:$B,17)+'[1]2. Иные услуги'!$D$11+('[1]3. Услуги по передаче'!$E$10)+('[1]4. СН (Установленные)'!$E$12*1000)+'[1]5. Плата за УРП'!$D$6</f>
        <v>2510.7820002339904</v>
      </c>
      <c r="T36" s="33">
        <f>SUMIFS('[1]1. Отчет АТС'!$F:$F,'[1]1. Отчет АТС'!$A:$A,$A36,'[1]1. Отчет АТС'!$B:$B,18)+'[1]2. Иные услуги'!$D$11+('[1]3. Услуги по передаче'!$E$10)+('[1]4. СН (Установленные)'!$E$12*1000)+'[1]5. Плата за УРП'!$D$6</f>
        <v>2509.2220002339905</v>
      </c>
      <c r="U36" s="33">
        <f>SUMIFS('[1]1. Отчет АТС'!$F:$F,'[1]1. Отчет АТС'!$A:$A,$A36,'[1]1. Отчет АТС'!$B:$B,19)+'[1]2. Иные услуги'!$D$11+('[1]3. Услуги по передаче'!$E$10)+('[1]4. СН (Установленные)'!$E$12*1000)+'[1]5. Плата за УРП'!$D$6</f>
        <v>2497.9320002339905</v>
      </c>
      <c r="V36" s="33">
        <f>SUMIFS('[1]1. Отчет АТС'!$F:$F,'[1]1. Отчет АТС'!$A:$A,$A36,'[1]1. Отчет АТС'!$B:$B,20)+'[1]2. Иные услуги'!$D$11+('[1]3. Услуги по передаче'!$E$10)+('[1]4. СН (Установленные)'!$E$12*1000)+'[1]5. Плата за УРП'!$D$6</f>
        <v>2501.2620002339904</v>
      </c>
      <c r="W36" s="33">
        <f>SUMIFS('[1]1. Отчет АТС'!$F:$F,'[1]1. Отчет АТС'!$A:$A,$A36,'[1]1. Отчет АТС'!$B:$B,21)+'[1]2. Иные услуги'!$D$11+('[1]3. Услуги по передаче'!$E$10)+('[1]4. СН (Установленные)'!$E$12*1000)+'[1]5. Плата за УРП'!$D$6</f>
        <v>2499.2120002339907</v>
      </c>
      <c r="X36" s="33">
        <f>SUMIFS('[1]1. Отчет АТС'!$F:$F,'[1]1. Отчет АТС'!$A:$A,$A36,'[1]1. Отчет АТС'!$B:$B,22)+'[1]2. Иные услуги'!$D$11+('[1]3. Услуги по передаче'!$E$10)+('[1]4. СН (Установленные)'!$E$12*1000)+'[1]5. Плата за УРП'!$D$6</f>
        <v>2460.1920002339907</v>
      </c>
      <c r="Y36" s="33">
        <f>SUMIFS('[1]1. Отчет АТС'!$F:$F,'[1]1. Отчет АТС'!$A:$A,$A36,'[1]1. Отчет АТС'!$B:$B,23)+'[1]2. Иные услуги'!$D$11+('[1]3. Услуги по передаче'!$E$10)+('[1]4. СН (Установленные)'!$E$12*1000)+'[1]5. Плата за УРП'!$D$6</f>
        <v>1951.2220002339911</v>
      </c>
    </row>
    <row r="37" spans="1:25" s="2" customFormat="1" ht="15.75">
      <c r="A37" s="32">
        <v>45470</v>
      </c>
      <c r="B37" s="33">
        <f>SUMIFS('[1]1. Отчет АТС'!$F:$F,'[1]1. Отчет АТС'!$A:$A,$A37,'[1]1. Отчет АТС'!$B:$B,0)+'[1]2. Иные услуги'!$D$11+'[1]3. Услуги по передаче'!$E$10+('[1]4. СН (Установленные)'!$E$12*1000)+'[1]5. Плата за УРП'!$D$6</f>
        <v>1703.892000233991</v>
      </c>
      <c r="C37" s="33">
        <f>SUMIFS('[1]1. Отчет АТС'!$F:$F,'[1]1. Отчет АТС'!$A:$A,$A37,'[1]1. Отчет АТС'!$B:$B,1)+'[1]2. Иные услуги'!$D$11+('[1]3. Услуги по передаче'!$E$10)+('[1]4. СН (Установленные)'!$E$12*1000)+'[1]5. Плата за УРП'!$D$6</f>
        <v>1442.4420002339912</v>
      </c>
      <c r="D37" s="33">
        <f>SUMIFS('[1]1. Отчет АТС'!$F:$F,'[1]1. Отчет АТС'!$A:$A,$A37,'[1]1. Отчет АТС'!$B:$B,2)+'[1]2. Иные услуги'!$D$11+('[1]3. Услуги по передаче'!$E$10)+('[1]4. СН (Установленные)'!$E$12*1000)+'[1]5. Плата за УРП'!$D$6</f>
        <v>1320.8320002339908</v>
      </c>
      <c r="E37" s="33">
        <f>SUMIFS('[1]1. Отчет АТС'!$F:$F,'[1]1. Отчет АТС'!$A:$A,$A37,'[1]1. Отчет АТС'!$B:$B,3)+'[1]2. Иные услуги'!$D$11+('[1]3. Услуги по передаче'!$E$10)+('[1]4. СН (Установленные)'!$E$12*1000)+'[1]5. Плата за УРП'!$D$6</f>
        <v>1246.7420002339909</v>
      </c>
      <c r="F37" s="33">
        <f>SUMIFS('[1]1. Отчет АТС'!$F:$F,'[1]1. Отчет АТС'!$A:$A,$A37,'[1]1. Отчет АТС'!$B:$B,4)+'[1]2. Иные услуги'!$D$11+('[1]3. Услуги по передаче'!$E$10)+('[1]4. СН (Установленные)'!$E$12*1000)+'[1]5. Плата за УРП'!$D$6</f>
        <v>1239.4820002339911</v>
      </c>
      <c r="G37" s="33">
        <f>SUMIFS('[1]1. Отчет АТС'!$F:$F,'[1]1. Отчет АТС'!$A:$A,$A37,'[1]1. Отчет АТС'!$B:$B,5)+'[1]2. Иные услуги'!$D$11+('[1]3. Услуги по передаче'!$E$10)+('[1]4. СН (Установленные)'!$E$12*1000)+'[1]5. Плата за УРП'!$D$6</f>
        <v>1501.7020002339912</v>
      </c>
      <c r="H37" s="33">
        <f>SUMIFS('[1]1. Отчет АТС'!$F:$F,'[1]1. Отчет АТС'!$A:$A,$A37,'[1]1. Отчет АТС'!$B:$B,6)+'[1]2. Иные услуги'!$D$11+('[1]3. Услуги по передаче'!$E$10)+('[1]4. СН (Установленные)'!$E$12*1000)+'[1]5. Плата за УРП'!$D$6</f>
        <v>1689.4920002339911</v>
      </c>
      <c r="I37" s="33">
        <f>SUMIFS('[1]1. Отчет АТС'!$F:$F,'[1]1. Отчет АТС'!$A:$A,$A37,'[1]1. Отчет АТС'!$B:$B,7)+'[1]2. Иные услуги'!$D$11+('[1]3. Услуги по передаче'!$E$10)+('[1]4. СН (Установленные)'!$E$12*1000)+'[1]5. Плата за УРП'!$D$6</f>
        <v>1975.372000233991</v>
      </c>
      <c r="J37" s="33">
        <f>SUMIFS('[1]1. Отчет АТС'!$F:$F,'[1]1. Отчет АТС'!$A:$A,$A37,'[1]1. Отчет АТС'!$B:$B,8)+'[1]2. Иные услуги'!$D$11+('[1]3. Услуги по передаче'!$E$10)+('[1]4. СН (Установленные)'!$E$12*1000)+'[1]5. Плата за УРП'!$D$6</f>
        <v>2502.6020002339906</v>
      </c>
      <c r="K37" s="33">
        <f>SUMIFS('[1]1. Отчет АТС'!$F:$F,'[1]1. Отчет АТС'!$A:$A,$A37,'[1]1. Отчет АТС'!$B:$B,9)+'[1]2. Иные услуги'!$D$11+('[1]3. Услуги по передаче'!$E$10)+('[1]4. СН (Установленные)'!$E$12*1000)+'[1]5. Плата за УРП'!$D$6</f>
        <v>2553.2020002339905</v>
      </c>
      <c r="L37" s="33">
        <f>SUMIFS('[1]1. Отчет АТС'!$F:$F,'[1]1. Отчет АТС'!$A:$A,$A37,'[1]1. Отчет АТС'!$B:$B,10)+'[1]2. Иные услуги'!$D$11+('[1]3. Услуги по передаче'!$E$10)+('[1]4. СН (Установленные)'!$E$12*1000)+'[1]5. Плата за УРП'!$D$6</f>
        <v>2549.5220002339906</v>
      </c>
      <c r="M37" s="33">
        <f>SUMIFS('[1]1. Отчет АТС'!$F:$F,'[1]1. Отчет АТС'!$A:$A,$A37,'[1]1. Отчет АТС'!$B:$B,11)+'[1]2. Иные услуги'!$D$11+('[1]3. Услуги по передаче'!$E$10)+('[1]4. СН (Установленные)'!$E$12*1000)+'[1]5. Плата за УРП'!$D$6</f>
        <v>2543.8320002339906</v>
      </c>
      <c r="N37" s="33">
        <f>SUMIFS('[1]1. Отчет АТС'!$F:$F,'[1]1. Отчет АТС'!$A:$A,$A37,'[1]1. Отчет АТС'!$B:$B,12)+'[1]2. Иные услуги'!$D$11+('[1]3. Услуги по передаче'!$E$10)+('[1]4. СН (Установленные)'!$E$12*1000)+'[1]5. Плата за УРП'!$D$6</f>
        <v>2539.0120002339904</v>
      </c>
      <c r="O37" s="33">
        <f>SUMIFS('[1]1. Отчет АТС'!$F:$F,'[1]1. Отчет АТС'!$A:$A,$A37,'[1]1. Отчет АТС'!$B:$B,13)+'[1]2. Иные услуги'!$D$11+('[1]3. Услуги по передаче'!$E$10)+('[1]4. СН (Установленные)'!$E$12*1000)+'[1]5. Плата за УРП'!$D$6</f>
        <v>2539.1320002339908</v>
      </c>
      <c r="P37" s="33">
        <f>SUMIFS('[1]1. Отчет АТС'!$F:$F,'[1]1. Отчет АТС'!$A:$A,$A37,'[1]1. Отчет АТС'!$B:$B,14)+'[1]2. Иные услуги'!$D$11+('[1]3. Услуги по передаче'!$E$10)+('[1]4. СН (Установленные)'!$E$12*1000)+'[1]5. Плата за УРП'!$D$6</f>
        <v>2595.2320002339907</v>
      </c>
      <c r="Q37" s="33">
        <f>SUMIFS('[1]1. Отчет АТС'!$F:$F,'[1]1. Отчет АТС'!$A:$A,$A37,'[1]1. Отчет АТС'!$B:$B,15)+'[1]2. Иные услуги'!$D$11+('[1]3. Услуги по передаче'!$E$10)+('[1]4. СН (Установленные)'!$E$12*1000)+'[1]5. Плата за УРП'!$D$6</f>
        <v>2623.2220002339905</v>
      </c>
      <c r="R37" s="33">
        <f>SUMIFS('[1]1. Отчет АТС'!$F:$F,'[1]1. Отчет АТС'!$A:$A,$A37,'[1]1. Отчет АТС'!$B:$B,16)+'[1]2. Иные услуги'!$D$11+('[1]3. Услуги по передаче'!$E$10)+('[1]4. СН (Установленные)'!$E$12*1000)+'[1]5. Плата за УРП'!$D$6</f>
        <v>2617.6820002339905</v>
      </c>
      <c r="S37" s="33">
        <f>SUMIFS('[1]1. Отчет АТС'!$F:$F,'[1]1. Отчет АТС'!$A:$A,$A37,'[1]1. Отчет АТС'!$B:$B,17)+'[1]2. Иные услуги'!$D$11+('[1]3. Услуги по передаче'!$E$10)+('[1]4. СН (Установленные)'!$E$12*1000)+'[1]5. Плата за УРП'!$D$6</f>
        <v>2601.7320002339907</v>
      </c>
      <c r="T37" s="33">
        <f>SUMIFS('[1]1. Отчет АТС'!$F:$F,'[1]1. Отчет АТС'!$A:$A,$A37,'[1]1. Отчет АТС'!$B:$B,18)+'[1]2. Иные услуги'!$D$11+('[1]3. Услуги по передаче'!$E$10)+('[1]4. СН (Установленные)'!$E$12*1000)+'[1]5. Плата за УРП'!$D$6</f>
        <v>2526.1020002339906</v>
      </c>
      <c r="U37" s="33">
        <f>SUMIFS('[1]1. Отчет АТС'!$F:$F,'[1]1. Отчет АТС'!$A:$A,$A37,'[1]1. Отчет АТС'!$B:$B,19)+'[1]2. Иные услуги'!$D$11+('[1]3. Услуги по передаче'!$E$10)+('[1]4. СН (Установленные)'!$E$12*1000)+'[1]5. Плата за УРП'!$D$6</f>
        <v>2491.4120002339905</v>
      </c>
      <c r="V37" s="33">
        <f>SUMIFS('[1]1. Отчет АТС'!$F:$F,'[1]1. Отчет АТС'!$A:$A,$A37,'[1]1. Отчет АТС'!$B:$B,20)+'[1]2. Иные услуги'!$D$11+('[1]3. Услуги по передаче'!$E$10)+('[1]4. СН (Установленные)'!$E$12*1000)+'[1]5. Плата за УРП'!$D$6</f>
        <v>2493.1920002339907</v>
      </c>
      <c r="W37" s="33">
        <f>SUMIFS('[1]1. Отчет АТС'!$F:$F,'[1]1. Отчет АТС'!$A:$A,$A37,'[1]1. Отчет АТС'!$B:$B,21)+'[1]2. Иные услуги'!$D$11+('[1]3. Услуги по передаче'!$E$10)+('[1]4. СН (Установленные)'!$E$12*1000)+'[1]5. Плата за УРП'!$D$6</f>
        <v>2486.8320002339906</v>
      </c>
      <c r="X37" s="33">
        <f>SUMIFS('[1]1. Отчет АТС'!$F:$F,'[1]1. Отчет АТС'!$A:$A,$A37,'[1]1. Отчет АТС'!$B:$B,22)+'[1]2. Иные услуги'!$D$11+('[1]3. Услуги по передаче'!$E$10)+('[1]4. СН (Установленные)'!$E$12*1000)+'[1]5. Плата за УРП'!$D$6</f>
        <v>2458.8420002339908</v>
      </c>
      <c r="Y37" s="33">
        <f>SUMIFS('[1]1. Отчет АТС'!$F:$F,'[1]1. Отчет АТС'!$A:$A,$A37,'[1]1. Отчет АТС'!$B:$B,23)+'[1]2. Иные услуги'!$D$11+('[1]3. Услуги по передаче'!$E$10)+('[1]4. СН (Установленные)'!$E$12*1000)+'[1]5. Плата за УРП'!$D$6</f>
        <v>2015.082000233991</v>
      </c>
    </row>
    <row r="38" spans="1:25" s="2" customFormat="1" ht="15.75">
      <c r="A38" s="32">
        <v>45471</v>
      </c>
      <c r="B38" s="33">
        <f>SUMIFS('[1]1. Отчет АТС'!$F:$F,'[1]1. Отчет АТС'!$A:$A,$A38,'[1]1. Отчет АТС'!$B:$B,0)+'[1]2. Иные услуги'!$D$11+'[1]3. Услуги по передаче'!$E$10+('[1]4. СН (Установленные)'!$E$12*1000)+'[1]5. Плата за УРП'!$D$6</f>
        <v>1705.882000233991</v>
      </c>
      <c r="C38" s="33">
        <f>SUMIFS('[1]1. Отчет АТС'!$F:$F,'[1]1. Отчет АТС'!$A:$A,$A38,'[1]1. Отчет АТС'!$B:$B,1)+'[1]2. Иные услуги'!$D$11+('[1]3. Услуги по передаче'!$E$10)+('[1]4. СН (Установленные)'!$E$12*1000)+'[1]5. Плата за УРП'!$D$6</f>
        <v>1422.7520002339911</v>
      </c>
      <c r="D38" s="33">
        <f>SUMIFS('[1]1. Отчет АТС'!$F:$F,'[1]1. Отчет АТС'!$A:$A,$A38,'[1]1. Отчет АТС'!$B:$B,2)+'[1]2. Иные услуги'!$D$11+('[1]3. Услуги по передаче'!$E$10)+('[1]4. СН (Установленные)'!$E$12*1000)+'[1]5. Плата за УРП'!$D$6</f>
        <v>1250.5020002339911</v>
      </c>
      <c r="E38" s="33">
        <f>SUMIFS('[1]1. Отчет АТС'!$F:$F,'[1]1. Отчет АТС'!$A:$A,$A38,'[1]1. Отчет АТС'!$B:$B,3)+'[1]2. Иные услуги'!$D$11+('[1]3. Услуги по передаче'!$E$10)+('[1]4. СН (Установленные)'!$E$12*1000)+'[1]5. Плата за УРП'!$D$6</f>
        <v>419.89200023399098</v>
      </c>
      <c r="F38" s="33">
        <f>SUMIFS('[1]1. Отчет АТС'!$F:$F,'[1]1. Отчет АТС'!$A:$A,$A38,'[1]1. Отчет АТС'!$B:$B,4)+'[1]2. Иные услуги'!$D$11+('[1]3. Услуги по передаче'!$E$10)+('[1]4. СН (Установленные)'!$E$12*1000)+'[1]5. Плата за УРП'!$D$6</f>
        <v>419.17200023399101</v>
      </c>
      <c r="G38" s="33">
        <f>SUMIFS('[1]1. Отчет АТС'!$F:$F,'[1]1. Отчет АТС'!$A:$A,$A38,'[1]1. Отчет АТС'!$B:$B,5)+'[1]2. Иные услуги'!$D$11+('[1]3. Услуги по передаче'!$E$10)+('[1]4. СН (Установленные)'!$E$12*1000)+'[1]5. Плата за УРП'!$D$6</f>
        <v>1372.5420002339908</v>
      </c>
      <c r="H38" s="33">
        <f>SUMIFS('[1]1. Отчет АТС'!$F:$F,'[1]1. Отчет АТС'!$A:$A,$A38,'[1]1. Отчет АТС'!$B:$B,6)+'[1]2. Иные услуги'!$D$11+('[1]3. Услуги по передаче'!$E$10)+('[1]4. СН (Установленные)'!$E$12*1000)+'[1]5. Плата за УРП'!$D$6</f>
        <v>1588.2220002339911</v>
      </c>
      <c r="I38" s="33">
        <f>SUMIFS('[1]1. Отчет АТС'!$F:$F,'[1]1. Отчет АТС'!$A:$A,$A38,'[1]1. Отчет АТС'!$B:$B,7)+'[1]2. Иные услуги'!$D$11+('[1]3. Услуги по передаче'!$E$10)+('[1]4. СН (Установленные)'!$E$12*1000)+'[1]5. Плата за УРП'!$D$6</f>
        <v>1926.392000233991</v>
      </c>
      <c r="J38" s="33">
        <f>SUMIFS('[1]1. Отчет АТС'!$F:$F,'[1]1. Отчет АТС'!$A:$A,$A38,'[1]1. Отчет АТС'!$B:$B,8)+'[1]2. Иные услуги'!$D$11+('[1]3. Услуги по передаче'!$E$10)+('[1]4. СН (Установленные)'!$E$12*1000)+'[1]5. Плата за УРП'!$D$6</f>
        <v>2488.4320002339905</v>
      </c>
      <c r="K38" s="33">
        <f>SUMIFS('[1]1. Отчет АТС'!$F:$F,'[1]1. Отчет АТС'!$A:$A,$A38,'[1]1. Отчет АТС'!$B:$B,9)+'[1]2. Иные услуги'!$D$11+('[1]3. Услуги по передаче'!$E$10)+('[1]4. СН (Установленные)'!$E$12*1000)+'[1]5. Плата за УРП'!$D$6</f>
        <v>2676.8420002339908</v>
      </c>
      <c r="L38" s="33">
        <f>SUMIFS('[1]1. Отчет АТС'!$F:$F,'[1]1. Отчет АТС'!$A:$A,$A38,'[1]1. Отчет АТС'!$B:$B,10)+'[1]2. Иные услуги'!$D$11+('[1]3. Услуги по передаче'!$E$10)+('[1]4. СН (Установленные)'!$E$12*1000)+'[1]5. Плата за УРП'!$D$6</f>
        <v>2672.1920002339907</v>
      </c>
      <c r="M38" s="33">
        <f>SUMIFS('[1]1. Отчет АТС'!$F:$F,'[1]1. Отчет АТС'!$A:$A,$A38,'[1]1. Отчет АТС'!$B:$B,11)+'[1]2. Иные услуги'!$D$11+('[1]3. Услуги по передаче'!$E$10)+('[1]4. СН (Установленные)'!$E$12*1000)+'[1]5. Плата за УРП'!$D$6</f>
        <v>2694.9820002339907</v>
      </c>
      <c r="N38" s="33">
        <f>SUMIFS('[1]1. Отчет АТС'!$F:$F,'[1]1. Отчет АТС'!$A:$A,$A38,'[1]1. Отчет АТС'!$B:$B,12)+'[1]2. Иные услуги'!$D$11+('[1]3. Услуги по передаче'!$E$10)+('[1]4. СН (Установленные)'!$E$12*1000)+'[1]5. Плата за УРП'!$D$6</f>
        <v>2648.4820002339907</v>
      </c>
      <c r="O38" s="33">
        <f>SUMIFS('[1]1. Отчет АТС'!$F:$F,'[1]1. Отчет АТС'!$A:$A,$A38,'[1]1. Отчет АТС'!$B:$B,13)+'[1]2. Иные услуги'!$D$11+('[1]3. Услуги по передаче'!$E$10)+('[1]4. СН (Установленные)'!$E$12*1000)+'[1]5. Плата за УРП'!$D$6</f>
        <v>2727.6620002339905</v>
      </c>
      <c r="P38" s="33">
        <f>SUMIFS('[1]1. Отчет АТС'!$F:$F,'[1]1. Отчет АТС'!$A:$A,$A38,'[1]1. Отчет АТС'!$B:$B,14)+'[1]2. Иные услуги'!$D$11+('[1]3. Услуги по передаче'!$E$10)+('[1]4. СН (Установленные)'!$E$12*1000)+'[1]5. Плата за УРП'!$D$6</f>
        <v>2736.9520002339905</v>
      </c>
      <c r="Q38" s="33">
        <f>SUMIFS('[1]1. Отчет АТС'!$F:$F,'[1]1. Отчет АТС'!$A:$A,$A38,'[1]1. Отчет АТС'!$B:$B,15)+'[1]2. Иные услуги'!$D$11+('[1]3. Услуги по передаче'!$E$10)+('[1]4. СН (Установленные)'!$E$12*1000)+'[1]5. Плата за УРП'!$D$6</f>
        <v>2745.9020002339907</v>
      </c>
      <c r="R38" s="33">
        <f>SUMIFS('[1]1. Отчет АТС'!$F:$F,'[1]1. Отчет АТС'!$A:$A,$A38,'[1]1. Отчет АТС'!$B:$B,16)+'[1]2. Иные услуги'!$D$11+('[1]3. Услуги по передаче'!$E$10)+('[1]4. СН (Установленные)'!$E$12*1000)+'[1]5. Плата за УРП'!$D$6</f>
        <v>2758.6620002339905</v>
      </c>
      <c r="S38" s="33">
        <f>SUMIFS('[1]1. Отчет АТС'!$F:$F,'[1]1. Отчет АТС'!$A:$A,$A38,'[1]1. Отчет АТС'!$B:$B,17)+'[1]2. Иные услуги'!$D$11+('[1]3. Услуги по передаче'!$E$10)+('[1]4. СН (Установленные)'!$E$12*1000)+'[1]5. Плата за УРП'!$D$6</f>
        <v>2738.9120002339905</v>
      </c>
      <c r="T38" s="33">
        <f>SUMIFS('[1]1. Отчет АТС'!$F:$F,'[1]1. Отчет АТС'!$A:$A,$A38,'[1]1. Отчет АТС'!$B:$B,18)+'[1]2. Иные услуги'!$D$11+('[1]3. Услуги по передаче'!$E$10)+('[1]4. СН (Установленные)'!$E$12*1000)+'[1]5. Плата за УРП'!$D$6</f>
        <v>2708.5220002339906</v>
      </c>
      <c r="U38" s="33">
        <f>SUMIFS('[1]1. Отчет АТС'!$F:$F,'[1]1. Отчет АТС'!$A:$A,$A38,'[1]1. Отчет АТС'!$B:$B,19)+'[1]2. Иные услуги'!$D$11+('[1]3. Услуги по передаче'!$E$10)+('[1]4. СН (Установленные)'!$E$12*1000)+'[1]5. Плата за УРП'!$D$6</f>
        <v>2602.8020002339908</v>
      </c>
      <c r="V38" s="33">
        <f>SUMIFS('[1]1. Отчет АТС'!$F:$F,'[1]1. Отчет АТС'!$A:$A,$A38,'[1]1. Отчет АТС'!$B:$B,20)+'[1]2. Иные услуги'!$D$11+('[1]3. Услуги по передаче'!$E$10)+('[1]4. СН (Установленные)'!$E$12*1000)+'[1]5. Плата за УРП'!$D$6</f>
        <v>2609.9120002339905</v>
      </c>
      <c r="W38" s="33">
        <f>SUMIFS('[1]1. Отчет АТС'!$F:$F,'[1]1. Отчет АТС'!$A:$A,$A38,'[1]1. Отчет АТС'!$B:$B,21)+'[1]2. Иные услуги'!$D$11+('[1]3. Услуги по передаче'!$E$10)+('[1]4. СН (Установленные)'!$E$12*1000)+'[1]5. Плата за УРП'!$D$6</f>
        <v>2595.2520002339907</v>
      </c>
      <c r="X38" s="33">
        <f>SUMIFS('[1]1. Отчет АТС'!$F:$F,'[1]1. Отчет АТС'!$A:$A,$A38,'[1]1. Отчет АТС'!$B:$B,22)+'[1]2. Иные услуги'!$D$11+('[1]3. Услуги по передаче'!$E$10)+('[1]4. СН (Установленные)'!$E$12*1000)+'[1]5. Плата за УРП'!$D$6</f>
        <v>2456.9220002339907</v>
      </c>
      <c r="Y38" s="33">
        <f>SUMIFS('[1]1. Отчет АТС'!$F:$F,'[1]1. Отчет АТС'!$A:$A,$A38,'[1]1. Отчет АТС'!$B:$B,23)+'[1]2. Иные услуги'!$D$11+('[1]3. Услуги по передаче'!$E$10)+('[1]4. СН (Установленные)'!$E$12*1000)+'[1]5. Плата за УРП'!$D$6</f>
        <v>1912.642000233991</v>
      </c>
    </row>
    <row r="39" spans="1:25" s="2" customFormat="1" ht="15.75">
      <c r="A39" s="32">
        <v>45472</v>
      </c>
      <c r="B39" s="33">
        <f>SUMIFS('[1]1. Отчет АТС'!$F:$F,'[1]1. Отчет АТС'!$A:$A,$A39,'[1]1. Отчет АТС'!$B:$B,0)+'[1]2. Иные услуги'!$D$11+'[1]3. Услуги по передаче'!$E$10+('[1]4. СН (Установленные)'!$E$12*1000)+'[1]5. Плата за УРП'!$D$6</f>
        <v>1770.2120002339911</v>
      </c>
      <c r="C39" s="33">
        <f>SUMIFS('[1]1. Отчет АТС'!$F:$F,'[1]1. Отчет АТС'!$A:$A,$A39,'[1]1. Отчет АТС'!$B:$B,1)+'[1]2. Иные услуги'!$D$11+('[1]3. Услуги по передаче'!$E$10)+('[1]4. СН (Установленные)'!$E$12*1000)+'[1]5. Плата за УРП'!$D$6</f>
        <v>1601.2420002339911</v>
      </c>
      <c r="D39" s="33">
        <f>SUMIFS('[1]1. Отчет АТС'!$F:$F,'[1]1. Отчет АТС'!$A:$A,$A39,'[1]1. Отчет АТС'!$B:$B,2)+'[1]2. Иные услуги'!$D$11+('[1]3. Услуги по передаче'!$E$10)+('[1]4. СН (Установленные)'!$E$12*1000)+'[1]5. Плата за УРП'!$D$6</f>
        <v>1520.632000233991</v>
      </c>
      <c r="E39" s="33">
        <f>SUMIFS('[1]1. Отчет АТС'!$F:$F,'[1]1. Отчет АТС'!$A:$A,$A39,'[1]1. Отчет АТС'!$B:$B,3)+'[1]2. Иные услуги'!$D$11+('[1]3. Услуги по передаче'!$E$10)+('[1]4. СН (Установленные)'!$E$12*1000)+'[1]5. Плата за УРП'!$D$6</f>
        <v>1418.892000233991</v>
      </c>
      <c r="F39" s="33">
        <f>SUMIFS('[1]1. Отчет АТС'!$F:$F,'[1]1. Отчет АТС'!$A:$A,$A39,'[1]1. Отчет АТС'!$B:$B,4)+'[1]2. Иные услуги'!$D$11+('[1]3. Услуги по передаче'!$E$10)+('[1]4. СН (Установленные)'!$E$12*1000)+'[1]5. Плата за УРП'!$D$6</f>
        <v>1347.3020002339908</v>
      </c>
      <c r="G39" s="33">
        <f>SUMIFS('[1]1. Отчет АТС'!$F:$F,'[1]1. Отчет АТС'!$A:$A,$A39,'[1]1. Отчет АТС'!$B:$B,5)+'[1]2. Иные услуги'!$D$11+('[1]3. Услуги по передаче'!$E$10)+('[1]4. СН (Установленные)'!$E$12*1000)+'[1]5. Плата за УРП'!$D$6</f>
        <v>1463.4920002339911</v>
      </c>
      <c r="H39" s="33">
        <f>SUMIFS('[1]1. Отчет АТС'!$F:$F,'[1]1. Отчет АТС'!$A:$A,$A39,'[1]1. Отчет АТС'!$B:$B,6)+'[1]2. Иные услуги'!$D$11+('[1]3. Услуги по передаче'!$E$10)+('[1]4. СН (Установленные)'!$E$12*1000)+'[1]5. Плата за УРП'!$D$6</f>
        <v>1533.7120002339911</v>
      </c>
      <c r="I39" s="33">
        <f>SUMIFS('[1]1. Отчет АТС'!$F:$F,'[1]1. Отчет АТС'!$A:$A,$A39,'[1]1. Отчет АТС'!$B:$B,7)+'[1]2. Иные услуги'!$D$11+('[1]3. Услуги по передаче'!$E$10)+('[1]4. СН (Установленные)'!$E$12*1000)+'[1]5. Плата за УРП'!$D$6</f>
        <v>1805.7220002339911</v>
      </c>
      <c r="J39" s="33">
        <f>SUMIFS('[1]1. Отчет АТС'!$F:$F,'[1]1. Отчет АТС'!$A:$A,$A39,'[1]1. Отчет АТС'!$B:$B,8)+'[1]2. Иные услуги'!$D$11+('[1]3. Услуги по передаче'!$E$10)+('[1]4. СН (Установленные)'!$E$12*1000)+'[1]5. Плата за УРП'!$D$6</f>
        <v>2327.0620002339911</v>
      </c>
      <c r="K39" s="33">
        <f>SUMIFS('[1]1. Отчет АТС'!$F:$F,'[1]1. Отчет АТС'!$A:$A,$A39,'[1]1. Отчет АТС'!$B:$B,9)+'[1]2. Иные услуги'!$D$11+('[1]3. Услуги по передаче'!$E$10)+('[1]4. СН (Установленные)'!$E$12*1000)+'[1]5. Плата за УРП'!$D$6</f>
        <v>2552.1620002339905</v>
      </c>
      <c r="L39" s="33">
        <f>SUMIFS('[1]1. Отчет АТС'!$F:$F,'[1]1. Отчет АТС'!$A:$A,$A39,'[1]1. Отчет АТС'!$B:$B,10)+'[1]2. Иные услуги'!$D$11+('[1]3. Услуги по передаче'!$E$10)+('[1]4. СН (Установленные)'!$E$12*1000)+'[1]5. Плата за УРП'!$D$6</f>
        <v>2588.9320002339905</v>
      </c>
      <c r="M39" s="33">
        <f>SUMIFS('[1]1. Отчет АТС'!$F:$F,'[1]1. Отчет АТС'!$A:$A,$A39,'[1]1. Отчет АТС'!$B:$B,11)+'[1]2. Иные услуги'!$D$11+('[1]3. Услуги по передаче'!$E$10)+('[1]4. СН (Установленные)'!$E$12*1000)+'[1]5. Плата за УРП'!$D$6</f>
        <v>2662.6820002339905</v>
      </c>
      <c r="N39" s="33">
        <f>SUMIFS('[1]1. Отчет АТС'!$F:$F,'[1]1. Отчет АТС'!$A:$A,$A39,'[1]1. Отчет АТС'!$B:$B,12)+'[1]2. Иные услуги'!$D$11+('[1]3. Услуги по передаче'!$E$10)+('[1]4. СН (Установленные)'!$E$12*1000)+'[1]5. Плата за УРП'!$D$6</f>
        <v>2724.7420002339904</v>
      </c>
      <c r="O39" s="33">
        <f>SUMIFS('[1]1. Отчет АТС'!$F:$F,'[1]1. Отчет АТС'!$A:$A,$A39,'[1]1. Отчет АТС'!$B:$B,13)+'[1]2. Иные услуги'!$D$11+('[1]3. Услуги по передаче'!$E$10)+('[1]4. СН (Установленные)'!$E$12*1000)+'[1]5. Плата за УРП'!$D$6</f>
        <v>2756.6720002339907</v>
      </c>
      <c r="P39" s="33">
        <f>SUMIFS('[1]1. Отчет АТС'!$F:$F,'[1]1. Отчет АТС'!$A:$A,$A39,'[1]1. Отчет АТС'!$B:$B,14)+'[1]2. Иные услуги'!$D$11+('[1]3. Услуги по передаче'!$E$10)+('[1]4. СН (Установленные)'!$E$12*1000)+'[1]5. Плата за УРП'!$D$6</f>
        <v>2781.6220002339905</v>
      </c>
      <c r="Q39" s="33">
        <f>SUMIFS('[1]1. Отчет АТС'!$F:$F,'[1]1. Отчет АТС'!$A:$A,$A39,'[1]1. Отчет АТС'!$B:$B,15)+'[1]2. Иные услуги'!$D$11+('[1]3. Услуги по передаче'!$E$10)+('[1]4. СН (Установленные)'!$E$12*1000)+'[1]5. Плата за УРП'!$D$6</f>
        <v>2780.5120002339904</v>
      </c>
      <c r="R39" s="33">
        <f>SUMIFS('[1]1. Отчет АТС'!$F:$F,'[1]1. Отчет АТС'!$A:$A,$A39,'[1]1. Отчет АТС'!$B:$B,16)+'[1]2. Иные услуги'!$D$11+('[1]3. Услуги по передаче'!$E$10)+('[1]4. СН (Установленные)'!$E$12*1000)+'[1]5. Плата за УРП'!$D$6</f>
        <v>2807.9920002339904</v>
      </c>
      <c r="S39" s="33">
        <f>SUMIFS('[1]1. Отчет АТС'!$F:$F,'[1]1. Отчет АТС'!$A:$A,$A39,'[1]1. Отчет АТС'!$B:$B,17)+'[1]2. Иные услуги'!$D$11+('[1]3. Услуги по передаче'!$E$10)+('[1]4. СН (Установленные)'!$E$12*1000)+'[1]5. Плата за УРП'!$D$6</f>
        <v>2807.0220002339906</v>
      </c>
      <c r="T39" s="33">
        <f>SUMIFS('[1]1. Отчет АТС'!$F:$F,'[1]1. Отчет АТС'!$A:$A,$A39,'[1]1. Отчет АТС'!$B:$B,18)+'[1]2. Иные услуги'!$D$11+('[1]3. Услуги по передаче'!$E$10)+('[1]4. СН (Установленные)'!$E$12*1000)+'[1]5. Плата за УРП'!$D$6</f>
        <v>2807.5020002339907</v>
      </c>
      <c r="U39" s="33">
        <f>SUMIFS('[1]1. Отчет АТС'!$F:$F,'[1]1. Отчет АТС'!$A:$A,$A39,'[1]1. Отчет АТС'!$B:$B,19)+'[1]2. Иные услуги'!$D$11+('[1]3. Услуги по передаче'!$E$10)+('[1]4. СН (Установленные)'!$E$12*1000)+'[1]5. Плата за УРП'!$D$6</f>
        <v>2697.7420002339904</v>
      </c>
      <c r="V39" s="33">
        <f>SUMIFS('[1]1. Отчет АТС'!$F:$F,'[1]1. Отчет АТС'!$A:$A,$A39,'[1]1. Отчет АТС'!$B:$B,20)+'[1]2. Иные услуги'!$D$11+('[1]3. Услуги по передаче'!$E$10)+('[1]4. СН (Установленные)'!$E$12*1000)+'[1]5. Плата за УРП'!$D$6</f>
        <v>2723.5120002339904</v>
      </c>
      <c r="W39" s="33">
        <f>SUMIFS('[1]1. Отчет АТС'!$F:$F,'[1]1. Отчет АТС'!$A:$A,$A39,'[1]1. Отчет АТС'!$B:$B,21)+'[1]2. Иные услуги'!$D$11+('[1]3. Услуги по передаче'!$E$10)+('[1]4. СН (Установленные)'!$E$12*1000)+'[1]5. Плата за УРП'!$D$6</f>
        <v>2721.3320002339906</v>
      </c>
      <c r="X39" s="33">
        <f>SUMIFS('[1]1. Отчет АТС'!$F:$F,'[1]1. Отчет АТС'!$A:$A,$A39,'[1]1. Отчет АТС'!$B:$B,22)+'[1]2. Иные услуги'!$D$11+('[1]3. Услуги по передаче'!$E$10)+('[1]4. СН (Установленные)'!$E$12*1000)+'[1]5. Плата за УРП'!$D$6</f>
        <v>2478.0020002339907</v>
      </c>
      <c r="Y39" s="33">
        <f>SUMIFS('[1]1. Отчет АТС'!$F:$F,'[1]1. Отчет АТС'!$A:$A,$A39,'[1]1. Отчет АТС'!$B:$B,23)+'[1]2. Иные услуги'!$D$11+('[1]3. Услуги по передаче'!$E$10)+('[1]4. СН (Установленные)'!$E$12*1000)+'[1]5. Плата за УРП'!$D$6</f>
        <v>1953.072000233991</v>
      </c>
    </row>
    <row r="40" spans="1:25" s="2" customFormat="1" ht="15.75">
      <c r="A40" s="32">
        <v>45473</v>
      </c>
      <c r="B40" s="33">
        <f>SUMIFS('[1]1. Отчет АТС'!$F:$F,'[1]1. Отчет АТС'!$A:$A,$A40,'[1]1. Отчет АТС'!$B:$B,0)+'[1]2. Иные услуги'!$D$11+'[1]3. Услуги по передаче'!$E$10+('[1]4. СН (Установленные)'!$E$12*1000)+'[1]5. Плата за УРП'!$D$6</f>
        <v>1689.102000233991</v>
      </c>
      <c r="C40" s="33">
        <f>SUMIFS('[1]1. Отчет АТС'!$F:$F,'[1]1. Отчет АТС'!$A:$A,$A40,'[1]1. Отчет АТС'!$B:$B,1)+'[1]2. Иные услуги'!$D$11+('[1]3. Услуги по передаче'!$E$10)+('[1]4. СН (Установленные)'!$E$12*1000)+'[1]5. Плата за УРП'!$D$6</f>
        <v>1525.0420002339911</v>
      </c>
      <c r="D40" s="33">
        <f>SUMIFS('[1]1. Отчет АТС'!$F:$F,'[1]1. Отчет АТС'!$A:$A,$A40,'[1]1. Отчет АТС'!$B:$B,2)+'[1]2. Иные услуги'!$D$11+('[1]3. Услуги по передаче'!$E$10)+('[1]4. СН (Установленные)'!$E$12*1000)+'[1]5. Плата за УРП'!$D$6</f>
        <v>1382.0220002339909</v>
      </c>
      <c r="E40" s="33">
        <f>SUMIFS('[1]1. Отчет АТС'!$F:$F,'[1]1. Отчет АТС'!$A:$A,$A40,'[1]1. Отчет АТС'!$B:$B,3)+'[1]2. Иные услуги'!$D$11+('[1]3. Услуги по передаче'!$E$10)+('[1]4. СН (Установленные)'!$E$12*1000)+'[1]5. Плата за УРП'!$D$6</f>
        <v>1243.652000233991</v>
      </c>
      <c r="F40" s="33">
        <f>SUMIFS('[1]1. Отчет АТС'!$F:$F,'[1]1. Отчет АТС'!$A:$A,$A40,'[1]1. Отчет АТС'!$B:$B,4)+'[1]2. Иные услуги'!$D$11+('[1]3. Услуги по передаче'!$E$10)+('[1]4. СН (Установленные)'!$E$12*1000)+'[1]5. Плата за УРП'!$D$6</f>
        <v>1194.2020002339909</v>
      </c>
      <c r="G40" s="33">
        <f>SUMIFS('[1]1. Отчет АТС'!$F:$F,'[1]1. Отчет АТС'!$A:$A,$A40,'[1]1. Отчет АТС'!$B:$B,5)+'[1]2. Иные услуги'!$D$11+('[1]3. Услуги по передаче'!$E$10)+('[1]4. СН (Установленные)'!$E$12*1000)+'[1]5. Плата за УРП'!$D$6</f>
        <v>1275.4920002339909</v>
      </c>
      <c r="H40" s="33">
        <f>SUMIFS('[1]1. Отчет АТС'!$F:$F,'[1]1. Отчет АТС'!$A:$A,$A40,'[1]1. Отчет АТС'!$B:$B,6)+'[1]2. Иные услуги'!$D$11+('[1]3. Услуги по передаче'!$E$10)+('[1]4. СН (Установленные)'!$E$12*1000)+'[1]5. Плата за УРП'!$D$6</f>
        <v>1281.8220002339908</v>
      </c>
      <c r="I40" s="33">
        <f>SUMIFS('[1]1. Отчет АТС'!$F:$F,'[1]1. Отчет АТС'!$A:$A,$A40,'[1]1. Отчет АТС'!$B:$B,7)+'[1]2. Иные услуги'!$D$11+('[1]3. Услуги по передаче'!$E$10)+('[1]4. СН (Установленные)'!$E$12*1000)+'[1]5. Плата за УРП'!$D$6</f>
        <v>1646.2820002339911</v>
      </c>
      <c r="J40" s="33">
        <f>SUMIFS('[1]1. Отчет АТС'!$F:$F,'[1]1. Отчет АТС'!$A:$A,$A40,'[1]1. Отчет АТС'!$B:$B,8)+'[1]2. Иные услуги'!$D$11+('[1]3. Услуги по передаче'!$E$10)+('[1]4. СН (Установленные)'!$E$12*1000)+'[1]5. Плата за УРП'!$D$6</f>
        <v>2046.082000233991</v>
      </c>
      <c r="K40" s="33">
        <f>SUMIFS('[1]1. Отчет АТС'!$F:$F,'[1]1. Отчет АТС'!$A:$A,$A40,'[1]1. Отчет АТС'!$B:$B,9)+'[1]2. Иные услуги'!$D$11+('[1]3. Услуги по передаче'!$E$10)+('[1]4. СН (Установленные)'!$E$12*1000)+'[1]5. Плата за УРП'!$D$6</f>
        <v>2493.5420002339906</v>
      </c>
      <c r="L40" s="33">
        <f>SUMIFS('[1]1. Отчет АТС'!$F:$F,'[1]1. Отчет АТС'!$A:$A,$A40,'[1]1. Отчет АТС'!$B:$B,10)+'[1]2. Иные услуги'!$D$11+('[1]3. Услуги по передаче'!$E$10)+('[1]4. СН (Установленные)'!$E$12*1000)+'[1]5. Плата за УРП'!$D$6</f>
        <v>2535.6120002339908</v>
      </c>
      <c r="M40" s="33">
        <f>SUMIFS('[1]1. Отчет АТС'!$F:$F,'[1]1. Отчет АТС'!$A:$A,$A40,'[1]1. Отчет АТС'!$B:$B,11)+'[1]2. Иные услуги'!$D$11+('[1]3. Услуги по передаче'!$E$10)+('[1]4. СН (Установленные)'!$E$12*1000)+'[1]5. Плата за УРП'!$D$6</f>
        <v>2543.8920002339905</v>
      </c>
      <c r="N40" s="33">
        <f>SUMIFS('[1]1. Отчет АТС'!$F:$F,'[1]1. Отчет АТС'!$A:$A,$A40,'[1]1. Отчет АТС'!$B:$B,12)+'[1]2. Иные услуги'!$D$11+('[1]3. Услуги по передаче'!$E$10)+('[1]4. СН (Установленные)'!$E$12*1000)+'[1]5. Плата за УРП'!$D$6</f>
        <v>2547.3520002339906</v>
      </c>
      <c r="O40" s="33">
        <f>SUMIFS('[1]1. Отчет АТС'!$F:$F,'[1]1. Отчет АТС'!$A:$A,$A40,'[1]1. Отчет АТС'!$B:$B,13)+'[1]2. Иные услуги'!$D$11+('[1]3. Услуги по передаче'!$E$10)+('[1]4. СН (Установленные)'!$E$12*1000)+'[1]5. Плата за УРП'!$D$6</f>
        <v>2550.8620002339908</v>
      </c>
      <c r="P40" s="33">
        <f>SUMIFS('[1]1. Отчет АТС'!$F:$F,'[1]1. Отчет АТС'!$A:$A,$A40,'[1]1. Отчет АТС'!$B:$B,14)+'[1]2. Иные услуги'!$D$11+('[1]3. Услуги по передаче'!$E$10)+('[1]4. СН (Установленные)'!$E$12*1000)+'[1]5. Плата за УРП'!$D$6</f>
        <v>2556.6020002339906</v>
      </c>
      <c r="Q40" s="33">
        <f>SUMIFS('[1]1. Отчет АТС'!$F:$F,'[1]1. Отчет АТС'!$A:$A,$A40,'[1]1. Отчет АТС'!$B:$B,15)+'[1]2. Иные услуги'!$D$11+('[1]3. Услуги по передаче'!$E$10)+('[1]4. СН (Установленные)'!$E$12*1000)+'[1]5. Плата за УРП'!$D$6</f>
        <v>2560.1320002339908</v>
      </c>
      <c r="R40" s="33">
        <f>SUMIFS('[1]1. Отчет АТС'!$F:$F,'[1]1. Отчет АТС'!$A:$A,$A40,'[1]1. Отчет АТС'!$B:$B,16)+'[1]2. Иные услуги'!$D$11+('[1]3. Услуги по передаче'!$E$10)+('[1]4. СН (Установленные)'!$E$12*1000)+'[1]5. Плата за УРП'!$D$6</f>
        <v>2560.5620002339906</v>
      </c>
      <c r="S40" s="33">
        <f>SUMIFS('[1]1. Отчет АТС'!$F:$F,'[1]1. Отчет АТС'!$A:$A,$A40,'[1]1. Отчет АТС'!$B:$B,17)+'[1]2. Иные услуги'!$D$11+('[1]3. Услуги по передаче'!$E$10)+('[1]4. СН (Установленные)'!$E$12*1000)+'[1]5. Плата за УРП'!$D$6</f>
        <v>2553.5920002339908</v>
      </c>
      <c r="T40" s="33">
        <f>SUMIFS('[1]1. Отчет АТС'!$F:$F,'[1]1. Отчет АТС'!$A:$A,$A40,'[1]1. Отчет АТС'!$B:$B,18)+'[1]2. Иные услуги'!$D$11+('[1]3. Услуги по передаче'!$E$10)+('[1]4. СН (Установленные)'!$E$12*1000)+'[1]5. Плата за УРП'!$D$6</f>
        <v>2558.0220002339906</v>
      </c>
      <c r="U40" s="33">
        <f>SUMIFS('[1]1. Отчет АТС'!$F:$F,'[1]1. Отчет АТС'!$A:$A,$A40,'[1]1. Отчет АТС'!$B:$B,19)+'[1]2. Иные услуги'!$D$11+('[1]3. Услуги по передаче'!$E$10)+('[1]4. СН (Установленные)'!$E$12*1000)+'[1]5. Плата за УРП'!$D$6</f>
        <v>2536.5820002339906</v>
      </c>
      <c r="V40" s="33">
        <f>SUMIFS('[1]1. Отчет АТС'!$F:$F,'[1]1. Отчет АТС'!$A:$A,$A40,'[1]1. Отчет АТС'!$B:$B,20)+'[1]2. Иные услуги'!$D$11+('[1]3. Услуги по передаче'!$E$10)+('[1]4. СН (Установленные)'!$E$12*1000)+'[1]5. Плата за УРП'!$D$6</f>
        <v>2541.8720002339905</v>
      </c>
      <c r="W40" s="33">
        <f>SUMIFS('[1]1. Отчет АТС'!$F:$F,'[1]1. Отчет АТС'!$A:$A,$A40,'[1]1. Отчет АТС'!$B:$B,21)+'[1]2. Иные услуги'!$D$11+('[1]3. Услуги по передаче'!$E$10)+('[1]4. СН (Установленные)'!$E$12*1000)+'[1]5. Плата за УРП'!$D$6</f>
        <v>2534.2620002339904</v>
      </c>
      <c r="X40" s="33">
        <f>SUMIFS('[1]1. Отчет АТС'!$F:$F,'[1]1. Отчет АТС'!$A:$A,$A40,'[1]1. Отчет АТС'!$B:$B,22)+'[1]2. Иные услуги'!$D$11+('[1]3. Услуги по передаче'!$E$10)+('[1]4. СН (Установленные)'!$E$12*1000)+'[1]5. Плата за УРП'!$D$6</f>
        <v>2476.6920002339907</v>
      </c>
      <c r="Y40" s="33">
        <f>SUMIFS('[1]1. Отчет АТС'!$F:$F,'[1]1. Отчет АТС'!$A:$A,$A40,'[1]1. Отчет АТС'!$B:$B,23)+'[1]2. Иные услуги'!$D$11+('[1]3. Услуги по передаче'!$E$10)+('[1]4. СН (Установленные)'!$E$12*1000)+'[1]5. Плата за УРП'!$D$6</f>
        <v>1948.4920002339911</v>
      </c>
    </row>
    <row r="41" spans="1:25" s="2" customFormat="1" ht="15.75"/>
    <row r="42" spans="1:25" s="2" customFormat="1" ht="15.75"/>
    <row r="43" spans="1:25" s="2" customFormat="1" ht="15.75">
      <c r="A43" s="23" t="s">
        <v>8</v>
      </c>
      <c r="B43" s="24"/>
      <c r="C43" s="25"/>
      <c r="D43" s="26"/>
      <c r="E43" s="26"/>
      <c r="F43" s="26"/>
      <c r="G43" s="27" t="s">
        <v>34</v>
      </c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8"/>
    </row>
    <row r="44" spans="1:25" s="2" customFormat="1" ht="24">
      <c r="A44" s="29"/>
      <c r="B44" s="30" t="s">
        <v>10</v>
      </c>
      <c r="C44" s="31" t="s">
        <v>11</v>
      </c>
      <c r="D44" s="31" t="s">
        <v>12</v>
      </c>
      <c r="E44" s="31" t="s">
        <v>13</v>
      </c>
      <c r="F44" s="31" t="s">
        <v>14</v>
      </c>
      <c r="G44" s="31" t="s">
        <v>15</v>
      </c>
      <c r="H44" s="31" t="s">
        <v>16</v>
      </c>
      <c r="I44" s="31" t="s">
        <v>17</v>
      </c>
      <c r="J44" s="31" t="s">
        <v>18</v>
      </c>
      <c r="K44" s="31" t="s">
        <v>19</v>
      </c>
      <c r="L44" s="31" t="s">
        <v>20</v>
      </c>
      <c r="M44" s="31" t="s">
        <v>21</v>
      </c>
      <c r="N44" s="31" t="s">
        <v>22</v>
      </c>
      <c r="O44" s="31" t="s">
        <v>23</v>
      </c>
      <c r="P44" s="31" t="s">
        <v>24</v>
      </c>
      <c r="Q44" s="31" t="s">
        <v>25</v>
      </c>
      <c r="R44" s="31" t="s">
        <v>26</v>
      </c>
      <c r="S44" s="31" t="s">
        <v>27</v>
      </c>
      <c r="T44" s="31" t="s">
        <v>28</v>
      </c>
      <c r="U44" s="31" t="s">
        <v>29</v>
      </c>
      <c r="V44" s="31" t="s">
        <v>30</v>
      </c>
      <c r="W44" s="31" t="s">
        <v>31</v>
      </c>
      <c r="X44" s="31" t="s">
        <v>32</v>
      </c>
      <c r="Y44" s="31" t="s">
        <v>33</v>
      </c>
    </row>
    <row r="45" spans="1:25" s="2" customFormat="1" ht="15.75">
      <c r="A45" s="32">
        <v>45444</v>
      </c>
      <c r="B45" s="33">
        <f>SUMIFS('[1]1. Отчет АТС'!$F:$F,'[1]1. Отчет АТС'!$A:$A,$A45,'[1]1. Отчет АТС'!$B:$B,0)+'[1]2. Иные услуги'!$D$11+'[1]3. Услуги по передаче'!$F$10+('[1]4. СН (Установленные)'!$E$12*1000)+'[1]5. Плата за УРП'!$D$6</f>
        <v>1941.322000233991</v>
      </c>
      <c r="C45" s="33">
        <f>SUMIFS('[1]1. Отчет АТС'!$F:$F,'[1]1. Отчет АТС'!$A:$A,$A45,'[1]1. Отчет АТС'!$B:$B,1)+'[1]2. Иные услуги'!$D$11+('[1]3. Услуги по передаче'!$F$10)+('[1]4. СН (Установленные)'!$E$12*1000)+'[1]5. Плата за УРП'!$D$6</f>
        <v>1887.0220002339911</v>
      </c>
      <c r="D45" s="33">
        <f>SUMIFS('[1]1. Отчет АТС'!$F:$F,'[1]1. Отчет АТС'!$A:$A,$A45,'[1]1. Отчет АТС'!$B:$B,2)+'[1]2. Иные услуги'!$D$11+('[1]3. Услуги по передаче'!$F$10)+('[1]4. СН (Установленные)'!$E$12*1000)+'[1]5. Плата за УРП'!$D$6</f>
        <v>1739.7420002339911</v>
      </c>
      <c r="E45" s="33">
        <f>SUMIFS('[1]1. Отчет АТС'!$F:$F,'[1]1. Отчет АТС'!$A:$A,$A45,'[1]1. Отчет АТС'!$B:$B,3)+'[1]2. Иные услуги'!$D$11+('[1]3. Услуги по передаче'!$F$10)+('[1]4. СН (Установленные)'!$E$12*1000)+'[1]5. Плата за УРП'!$D$6</f>
        <v>1614.9820002339911</v>
      </c>
      <c r="F45" s="33">
        <f>SUMIFS('[1]1. Отчет АТС'!$F:$F,'[1]1. Отчет АТС'!$A:$A,$A45,'[1]1. Отчет АТС'!$B:$B,4)+'[1]2. Иные услуги'!$D$11+('[1]3. Услуги по передаче'!$F$10)+('[1]4. СН (Установленные)'!$E$12*1000)+'[1]5. Плата за УРП'!$D$6</f>
        <v>1393.0420002339911</v>
      </c>
      <c r="G45" s="33">
        <f>SUMIFS('[1]1. Отчет АТС'!$F:$F,'[1]1. Отчет АТС'!$A:$A,$A45,'[1]1. Отчет АТС'!$B:$B,5)+'[1]2. Иные услуги'!$D$11+('[1]3. Услуги по передаче'!$F$10)+('[1]4. СН (Установленные)'!$E$12*1000)+'[1]5. Плата за УРП'!$D$6</f>
        <v>1313.6920002339909</v>
      </c>
      <c r="H45" s="33">
        <f>SUMIFS('[1]1. Отчет АТС'!$F:$F,'[1]1. Отчет АТС'!$A:$A,$A45,'[1]1. Отчет АТС'!$B:$B,6)+'[1]2. Иные услуги'!$D$11+('[1]3. Услуги по передаче'!$F$10)+('[1]4. СН (Установленные)'!$E$12*1000)+'[1]5. Плата за УРП'!$D$6</f>
        <v>733.04200023399108</v>
      </c>
      <c r="I45" s="33">
        <f>SUMIFS('[1]1. Отчет АТС'!$F:$F,'[1]1. Отчет АТС'!$A:$A,$A45,'[1]1. Отчет АТС'!$B:$B,7)+'[1]2. Иные услуги'!$D$11+('[1]3. Услуги по передаче'!$F$10)+('[1]4. СН (Установленные)'!$E$12*1000)+'[1]5. Плата за УРП'!$D$6</f>
        <v>1836.6920002339912</v>
      </c>
      <c r="J45" s="33">
        <f>SUMIFS('[1]1. Отчет АТС'!$F:$F,'[1]1. Отчет АТС'!$A:$A,$A45,'[1]1. Отчет АТС'!$B:$B,8)+'[1]2. Иные услуги'!$D$11+('[1]3. Услуги по передаче'!$F$10)+('[1]4. СН (Установленные)'!$E$12*1000)+'[1]5. Плата за УРП'!$D$6</f>
        <v>2129.7820002339913</v>
      </c>
      <c r="K45" s="33">
        <f>SUMIFS('[1]1. Отчет АТС'!$F:$F,'[1]1. Отчет АТС'!$A:$A,$A45,'[1]1. Отчет АТС'!$B:$B,9)+'[1]2. Иные услуги'!$D$11+('[1]3. Услуги по передаче'!$F$10)+('[1]4. СН (Установленные)'!$E$12*1000)+'[1]5. Плата за УРП'!$D$6</f>
        <v>2293.642000233991</v>
      </c>
      <c r="L45" s="33">
        <f>SUMIFS('[1]1. Отчет АТС'!$F:$F,'[1]1. Отчет АТС'!$A:$A,$A45,'[1]1. Отчет АТС'!$B:$B,10)+'[1]2. Иные услуги'!$D$11+('[1]3. Услуги по передаче'!$F$10)+('[1]4. СН (Установленные)'!$E$12*1000)+'[1]5. Плата за УРП'!$D$6</f>
        <v>2375.6620002339914</v>
      </c>
      <c r="M45" s="33">
        <f>SUMIFS('[1]1. Отчет АТС'!$F:$F,'[1]1. Отчет АТС'!$A:$A,$A45,'[1]1. Отчет АТС'!$B:$B,11)+'[1]2. Иные услуги'!$D$11+('[1]3. Услуги по передаче'!$F$10)+('[1]4. СН (Установленные)'!$E$12*1000)+'[1]5. Плата за УРП'!$D$6</f>
        <v>2165.2520002339911</v>
      </c>
      <c r="N45" s="33">
        <f>SUMIFS('[1]1. Отчет АТС'!$F:$F,'[1]1. Отчет АТС'!$A:$A,$A45,'[1]1. Отчет АТС'!$B:$B,12)+'[1]2. Иные услуги'!$D$11+('[1]3. Услуги по передаче'!$F$10)+('[1]4. СН (Установленные)'!$E$12*1000)+'[1]5. Плата за УРП'!$D$6</f>
        <v>2160.9220002339912</v>
      </c>
      <c r="O45" s="33">
        <f>SUMIFS('[1]1. Отчет АТС'!$F:$F,'[1]1. Отчет АТС'!$A:$A,$A45,'[1]1. Отчет АТС'!$B:$B,13)+'[1]2. Иные услуги'!$D$11+('[1]3. Услуги по передаче'!$F$10)+('[1]4. СН (Установленные)'!$E$12*1000)+'[1]5. Плата за УРП'!$D$6</f>
        <v>2170.4420002339912</v>
      </c>
      <c r="P45" s="33">
        <f>SUMIFS('[1]1. Отчет АТС'!$F:$F,'[1]1. Отчет АТС'!$A:$A,$A45,'[1]1. Отчет АТС'!$B:$B,14)+'[1]2. Иные услуги'!$D$11+('[1]3. Услуги по передаче'!$F$10)+('[1]4. СН (Установленные)'!$E$12*1000)+'[1]5. Плата за УРП'!$D$6</f>
        <v>2160.0720002339913</v>
      </c>
      <c r="Q45" s="33">
        <f>SUMIFS('[1]1. Отчет АТС'!$F:$F,'[1]1. Отчет АТС'!$A:$A,$A45,'[1]1. Отчет АТС'!$B:$B,15)+'[1]2. Иные услуги'!$D$11+('[1]3. Услуги по передаче'!$F$10)+('[1]4. СН (Установленные)'!$E$12*1000)+'[1]5. Плата за УРП'!$D$6</f>
        <v>2179.9820002339911</v>
      </c>
      <c r="R45" s="33">
        <f>SUMIFS('[1]1. Отчет АТС'!$F:$F,'[1]1. Отчет АТС'!$A:$A,$A45,'[1]1. Отчет АТС'!$B:$B,16)+'[1]2. Иные услуги'!$D$11+('[1]3. Услуги по передаче'!$F$10)+('[1]4. СН (Установленные)'!$E$12*1000)+'[1]5. Плата за УРП'!$D$6</f>
        <v>2231.3120002339911</v>
      </c>
      <c r="S45" s="33">
        <f>SUMIFS('[1]1. Отчет АТС'!$F:$F,'[1]1. Отчет АТС'!$A:$A,$A45,'[1]1. Отчет АТС'!$B:$B,17)+'[1]2. Иные услуги'!$D$11+('[1]3. Услуги по передаче'!$F$10)+('[1]4. СН (Установленные)'!$E$12*1000)+'[1]5. Плата за УРП'!$D$6</f>
        <v>2487.4820002339911</v>
      </c>
      <c r="T45" s="33">
        <f>SUMIFS('[1]1. Отчет АТС'!$F:$F,'[1]1. Отчет АТС'!$A:$A,$A45,'[1]1. Отчет АТС'!$B:$B,18)+'[1]2. Иные услуги'!$D$11+('[1]3. Услуги по передаче'!$F$10)+('[1]4. СН (Установленные)'!$E$12*1000)+'[1]5. Плата за УРП'!$D$6</f>
        <v>2437.2620002339909</v>
      </c>
      <c r="U45" s="33">
        <f>SUMIFS('[1]1. Отчет АТС'!$F:$F,'[1]1. Отчет АТС'!$A:$A,$A45,'[1]1. Отчет АТС'!$B:$B,19)+'[1]2. Иные услуги'!$D$11+('[1]3. Услуги по передаче'!$F$10)+('[1]4. СН (Установленные)'!$E$12*1000)+'[1]5. Плата за УРП'!$D$6</f>
        <v>2407.4820002339911</v>
      </c>
      <c r="V45" s="33">
        <f>SUMIFS('[1]1. Отчет АТС'!$F:$F,'[1]1. Отчет АТС'!$A:$A,$A45,'[1]1. Отчет АТС'!$B:$B,20)+'[1]2. Иные услуги'!$D$11+('[1]3. Услуги по передаче'!$F$10)+('[1]4. СН (Установленные)'!$E$12*1000)+'[1]5. Плата за УРП'!$D$6</f>
        <v>2531.0220002339911</v>
      </c>
      <c r="W45" s="33">
        <f>SUMIFS('[1]1. Отчет АТС'!$F:$F,'[1]1. Отчет АТС'!$A:$A,$A45,'[1]1. Отчет АТС'!$B:$B,21)+'[1]2. Иные услуги'!$D$11+('[1]3. Услуги по передаче'!$F$10)+('[1]4. СН (Установленные)'!$E$12*1000)+'[1]5. Плата за УРП'!$D$6</f>
        <v>2442.9020002339912</v>
      </c>
      <c r="X45" s="33">
        <f>SUMIFS('[1]1. Отчет АТС'!$F:$F,'[1]1. Отчет АТС'!$A:$A,$A45,'[1]1. Отчет АТС'!$B:$B,22)+'[1]2. Иные услуги'!$D$11+('[1]3. Услуги по передаче'!$F$10)+('[1]4. СН (Установленные)'!$E$12*1000)+'[1]5. Плата за УРП'!$D$6</f>
        <v>2141.5920002339908</v>
      </c>
      <c r="Y45" s="33">
        <f>SUMIFS('[1]1. Отчет АТС'!$F:$F,'[1]1. Отчет АТС'!$A:$A,$A45,'[1]1. Отчет АТС'!$B:$B,23)+'[1]2. Иные услуги'!$D$11+('[1]3. Услуги по передаче'!$F$10)+('[1]4. СН (Установленные)'!$E$12*1000)+'[1]5. Плата за УРП'!$D$6</f>
        <v>1971.2120002339911</v>
      </c>
    </row>
    <row r="46" spans="1:25" s="2" customFormat="1" ht="15.75">
      <c r="A46" s="32">
        <v>45445</v>
      </c>
      <c r="B46" s="33">
        <f>SUMIFS('[1]1. Отчет АТС'!$F:$F,'[1]1. Отчет АТС'!$A:$A,$A46,'[1]1. Отчет АТС'!$B:$B,0)+'[1]2. Иные услуги'!$D$11+'[1]3. Услуги по передаче'!$F$10+('[1]4. СН (Установленные)'!$E$12*1000)+'[1]5. Плата за УРП'!$D$6</f>
        <v>1900.2320002339911</v>
      </c>
      <c r="C46" s="33">
        <f>SUMIFS('[1]1. Отчет АТС'!$F:$F,'[1]1. Отчет АТС'!$A:$A,$A46,'[1]1. Отчет АТС'!$B:$B,1)+'[1]2. Иные услуги'!$D$11+('[1]3. Услуги по передаче'!$F$10)+('[1]4. СН (Установленные)'!$E$12*1000)+'[1]5. Плата за УРП'!$D$6</f>
        <v>1696.8420002339908</v>
      </c>
      <c r="D46" s="33">
        <f>SUMIFS('[1]1. Отчет АТС'!$F:$F,'[1]1. Отчет АТС'!$A:$A,$A46,'[1]1. Отчет АТС'!$B:$B,2)+'[1]2. Иные услуги'!$D$11+('[1]3. Услуги по передаче'!$F$10)+('[1]4. СН (Установленные)'!$E$12*1000)+'[1]5. Плата за УРП'!$D$6</f>
        <v>1497.5320002339909</v>
      </c>
      <c r="E46" s="33">
        <f>SUMIFS('[1]1. Отчет АТС'!$F:$F,'[1]1. Отчет АТС'!$A:$A,$A46,'[1]1. Отчет АТС'!$B:$B,3)+'[1]2. Иные услуги'!$D$11+('[1]3. Услуги по передаче'!$F$10)+('[1]4. СН (Установленные)'!$E$12*1000)+'[1]5. Плата за УРП'!$D$6</f>
        <v>1363.922000233991</v>
      </c>
      <c r="F46" s="33">
        <f>SUMIFS('[1]1. Отчет АТС'!$F:$F,'[1]1. Отчет АТС'!$A:$A,$A46,'[1]1. Отчет АТС'!$B:$B,4)+'[1]2. Иные услуги'!$D$11+('[1]3. Услуги по передаче'!$F$10)+('[1]4. СН (Установленные)'!$E$12*1000)+'[1]5. Плата за УРП'!$D$6</f>
        <v>1280.2620002339909</v>
      </c>
      <c r="G46" s="33">
        <f>SUMIFS('[1]1. Отчет АТС'!$F:$F,'[1]1. Отчет АТС'!$A:$A,$A46,'[1]1. Отчет АТС'!$B:$B,5)+'[1]2. Иные услуги'!$D$11+('[1]3. Услуги по передаче'!$F$10)+('[1]4. СН (Установленные)'!$E$12*1000)+'[1]5. Плата за УРП'!$D$6</f>
        <v>1299.0720002339908</v>
      </c>
      <c r="H46" s="33">
        <f>SUMIFS('[1]1. Отчет АТС'!$F:$F,'[1]1. Отчет АТС'!$A:$A,$A46,'[1]1. Отчет АТС'!$B:$B,6)+'[1]2. Иные услуги'!$D$11+('[1]3. Услуги по передаче'!$F$10)+('[1]4. СН (Установленные)'!$E$12*1000)+'[1]5. Плата за УРП'!$D$6</f>
        <v>727.622000233991</v>
      </c>
      <c r="I46" s="33">
        <f>SUMIFS('[1]1. Отчет АТС'!$F:$F,'[1]1. Отчет АТС'!$A:$A,$A46,'[1]1. Отчет АТС'!$B:$B,7)+'[1]2. Иные услуги'!$D$11+('[1]3. Услуги по передаче'!$F$10)+('[1]4. СН (Установленные)'!$E$12*1000)+'[1]5. Плата за УРП'!$D$6</f>
        <v>731.08200023399104</v>
      </c>
      <c r="J46" s="33">
        <f>SUMIFS('[1]1. Отчет АТС'!$F:$F,'[1]1. Отчет АТС'!$A:$A,$A46,'[1]1. Отчет АТС'!$B:$B,8)+'[1]2. Иные услуги'!$D$11+('[1]3. Услуги по передаче'!$F$10)+('[1]4. СН (Установленные)'!$E$12*1000)+'[1]5. Плата за УРП'!$D$6</f>
        <v>1989.0620002339911</v>
      </c>
      <c r="K46" s="33">
        <f>SUMIFS('[1]1. Отчет АТС'!$F:$F,'[1]1. Отчет АТС'!$A:$A,$A46,'[1]1. Отчет АТС'!$B:$B,9)+'[1]2. Иные услуги'!$D$11+('[1]3. Услуги по передаче'!$F$10)+('[1]4. СН (Установленные)'!$E$12*1000)+'[1]5. Плата за УРП'!$D$6</f>
        <v>2328.642000233991</v>
      </c>
      <c r="L46" s="33">
        <f>SUMIFS('[1]1. Отчет АТС'!$F:$F,'[1]1. Отчет АТС'!$A:$A,$A46,'[1]1. Отчет АТС'!$B:$B,10)+'[1]2. Иные услуги'!$D$11+('[1]3. Услуги по передаче'!$F$10)+('[1]4. СН (Установленные)'!$E$12*1000)+'[1]5. Плата за УРП'!$D$6</f>
        <v>2452.4120002339914</v>
      </c>
      <c r="M46" s="33">
        <f>SUMIFS('[1]1. Отчет АТС'!$F:$F,'[1]1. Отчет АТС'!$A:$A,$A46,'[1]1. Отчет АТС'!$B:$B,11)+'[1]2. Иные услуги'!$D$11+('[1]3. Услуги по передаче'!$F$10)+('[1]4. СН (Установленные)'!$E$12*1000)+'[1]5. Плата за УРП'!$D$6</f>
        <v>2460.7720002339911</v>
      </c>
      <c r="N46" s="33">
        <f>SUMIFS('[1]1. Отчет АТС'!$F:$F,'[1]1. Отчет АТС'!$A:$A,$A46,'[1]1. Отчет АТС'!$B:$B,12)+'[1]2. Иные услуги'!$D$11+('[1]3. Услуги по передаче'!$F$10)+('[1]4. СН (Установленные)'!$E$12*1000)+'[1]5. Плата за УРП'!$D$6</f>
        <v>2456.7920002339911</v>
      </c>
      <c r="O46" s="33">
        <f>SUMIFS('[1]1. Отчет АТС'!$F:$F,'[1]1. Отчет АТС'!$A:$A,$A46,'[1]1. Отчет АТС'!$B:$B,13)+'[1]2. Иные услуги'!$D$11+('[1]3. Услуги по передаче'!$F$10)+('[1]4. СН (Установленные)'!$E$12*1000)+'[1]5. Плата за УРП'!$D$6</f>
        <v>2486.1120002339912</v>
      </c>
      <c r="P46" s="33">
        <f>SUMIFS('[1]1. Отчет АТС'!$F:$F,'[1]1. Отчет АТС'!$A:$A,$A46,'[1]1. Отчет АТС'!$B:$B,14)+'[1]2. Иные услуги'!$D$11+('[1]3. Услуги по передаче'!$F$10)+('[1]4. СН (Установленные)'!$E$12*1000)+'[1]5. Плата за УРП'!$D$6</f>
        <v>2552.2220002339909</v>
      </c>
      <c r="Q46" s="33">
        <f>SUMIFS('[1]1. Отчет АТС'!$F:$F,'[1]1. Отчет АТС'!$A:$A,$A46,'[1]1. Отчет АТС'!$B:$B,15)+'[1]2. Иные услуги'!$D$11+('[1]3. Услуги по передаче'!$F$10)+('[1]4. СН (Установленные)'!$E$12*1000)+'[1]5. Плата за УРП'!$D$6</f>
        <v>2602.4320002339909</v>
      </c>
      <c r="R46" s="33">
        <f>SUMIFS('[1]1. Отчет АТС'!$F:$F,'[1]1. Отчет АТС'!$A:$A,$A46,'[1]1. Отчет АТС'!$B:$B,16)+'[1]2. Иные услуги'!$D$11+('[1]3. Услуги по передаче'!$F$10)+('[1]4. СН (Установленные)'!$E$12*1000)+'[1]5. Плата за УРП'!$D$6</f>
        <v>2641.2920002339911</v>
      </c>
      <c r="S46" s="33">
        <f>SUMIFS('[1]1. Отчет АТС'!$F:$F,'[1]1. Отчет АТС'!$A:$A,$A46,'[1]1. Отчет АТС'!$B:$B,17)+'[1]2. Иные услуги'!$D$11+('[1]3. Услуги по передаче'!$F$10)+('[1]4. СН (Установленные)'!$E$12*1000)+'[1]5. Плата за УРП'!$D$6</f>
        <v>2662.9720002339909</v>
      </c>
      <c r="T46" s="33">
        <f>SUMIFS('[1]1. Отчет АТС'!$F:$F,'[1]1. Отчет АТС'!$A:$A,$A46,'[1]1. Отчет АТС'!$B:$B,18)+'[1]2. Иные услуги'!$D$11+('[1]3. Услуги по передаче'!$F$10)+('[1]4. СН (Установленные)'!$E$12*1000)+'[1]5. Плата за УРП'!$D$6</f>
        <v>2663.6120002339912</v>
      </c>
      <c r="U46" s="33">
        <f>SUMIFS('[1]1. Отчет АТС'!$F:$F,'[1]1. Отчет АТС'!$A:$A,$A46,'[1]1. Отчет АТС'!$B:$B,19)+'[1]2. Иные услуги'!$D$11+('[1]3. Услуги по передаче'!$F$10)+('[1]4. СН (Установленные)'!$E$12*1000)+'[1]5. Плата за УРП'!$D$6</f>
        <v>2554.7520002339911</v>
      </c>
      <c r="V46" s="33">
        <f>SUMIFS('[1]1. Отчет АТС'!$F:$F,'[1]1. Отчет АТС'!$A:$A,$A46,'[1]1. Отчет АТС'!$B:$B,20)+'[1]2. Иные услуги'!$D$11+('[1]3. Услуги по передаче'!$F$10)+('[1]4. СН (Установленные)'!$E$12*1000)+'[1]5. Плата за УРП'!$D$6</f>
        <v>2588.5120002339909</v>
      </c>
      <c r="W46" s="33">
        <f>SUMIFS('[1]1. Отчет АТС'!$F:$F,'[1]1. Отчет АТС'!$A:$A,$A46,'[1]1. Отчет АТС'!$B:$B,21)+'[1]2. Иные услуги'!$D$11+('[1]3. Услуги по передаче'!$F$10)+('[1]4. СН (Установленные)'!$E$12*1000)+'[1]5. Плата за УРП'!$D$6</f>
        <v>2600.5520002339908</v>
      </c>
      <c r="X46" s="33">
        <f>SUMIFS('[1]1. Отчет АТС'!$F:$F,'[1]1. Отчет АТС'!$A:$A,$A46,'[1]1. Отчет АТС'!$B:$B,22)+'[1]2. Иные услуги'!$D$11+('[1]3. Услуги по передаче'!$F$10)+('[1]4. СН (Установленные)'!$E$12*1000)+'[1]5. Плата за УРП'!$D$6</f>
        <v>2460.9220002339912</v>
      </c>
      <c r="Y46" s="33">
        <f>SUMIFS('[1]1. Отчет АТС'!$F:$F,'[1]1. Отчет АТС'!$A:$A,$A46,'[1]1. Отчет АТС'!$B:$B,23)+'[1]2. Иные услуги'!$D$11+('[1]3. Услуги по передаче'!$F$10)+('[1]4. СН (Установленные)'!$E$12*1000)+'[1]5. Плата за УРП'!$D$6</f>
        <v>2077.2720002339911</v>
      </c>
    </row>
    <row r="47" spans="1:25" s="2" customFormat="1" ht="15.75">
      <c r="A47" s="32">
        <v>45446</v>
      </c>
      <c r="B47" s="33">
        <f>SUMIFS('[1]1. Отчет АТС'!$F:$F,'[1]1. Отчет АТС'!$A:$A,$A47,'[1]1. Отчет АТС'!$B:$B,0)+'[1]2. Иные услуги'!$D$11+'[1]3. Услуги по передаче'!$F$10+('[1]4. СН (Установленные)'!$E$12*1000)+'[1]5. Плата за УРП'!$D$6</f>
        <v>1949.9220002339912</v>
      </c>
      <c r="C47" s="33">
        <f>SUMIFS('[1]1. Отчет АТС'!$F:$F,'[1]1. Отчет АТС'!$A:$A,$A47,'[1]1. Отчет АТС'!$B:$B,1)+'[1]2. Иные услуги'!$D$11+('[1]3. Услуги по передаче'!$F$10)+('[1]4. СН (Установленные)'!$E$12*1000)+'[1]5. Плата за УРП'!$D$6</f>
        <v>1731.3020002339911</v>
      </c>
      <c r="D47" s="33">
        <f>SUMIFS('[1]1. Отчет АТС'!$F:$F,'[1]1. Отчет АТС'!$A:$A,$A47,'[1]1. Отчет АТС'!$B:$B,2)+'[1]2. Иные услуги'!$D$11+('[1]3. Услуги по передаче'!$F$10)+('[1]4. СН (Установленные)'!$E$12*1000)+'[1]5. Плата за УРП'!$D$6</f>
        <v>1698.1920002339909</v>
      </c>
      <c r="E47" s="33">
        <f>SUMIFS('[1]1. Отчет АТС'!$F:$F,'[1]1. Отчет АТС'!$A:$A,$A47,'[1]1. Отчет АТС'!$B:$B,3)+'[1]2. Иные услуги'!$D$11+('[1]3. Услуги по передаче'!$F$10)+('[1]4. СН (Установленные)'!$E$12*1000)+'[1]5. Плата за УРП'!$D$6</f>
        <v>1543.2220002339909</v>
      </c>
      <c r="F47" s="33">
        <f>SUMIFS('[1]1. Отчет АТС'!$F:$F,'[1]1. Отчет АТС'!$A:$A,$A47,'[1]1. Отчет АТС'!$B:$B,4)+'[1]2. Иные услуги'!$D$11+('[1]3. Услуги по передаче'!$F$10)+('[1]4. СН (Установленные)'!$E$12*1000)+'[1]5. Плата за УРП'!$D$6</f>
        <v>1476.392000233991</v>
      </c>
      <c r="G47" s="33">
        <f>SUMIFS('[1]1. Отчет АТС'!$F:$F,'[1]1. Отчет АТС'!$A:$A,$A47,'[1]1. Отчет АТС'!$B:$B,5)+'[1]2. Иные услуги'!$D$11+('[1]3. Услуги по передаче'!$F$10)+('[1]4. СН (Установленные)'!$E$12*1000)+'[1]5. Плата за УРП'!$D$6</f>
        <v>1676.5120002339909</v>
      </c>
      <c r="H47" s="33">
        <f>SUMIFS('[1]1. Отчет АТС'!$F:$F,'[1]1. Отчет АТС'!$A:$A,$A47,'[1]1. Отчет АТС'!$B:$B,6)+'[1]2. Иные услуги'!$D$11+('[1]3. Услуги по передаче'!$F$10)+('[1]4. СН (Установленные)'!$E$12*1000)+'[1]5. Плата за УРП'!$D$6</f>
        <v>1821.652000233991</v>
      </c>
      <c r="I47" s="33">
        <f>SUMIFS('[1]1. Отчет АТС'!$F:$F,'[1]1. Отчет АТС'!$A:$A,$A47,'[1]1. Отчет АТС'!$B:$B,7)+'[1]2. Иные услуги'!$D$11+('[1]3. Услуги по передаче'!$F$10)+('[1]4. СН (Установленные)'!$E$12*1000)+'[1]5. Плата за УРП'!$D$6</f>
        <v>2021.2220002339911</v>
      </c>
      <c r="J47" s="33">
        <f>SUMIFS('[1]1. Отчет АТС'!$F:$F,'[1]1. Отчет АТС'!$A:$A,$A47,'[1]1. Отчет АТС'!$B:$B,8)+'[1]2. Иные услуги'!$D$11+('[1]3. Услуги по передаче'!$F$10)+('[1]4. СН (Установленные)'!$E$12*1000)+'[1]5. Плата за УРП'!$D$6</f>
        <v>2513.4120002339914</v>
      </c>
      <c r="K47" s="33">
        <f>SUMIFS('[1]1. Отчет АТС'!$F:$F,'[1]1. Отчет АТС'!$A:$A,$A47,'[1]1. Отчет АТС'!$B:$B,9)+'[1]2. Иные услуги'!$D$11+('[1]3. Услуги по передаче'!$F$10)+('[1]4. СН (Установленные)'!$E$12*1000)+'[1]5. Плата за УРП'!$D$6</f>
        <v>2720.852000233991</v>
      </c>
      <c r="L47" s="33">
        <f>SUMIFS('[1]1. Отчет АТС'!$F:$F,'[1]1. Отчет АТС'!$A:$A,$A47,'[1]1. Отчет АТС'!$B:$B,10)+'[1]2. Иные услуги'!$D$11+('[1]3. Услуги по передаче'!$F$10)+('[1]4. СН (Установленные)'!$E$12*1000)+'[1]5. Плата за УРП'!$D$6</f>
        <v>2723.8420002339908</v>
      </c>
      <c r="M47" s="33">
        <f>SUMIFS('[1]1. Отчет АТС'!$F:$F,'[1]1. Отчет АТС'!$A:$A,$A47,'[1]1. Отчет АТС'!$B:$B,11)+'[1]2. Иные услуги'!$D$11+('[1]3. Услуги по передаче'!$F$10)+('[1]4. СН (Установленные)'!$E$12*1000)+'[1]5. Плата за УРП'!$D$6</f>
        <v>2702.5320002339913</v>
      </c>
      <c r="N47" s="33">
        <f>SUMIFS('[1]1. Отчет АТС'!$F:$F,'[1]1. Отчет АТС'!$A:$A,$A47,'[1]1. Отчет АТС'!$B:$B,12)+'[1]2. Иные услуги'!$D$11+('[1]3. Услуги по передаче'!$F$10)+('[1]4. СН (Установленные)'!$E$12*1000)+'[1]5. Плата за УРП'!$D$6</f>
        <v>2702.9220002339912</v>
      </c>
      <c r="O47" s="33">
        <f>SUMIFS('[1]1. Отчет АТС'!$F:$F,'[1]1. Отчет АТС'!$A:$A,$A47,'[1]1. Отчет АТС'!$B:$B,13)+'[1]2. Иные услуги'!$D$11+('[1]3. Услуги по передаче'!$F$10)+('[1]4. СН (Установленные)'!$E$12*1000)+'[1]5. Плата за УРП'!$D$6</f>
        <v>2703.622000233991</v>
      </c>
      <c r="P47" s="33">
        <f>SUMIFS('[1]1. Отчет АТС'!$F:$F,'[1]1. Отчет АТС'!$A:$A,$A47,'[1]1. Отчет АТС'!$B:$B,14)+'[1]2. Иные услуги'!$D$11+('[1]3. Услуги по передаче'!$F$10)+('[1]4. СН (Установленные)'!$E$12*1000)+'[1]5. Плата за УРП'!$D$6</f>
        <v>2708.4420002339912</v>
      </c>
      <c r="Q47" s="33">
        <f>SUMIFS('[1]1. Отчет АТС'!$F:$F,'[1]1. Отчет АТС'!$A:$A,$A47,'[1]1. Отчет АТС'!$B:$B,15)+'[1]2. Иные услуги'!$D$11+('[1]3. Услуги по передаче'!$F$10)+('[1]4. СН (Установленные)'!$E$12*1000)+'[1]5. Плата за УРП'!$D$6</f>
        <v>2699.582000233991</v>
      </c>
      <c r="R47" s="33">
        <f>SUMIFS('[1]1. Отчет АТС'!$F:$F,'[1]1. Отчет АТС'!$A:$A,$A47,'[1]1. Отчет АТС'!$B:$B,16)+'[1]2. Иные услуги'!$D$11+('[1]3. Услуги по передаче'!$F$10)+('[1]4. СН (Установленные)'!$E$12*1000)+'[1]5. Плата за УРП'!$D$6</f>
        <v>2696.332000233991</v>
      </c>
      <c r="S47" s="33">
        <f>SUMIFS('[1]1. Отчет АТС'!$F:$F,'[1]1. Отчет АТС'!$A:$A,$A47,'[1]1. Отчет АТС'!$B:$B,17)+'[1]2. Иные услуги'!$D$11+('[1]3. Услуги по передаче'!$F$10)+('[1]4. СН (Установленные)'!$E$12*1000)+'[1]5. Плата за УРП'!$D$6</f>
        <v>2695.0220002339911</v>
      </c>
      <c r="T47" s="33">
        <f>SUMIFS('[1]1. Отчет АТС'!$F:$F,'[1]1. Отчет АТС'!$A:$A,$A47,'[1]1. Отчет АТС'!$B:$B,18)+'[1]2. Иные услуги'!$D$11+('[1]3. Услуги по передаче'!$F$10)+('[1]4. СН (Установленные)'!$E$12*1000)+'[1]5. Плата за УРП'!$D$6</f>
        <v>2694.7820002339913</v>
      </c>
      <c r="U47" s="33">
        <f>SUMIFS('[1]1. Отчет АТС'!$F:$F,'[1]1. Отчет АТС'!$A:$A,$A47,'[1]1. Отчет АТС'!$B:$B,19)+'[1]2. Иные услуги'!$D$11+('[1]3. Услуги по передаче'!$F$10)+('[1]4. СН (Установленные)'!$E$12*1000)+'[1]5. Плата за УРП'!$D$6</f>
        <v>2561.9320002339909</v>
      </c>
      <c r="V47" s="33">
        <f>SUMIFS('[1]1. Отчет АТС'!$F:$F,'[1]1. Отчет АТС'!$A:$A,$A47,'[1]1. Отчет АТС'!$B:$B,20)+'[1]2. Иные услуги'!$D$11+('[1]3. Услуги по передаче'!$F$10)+('[1]4. СН (Установленные)'!$E$12*1000)+'[1]5. Плата за УРП'!$D$6</f>
        <v>2613.0220002339911</v>
      </c>
      <c r="W47" s="33">
        <f>SUMIFS('[1]1. Отчет АТС'!$F:$F,'[1]1. Отчет АТС'!$A:$A,$A47,'[1]1. Отчет АТС'!$B:$B,21)+'[1]2. Иные услуги'!$D$11+('[1]3. Услуги по передаче'!$F$10)+('[1]4. СН (Установленные)'!$E$12*1000)+'[1]5. Плата за УРП'!$D$6</f>
        <v>2601.872000233991</v>
      </c>
      <c r="X47" s="33">
        <f>SUMIFS('[1]1. Отчет АТС'!$F:$F,'[1]1. Отчет АТС'!$A:$A,$A47,'[1]1. Отчет АТС'!$B:$B,22)+'[1]2. Иные услуги'!$D$11+('[1]3. Услуги по передаче'!$F$10)+('[1]4. СН (Установленные)'!$E$12*1000)+'[1]5. Плата за УРП'!$D$6</f>
        <v>2281.352000233991</v>
      </c>
      <c r="Y47" s="33">
        <f>SUMIFS('[1]1. Отчет АТС'!$F:$F,'[1]1. Отчет АТС'!$A:$A,$A47,'[1]1. Отчет АТС'!$B:$B,23)+'[1]2. Иные услуги'!$D$11+('[1]3. Услуги по передаче'!$F$10)+('[1]4. СН (Установленные)'!$E$12*1000)+'[1]5. Плата за УРП'!$D$6</f>
        <v>2020.862000233991</v>
      </c>
    </row>
    <row r="48" spans="1:25" s="2" customFormat="1" ht="15.75">
      <c r="A48" s="32">
        <v>45447</v>
      </c>
      <c r="B48" s="33">
        <f>SUMIFS('[1]1. Отчет АТС'!$F:$F,'[1]1. Отчет АТС'!$A:$A,$A48,'[1]1. Отчет АТС'!$B:$B,0)+'[1]2. Иные услуги'!$D$11+'[1]3. Услуги по передаче'!$F$10+('[1]4. СН (Установленные)'!$E$12*1000)+'[1]5. Плата за УРП'!$D$6</f>
        <v>2044.6620002339912</v>
      </c>
      <c r="C48" s="33">
        <f>SUMIFS('[1]1. Отчет АТС'!$F:$F,'[1]1. Отчет АТС'!$A:$A,$A48,'[1]1. Отчет АТС'!$B:$B,1)+'[1]2. Иные услуги'!$D$11+('[1]3. Услуги по передаче'!$F$10)+('[1]4. СН (Установленные)'!$E$12*1000)+'[1]5. Плата за УРП'!$D$6</f>
        <v>1817.4220002339912</v>
      </c>
      <c r="D48" s="33">
        <f>SUMIFS('[1]1. Отчет АТС'!$F:$F,'[1]1. Отчет АТС'!$A:$A,$A48,'[1]1. Отчет АТС'!$B:$B,2)+'[1]2. Иные услуги'!$D$11+('[1]3. Услуги по передаче'!$F$10)+('[1]4. СН (Установленные)'!$E$12*1000)+'[1]5. Плата за УРП'!$D$6</f>
        <v>1681.112000233991</v>
      </c>
      <c r="E48" s="33">
        <f>SUMIFS('[1]1. Отчет АТС'!$F:$F,'[1]1. Отчет АТС'!$A:$A,$A48,'[1]1. Отчет АТС'!$B:$B,3)+'[1]2. Иные услуги'!$D$11+('[1]3. Услуги по передаче'!$F$10)+('[1]4. СН (Установленные)'!$E$12*1000)+'[1]5. Плата за УРП'!$D$6</f>
        <v>1584.0420002339911</v>
      </c>
      <c r="F48" s="33">
        <f>SUMIFS('[1]1. Отчет АТС'!$F:$F,'[1]1. Отчет АТС'!$A:$A,$A48,'[1]1. Отчет АТС'!$B:$B,4)+'[1]2. Иные услуги'!$D$11+('[1]3. Услуги по передаче'!$F$10)+('[1]4. СН (Установленные)'!$E$12*1000)+'[1]5. Плата за УРП'!$D$6</f>
        <v>1586.1920002339909</v>
      </c>
      <c r="G48" s="33">
        <f>SUMIFS('[1]1. Отчет АТС'!$F:$F,'[1]1. Отчет АТС'!$A:$A,$A48,'[1]1. Отчет АТС'!$B:$B,5)+'[1]2. Иные услуги'!$D$11+('[1]3. Услуги по передаче'!$F$10)+('[1]4. СН (Установленные)'!$E$12*1000)+'[1]5. Плата за УРП'!$D$6</f>
        <v>1758.372000233991</v>
      </c>
      <c r="H48" s="33">
        <f>SUMIFS('[1]1. Отчет АТС'!$F:$F,'[1]1. Отчет АТС'!$A:$A,$A48,'[1]1. Отчет АТС'!$B:$B,6)+'[1]2. Иные услуги'!$D$11+('[1]3. Услуги по передаче'!$F$10)+('[1]4. СН (Установленные)'!$E$12*1000)+'[1]5. Плата за УРП'!$D$6</f>
        <v>1878.0220002339911</v>
      </c>
      <c r="I48" s="33">
        <f>SUMIFS('[1]1. Отчет АТС'!$F:$F,'[1]1. Отчет АТС'!$A:$A,$A48,'[1]1. Отчет АТС'!$B:$B,7)+'[1]2. Иные услуги'!$D$11+('[1]3. Услуги по передаче'!$F$10)+('[1]4. СН (Установленные)'!$E$12*1000)+'[1]5. Плата за УРП'!$D$6</f>
        <v>2127.4220002339912</v>
      </c>
      <c r="J48" s="33">
        <f>SUMIFS('[1]1. Отчет АТС'!$F:$F,'[1]1. Отчет АТС'!$A:$A,$A48,'[1]1. Отчет АТС'!$B:$B,8)+'[1]2. Иные услуги'!$D$11+('[1]3. Услуги по передаче'!$F$10)+('[1]4. СН (Установленные)'!$E$12*1000)+'[1]5. Плата за УРП'!$D$6</f>
        <v>2583.7620002339909</v>
      </c>
      <c r="K48" s="33">
        <f>SUMIFS('[1]1. Отчет АТС'!$F:$F,'[1]1. Отчет АТС'!$A:$A,$A48,'[1]1. Отчет АТС'!$B:$B,9)+'[1]2. Иные услуги'!$D$11+('[1]3. Услуги по передаче'!$F$10)+('[1]4. СН (Установленные)'!$E$12*1000)+'[1]5. Плата за УРП'!$D$6</f>
        <v>2735.2020002339909</v>
      </c>
      <c r="L48" s="33">
        <f>SUMIFS('[1]1. Отчет АТС'!$F:$F,'[1]1. Отчет АТС'!$A:$A,$A48,'[1]1. Отчет АТС'!$B:$B,10)+'[1]2. Иные услуги'!$D$11+('[1]3. Услуги по передаче'!$F$10)+('[1]4. СН (Установленные)'!$E$12*1000)+'[1]5. Плата за УРП'!$D$6</f>
        <v>2746.622000233991</v>
      </c>
      <c r="M48" s="33">
        <f>SUMIFS('[1]1. Отчет АТС'!$F:$F,'[1]1. Отчет АТС'!$A:$A,$A48,'[1]1. Отчет АТС'!$B:$B,11)+'[1]2. Иные услуги'!$D$11+('[1]3. Услуги по передаче'!$F$10)+('[1]4. СН (Установленные)'!$E$12*1000)+'[1]5. Плата за УРП'!$D$6</f>
        <v>2746.8620002339908</v>
      </c>
      <c r="N48" s="33">
        <f>SUMIFS('[1]1. Отчет АТС'!$F:$F,'[1]1. Отчет АТС'!$A:$A,$A48,'[1]1. Отчет АТС'!$B:$B,12)+'[1]2. Иные услуги'!$D$11+('[1]3. Услуги по передаче'!$F$10)+('[1]4. СН (Установленные)'!$E$12*1000)+'[1]5. Плата за УРП'!$D$6</f>
        <v>2739.4220002339907</v>
      </c>
      <c r="O48" s="33">
        <f>SUMIFS('[1]1. Отчет АТС'!$F:$F,'[1]1. Отчет АТС'!$A:$A,$A48,'[1]1. Отчет АТС'!$B:$B,13)+'[1]2. Иные услуги'!$D$11+('[1]3. Услуги по передаче'!$F$10)+('[1]4. СН (Установленные)'!$E$12*1000)+'[1]5. Плата за УРП'!$D$6</f>
        <v>2739.5920002339908</v>
      </c>
      <c r="P48" s="33">
        <f>SUMIFS('[1]1. Отчет АТС'!$F:$F,'[1]1. Отчет АТС'!$A:$A,$A48,'[1]1. Отчет АТС'!$B:$B,14)+'[1]2. Иные услуги'!$D$11+('[1]3. Услуги по передаче'!$F$10)+('[1]4. СН (Установленные)'!$E$12*1000)+'[1]5. Плата за УРП'!$D$6</f>
        <v>2741.2120002339907</v>
      </c>
      <c r="Q48" s="33">
        <f>SUMIFS('[1]1. Отчет АТС'!$F:$F,'[1]1. Отчет АТС'!$A:$A,$A48,'[1]1. Отчет АТС'!$B:$B,15)+'[1]2. Иные услуги'!$D$11+('[1]3. Услуги по передаче'!$F$10)+('[1]4. СН (Установленные)'!$E$12*1000)+'[1]5. Плата за УРП'!$D$6</f>
        <v>2739.0720002339908</v>
      </c>
      <c r="R48" s="33">
        <f>SUMIFS('[1]1. Отчет АТС'!$F:$F,'[1]1. Отчет АТС'!$A:$A,$A48,'[1]1. Отчет АТС'!$B:$B,16)+'[1]2. Иные услуги'!$D$11+('[1]3. Услуги по передаче'!$F$10)+('[1]4. СН (Установленные)'!$E$12*1000)+'[1]5. Плата за УРП'!$D$6</f>
        <v>2746.3020002339908</v>
      </c>
      <c r="S48" s="33">
        <f>SUMIFS('[1]1. Отчет АТС'!$F:$F,'[1]1. Отчет АТС'!$A:$A,$A48,'[1]1. Отчет АТС'!$B:$B,17)+'[1]2. Иные услуги'!$D$11+('[1]3. Услуги по передаче'!$F$10)+('[1]4. СН (Установленные)'!$E$12*1000)+'[1]5. Плата за УРП'!$D$6</f>
        <v>2747.412000233991</v>
      </c>
      <c r="T48" s="33">
        <f>SUMIFS('[1]1. Отчет АТС'!$F:$F,'[1]1. Отчет АТС'!$A:$A,$A48,'[1]1. Отчет АТС'!$B:$B,18)+'[1]2. Иные услуги'!$D$11+('[1]3. Услуги по передаче'!$F$10)+('[1]4. СН (Установленные)'!$E$12*1000)+'[1]5. Плата за УРП'!$D$6</f>
        <v>2748.9620002339907</v>
      </c>
      <c r="U48" s="33">
        <f>SUMIFS('[1]1. Отчет АТС'!$F:$F,'[1]1. Отчет АТС'!$A:$A,$A48,'[1]1. Отчет АТС'!$B:$B,19)+'[1]2. Иные услуги'!$D$11+('[1]3. Услуги по передаче'!$F$10)+('[1]4. СН (Установленные)'!$E$12*1000)+'[1]5. Плата за УРП'!$D$6</f>
        <v>2730.9420002339912</v>
      </c>
      <c r="V48" s="33">
        <f>SUMIFS('[1]1. Отчет АТС'!$F:$F,'[1]1. Отчет АТС'!$A:$A,$A48,'[1]1. Отчет АТС'!$B:$B,20)+'[1]2. Иные услуги'!$D$11+('[1]3. Услуги по передаче'!$F$10)+('[1]4. СН (Установленные)'!$E$12*1000)+'[1]5. Плата за УРП'!$D$6</f>
        <v>2729.9120002339914</v>
      </c>
      <c r="W48" s="33">
        <f>SUMIFS('[1]1. Отчет АТС'!$F:$F,'[1]1. Отчет АТС'!$A:$A,$A48,'[1]1. Отчет АТС'!$B:$B,21)+'[1]2. Иные услуги'!$D$11+('[1]3. Услуги по передаче'!$F$10)+('[1]4. СН (Установленные)'!$E$12*1000)+'[1]5. Плата за УРП'!$D$6</f>
        <v>2738.0720002339908</v>
      </c>
      <c r="X48" s="33">
        <f>SUMIFS('[1]1. Отчет АТС'!$F:$F,'[1]1. Отчет АТС'!$A:$A,$A48,'[1]1. Отчет АТС'!$B:$B,22)+'[1]2. Иные услуги'!$D$11+('[1]3. Услуги по передаче'!$F$10)+('[1]4. СН (Установленные)'!$E$12*1000)+'[1]5. Плата за УРП'!$D$6</f>
        <v>2277.5220002339911</v>
      </c>
      <c r="Y48" s="33">
        <f>SUMIFS('[1]1. Отчет АТС'!$F:$F,'[1]1. Отчет АТС'!$A:$A,$A48,'[1]1. Отчет АТС'!$B:$B,23)+'[1]2. Иные услуги'!$D$11+('[1]3. Услуги по передаче'!$F$10)+('[1]4. СН (Установленные)'!$E$12*1000)+'[1]5. Плата за УРП'!$D$6</f>
        <v>2021.9120002339912</v>
      </c>
    </row>
    <row r="49" spans="1:25" s="2" customFormat="1" ht="15.75">
      <c r="A49" s="32">
        <v>45448</v>
      </c>
      <c r="B49" s="33">
        <f>SUMIFS('[1]1. Отчет АТС'!$F:$F,'[1]1. Отчет АТС'!$A:$A,$A49,'[1]1. Отчет АТС'!$B:$B,0)+'[1]2. Иные услуги'!$D$11+'[1]3. Услуги по передаче'!$F$10+('[1]4. СН (Установленные)'!$E$12*1000)+'[1]5. Плата за УРП'!$D$6</f>
        <v>1856.2120002339911</v>
      </c>
      <c r="C49" s="33">
        <f>SUMIFS('[1]1. Отчет АТС'!$F:$F,'[1]1. Отчет АТС'!$A:$A,$A49,'[1]1. Отчет АТС'!$B:$B,1)+'[1]2. Иные услуги'!$D$11+('[1]3. Услуги по передаче'!$F$10)+('[1]4. СН (Установленные)'!$E$12*1000)+'[1]5. Плата за УРП'!$D$6</f>
        <v>1679.612000233991</v>
      </c>
      <c r="D49" s="33">
        <f>SUMIFS('[1]1. Отчет АТС'!$F:$F,'[1]1. Отчет АТС'!$A:$A,$A49,'[1]1. Отчет АТС'!$B:$B,2)+'[1]2. Иные услуги'!$D$11+('[1]3. Услуги по передаче'!$F$10)+('[1]4. СН (Установленные)'!$E$12*1000)+'[1]5. Плата за УРП'!$D$6</f>
        <v>1542.4620002339909</v>
      </c>
      <c r="E49" s="33">
        <f>SUMIFS('[1]1. Отчет АТС'!$F:$F,'[1]1. Отчет АТС'!$A:$A,$A49,'[1]1. Отчет АТС'!$B:$B,3)+'[1]2. Иные услуги'!$D$11+('[1]3. Услуги по передаче'!$F$10)+('[1]4. СН (Установленные)'!$E$12*1000)+'[1]5. Плата за УРП'!$D$6</f>
        <v>1451.4820002339911</v>
      </c>
      <c r="F49" s="33">
        <f>SUMIFS('[1]1. Отчет АТС'!$F:$F,'[1]1. Отчет АТС'!$A:$A,$A49,'[1]1. Отчет АТС'!$B:$B,4)+'[1]2. Иные услуги'!$D$11+('[1]3. Услуги по передаче'!$F$10)+('[1]4. СН (Установленные)'!$E$12*1000)+'[1]5. Плата за УРП'!$D$6</f>
        <v>722.36200023399101</v>
      </c>
      <c r="G49" s="33">
        <f>SUMIFS('[1]1. Отчет АТС'!$F:$F,'[1]1. Отчет АТС'!$A:$A,$A49,'[1]1. Отчет АТС'!$B:$B,5)+'[1]2. Иные услуги'!$D$11+('[1]3. Услуги по передаче'!$F$10)+('[1]4. СН (Установленные)'!$E$12*1000)+'[1]5. Плата за УРП'!$D$6</f>
        <v>722.36200023399101</v>
      </c>
      <c r="H49" s="33">
        <f>SUMIFS('[1]1. Отчет АТС'!$F:$F,'[1]1. Отчет АТС'!$A:$A,$A49,'[1]1. Отчет АТС'!$B:$B,6)+'[1]2. Иные услуги'!$D$11+('[1]3. Услуги по передаче'!$F$10)+('[1]4. СН (Установленные)'!$E$12*1000)+'[1]5. Плата за УРП'!$D$6</f>
        <v>926.60200023399102</v>
      </c>
      <c r="I49" s="33">
        <f>SUMIFS('[1]1. Отчет АТС'!$F:$F,'[1]1. Отчет АТС'!$A:$A,$A49,'[1]1. Отчет АТС'!$B:$B,7)+'[1]2. Иные услуги'!$D$11+('[1]3. Услуги по передаче'!$F$10)+('[1]4. СН (Установленные)'!$E$12*1000)+'[1]5. Плата за УРП'!$D$6</f>
        <v>830.46200023399103</v>
      </c>
      <c r="J49" s="33">
        <f>SUMIFS('[1]1. Отчет АТС'!$F:$F,'[1]1. Отчет АТС'!$A:$A,$A49,'[1]1. Отчет АТС'!$B:$B,8)+'[1]2. Иные услуги'!$D$11+('[1]3. Услуги по передаче'!$F$10)+('[1]4. СН (Установленные)'!$E$12*1000)+'[1]5. Плата за УРП'!$D$6</f>
        <v>2456.2520002339911</v>
      </c>
      <c r="K49" s="33">
        <f>SUMIFS('[1]1. Отчет АТС'!$F:$F,'[1]1. Отчет АТС'!$A:$A,$A49,'[1]1. Отчет АТС'!$B:$B,9)+'[1]2. Иные услуги'!$D$11+('[1]3. Услуги по передаче'!$F$10)+('[1]4. СН (Установленные)'!$E$12*1000)+'[1]5. Плата за УРП'!$D$6</f>
        <v>2704.2720002339911</v>
      </c>
      <c r="L49" s="33">
        <f>SUMIFS('[1]1. Отчет АТС'!$F:$F,'[1]1. Отчет АТС'!$A:$A,$A49,'[1]1. Отчет АТС'!$B:$B,10)+'[1]2. Иные услуги'!$D$11+('[1]3. Услуги по передаче'!$F$10)+('[1]4. СН (Установленные)'!$E$12*1000)+'[1]5. Плата за УРП'!$D$6</f>
        <v>2727.3020002339908</v>
      </c>
      <c r="M49" s="33">
        <f>SUMIFS('[1]1. Отчет АТС'!$F:$F,'[1]1. Отчет АТС'!$A:$A,$A49,'[1]1. Отчет АТС'!$B:$B,11)+'[1]2. Иные услуги'!$D$11+('[1]3. Услуги по передаче'!$F$10)+('[1]4. СН (Установленные)'!$E$12*1000)+'[1]5. Плата за УРП'!$D$6</f>
        <v>2716.832000233991</v>
      </c>
      <c r="N49" s="33">
        <f>SUMIFS('[1]1. Отчет АТС'!$F:$F,'[1]1. Отчет АТС'!$A:$A,$A49,'[1]1. Отчет АТС'!$B:$B,12)+'[1]2. Иные услуги'!$D$11+('[1]3. Услуги по передаче'!$F$10)+('[1]4. СН (Установленные)'!$E$12*1000)+'[1]5. Плата за УРП'!$D$6</f>
        <v>2718.5220002339911</v>
      </c>
      <c r="O49" s="33">
        <f>SUMIFS('[1]1. Отчет АТС'!$F:$F,'[1]1. Отчет АТС'!$A:$A,$A49,'[1]1. Отчет АТС'!$B:$B,13)+'[1]2. Иные услуги'!$D$11+('[1]3. Услуги по передаче'!$F$10)+('[1]4. СН (Установленные)'!$E$12*1000)+'[1]5. Плата за УРП'!$D$6</f>
        <v>2719.3020002339908</v>
      </c>
      <c r="P49" s="33">
        <f>SUMIFS('[1]1. Отчет АТС'!$F:$F,'[1]1. Отчет АТС'!$A:$A,$A49,'[1]1. Отчет АТС'!$B:$B,14)+'[1]2. Иные услуги'!$D$11+('[1]3. Услуги по передаче'!$F$10)+('[1]4. СН (Установленные)'!$E$12*1000)+'[1]5. Плата за УРП'!$D$6</f>
        <v>2719.5020002339911</v>
      </c>
      <c r="Q49" s="33">
        <f>SUMIFS('[1]1. Отчет АТС'!$F:$F,'[1]1. Отчет АТС'!$A:$A,$A49,'[1]1. Отчет АТС'!$B:$B,15)+'[1]2. Иные услуги'!$D$11+('[1]3. Услуги по передаче'!$F$10)+('[1]4. СН (Установленные)'!$E$12*1000)+'[1]5. Плата за УРП'!$D$6</f>
        <v>2720.5620002339911</v>
      </c>
      <c r="R49" s="33">
        <f>SUMIFS('[1]1. Отчет АТС'!$F:$F,'[1]1. Отчет АТС'!$A:$A,$A49,'[1]1. Отчет АТС'!$B:$B,16)+'[1]2. Иные услуги'!$D$11+('[1]3. Услуги по передаче'!$F$10)+('[1]4. СН (Установленные)'!$E$12*1000)+'[1]5. Плата за УРП'!$D$6</f>
        <v>2720.872000233991</v>
      </c>
      <c r="S49" s="33">
        <f>SUMIFS('[1]1. Отчет АТС'!$F:$F,'[1]1. Отчет АТС'!$A:$A,$A49,'[1]1. Отчет АТС'!$B:$B,17)+'[1]2. Иные услуги'!$D$11+('[1]3. Услуги по передаче'!$F$10)+('[1]4. СН (Установленные)'!$E$12*1000)+'[1]5. Плата за УРП'!$D$6</f>
        <v>2747.5720002339908</v>
      </c>
      <c r="T49" s="33">
        <f>SUMIFS('[1]1. Отчет АТС'!$F:$F,'[1]1. Отчет АТС'!$A:$A,$A49,'[1]1. Отчет АТС'!$B:$B,18)+'[1]2. Иные услуги'!$D$11+('[1]3. Услуги по передаче'!$F$10)+('[1]4. СН (Установленные)'!$E$12*1000)+'[1]5. Плата за УРП'!$D$6</f>
        <v>2732.3820002339908</v>
      </c>
      <c r="U49" s="33">
        <f>SUMIFS('[1]1. Отчет АТС'!$F:$F,'[1]1. Отчет АТС'!$A:$A,$A49,'[1]1. Отчет АТС'!$B:$B,19)+'[1]2. Иные услуги'!$D$11+('[1]3. Услуги по передаче'!$F$10)+('[1]4. СН (Установленные)'!$E$12*1000)+'[1]5. Плата за УРП'!$D$6</f>
        <v>2697.4820002339911</v>
      </c>
      <c r="V49" s="33">
        <f>SUMIFS('[1]1. Отчет АТС'!$F:$F,'[1]1. Отчет АТС'!$A:$A,$A49,'[1]1. Отчет АТС'!$B:$B,20)+'[1]2. Иные услуги'!$D$11+('[1]3. Услуги по передаче'!$F$10)+('[1]4. СН (Установленные)'!$E$12*1000)+'[1]5. Плата за УРП'!$D$6</f>
        <v>2713.3620002339912</v>
      </c>
      <c r="W49" s="33">
        <f>SUMIFS('[1]1. Отчет АТС'!$F:$F,'[1]1. Отчет АТС'!$A:$A,$A49,'[1]1. Отчет АТС'!$B:$B,21)+'[1]2. Иные услуги'!$D$11+('[1]3. Услуги по передаче'!$F$10)+('[1]4. СН (Установленные)'!$E$12*1000)+'[1]5. Плата за УРП'!$D$6</f>
        <v>2711.3020002339908</v>
      </c>
      <c r="X49" s="33">
        <f>SUMIFS('[1]1. Отчет АТС'!$F:$F,'[1]1. Отчет АТС'!$A:$A,$A49,'[1]1. Отчет АТС'!$B:$B,22)+'[1]2. Иные услуги'!$D$11+('[1]3. Услуги по передаче'!$F$10)+('[1]4. СН (Установленные)'!$E$12*1000)+'[1]5. Плата за УРП'!$D$6</f>
        <v>2266.7020002339914</v>
      </c>
      <c r="Y49" s="33">
        <f>SUMIFS('[1]1. Отчет АТС'!$F:$F,'[1]1. Отчет АТС'!$A:$A,$A49,'[1]1. Отчет АТС'!$B:$B,23)+'[1]2. Иные услуги'!$D$11+('[1]3. Услуги по передаче'!$F$10)+('[1]4. СН (Установленные)'!$E$12*1000)+'[1]5. Плата за УРП'!$D$6</f>
        <v>1952.9720002339911</v>
      </c>
    </row>
    <row r="50" spans="1:25" s="2" customFormat="1" ht="15.75">
      <c r="A50" s="32">
        <v>45449</v>
      </c>
      <c r="B50" s="33">
        <f>SUMIFS('[1]1. Отчет АТС'!$F:$F,'[1]1. Отчет АТС'!$A:$A,$A50,'[1]1. Отчет АТС'!$B:$B,0)+'[1]2. Иные услуги'!$D$11+'[1]3. Услуги по передаче'!$F$10+('[1]4. СН (Установленные)'!$E$12*1000)+'[1]5. Плата за УРП'!$D$6</f>
        <v>1600.4620002339909</v>
      </c>
      <c r="C50" s="33">
        <f>SUMIFS('[1]1. Отчет АТС'!$F:$F,'[1]1. Отчет АТС'!$A:$A,$A50,'[1]1. Отчет АТС'!$B:$B,1)+'[1]2. Иные услуги'!$D$11+('[1]3. Услуги по передаче'!$F$10)+('[1]4. СН (Установленные)'!$E$12*1000)+'[1]5. Плата за УРП'!$D$6</f>
        <v>1486.2520002339911</v>
      </c>
      <c r="D50" s="33">
        <f>SUMIFS('[1]1. Отчет АТС'!$F:$F,'[1]1. Отчет АТС'!$A:$A,$A50,'[1]1. Отчет АТС'!$B:$B,2)+'[1]2. Иные услуги'!$D$11+('[1]3. Услуги по передаче'!$F$10)+('[1]4. СН (Установленные)'!$E$12*1000)+'[1]5. Плата за УРП'!$D$6</f>
        <v>1379.152000233991</v>
      </c>
      <c r="E50" s="33">
        <f>SUMIFS('[1]1. Отчет АТС'!$F:$F,'[1]1. Отчет АТС'!$A:$A,$A50,'[1]1. Отчет АТС'!$B:$B,3)+'[1]2. Иные услуги'!$D$11+('[1]3. Услуги по передаче'!$F$10)+('[1]4. СН (Установленные)'!$E$12*1000)+'[1]5. Плата за УРП'!$D$6</f>
        <v>722.36200023399101</v>
      </c>
      <c r="F50" s="33">
        <f>SUMIFS('[1]1. Отчет АТС'!$F:$F,'[1]1. Отчет АТС'!$A:$A,$A50,'[1]1. Отчет АТС'!$B:$B,4)+'[1]2. Иные услуги'!$D$11+('[1]3. Услуги по передаче'!$F$10)+('[1]4. СН (Установленные)'!$E$12*1000)+'[1]5. Плата за УРП'!$D$6</f>
        <v>722.36200023399101</v>
      </c>
      <c r="G50" s="33">
        <f>SUMIFS('[1]1. Отчет АТС'!$F:$F,'[1]1. Отчет АТС'!$A:$A,$A50,'[1]1. Отчет АТС'!$B:$B,5)+'[1]2. Иные услуги'!$D$11+('[1]3. Услуги по передаче'!$F$10)+('[1]4. СН (Установленные)'!$E$12*1000)+'[1]5. Плата за УРП'!$D$6</f>
        <v>722.36200023399101</v>
      </c>
      <c r="H50" s="33">
        <f>SUMIFS('[1]1. Отчет АТС'!$F:$F,'[1]1. Отчет АТС'!$A:$A,$A50,'[1]1. Отчет АТС'!$B:$B,6)+'[1]2. Иные услуги'!$D$11+('[1]3. Услуги по передаче'!$F$10)+('[1]4. СН (Установленные)'!$E$12*1000)+'[1]5. Плата за УРП'!$D$6</f>
        <v>863.002000233991</v>
      </c>
      <c r="I50" s="33">
        <f>SUMIFS('[1]1. Отчет АТС'!$F:$F,'[1]1. Отчет АТС'!$A:$A,$A50,'[1]1. Отчет АТС'!$B:$B,7)+'[1]2. Иные услуги'!$D$11+('[1]3. Услуги по передаче'!$F$10)+('[1]4. СН (Установленные)'!$E$12*1000)+'[1]5. Плата за УРП'!$D$6</f>
        <v>1836.5320002339911</v>
      </c>
      <c r="J50" s="33">
        <f>SUMIFS('[1]1. Отчет АТС'!$F:$F,'[1]1. Отчет АТС'!$A:$A,$A50,'[1]1. Отчет АТС'!$B:$B,8)+'[1]2. Иные услуги'!$D$11+('[1]3. Услуги по передаче'!$F$10)+('[1]4. СН (Установленные)'!$E$12*1000)+'[1]5. Плата за УРП'!$D$6</f>
        <v>2301.7520002339911</v>
      </c>
      <c r="K50" s="33">
        <f>SUMIFS('[1]1. Отчет АТС'!$F:$F,'[1]1. Отчет АТС'!$A:$A,$A50,'[1]1. Отчет АТС'!$B:$B,9)+'[1]2. Иные услуги'!$D$11+('[1]3. Услуги по передаче'!$F$10)+('[1]4. СН (Установленные)'!$E$12*1000)+'[1]5. Плата за УРП'!$D$6</f>
        <v>2700.7220002339909</v>
      </c>
      <c r="L50" s="33">
        <f>SUMIFS('[1]1. Отчет АТС'!$F:$F,'[1]1. Отчет АТС'!$A:$A,$A50,'[1]1. Отчет АТС'!$B:$B,10)+'[1]2. Иные услуги'!$D$11+('[1]3. Услуги по передаче'!$F$10)+('[1]4. СН (Установленные)'!$E$12*1000)+'[1]5. Плата за УРП'!$D$6</f>
        <v>2741.2120002339907</v>
      </c>
      <c r="M50" s="33">
        <f>SUMIFS('[1]1. Отчет АТС'!$F:$F,'[1]1. Отчет АТС'!$A:$A,$A50,'[1]1. Отчет АТС'!$B:$B,11)+'[1]2. Иные услуги'!$D$11+('[1]3. Услуги по передаче'!$F$10)+('[1]4. СН (Установленные)'!$E$12*1000)+'[1]5. Плата за УРП'!$D$6</f>
        <v>2747.1920002339907</v>
      </c>
      <c r="N50" s="33">
        <f>SUMIFS('[1]1. Отчет АТС'!$F:$F,'[1]1. Отчет АТС'!$A:$A,$A50,'[1]1. Отчет АТС'!$B:$B,12)+'[1]2. Иные услуги'!$D$11+('[1]3. Услуги по передаче'!$F$10)+('[1]4. СН (Установленные)'!$E$12*1000)+'[1]5. Плата за УРП'!$D$6</f>
        <v>2743.1720002339907</v>
      </c>
      <c r="O50" s="33">
        <f>SUMIFS('[1]1. Отчет АТС'!$F:$F,'[1]1. Отчет АТС'!$A:$A,$A50,'[1]1. Отчет АТС'!$B:$B,13)+'[1]2. Иные услуги'!$D$11+('[1]3. Услуги по передаче'!$F$10)+('[1]4. СН (Установленные)'!$E$12*1000)+'[1]5. Плата за УРП'!$D$6</f>
        <v>2738.9620002339907</v>
      </c>
      <c r="P50" s="33">
        <f>SUMIFS('[1]1. Отчет АТС'!$F:$F,'[1]1. Отчет АТС'!$A:$A,$A50,'[1]1. Отчет АТС'!$B:$B,14)+'[1]2. Иные услуги'!$D$11+('[1]3. Услуги по передаче'!$F$10)+('[1]4. СН (Установленные)'!$E$12*1000)+'[1]5. Плата за УРП'!$D$6</f>
        <v>2760.892000233991</v>
      </c>
      <c r="Q50" s="33">
        <f>SUMIFS('[1]1. Отчет АТС'!$F:$F,'[1]1. Отчет АТС'!$A:$A,$A50,'[1]1. Отчет АТС'!$B:$B,15)+'[1]2. Иные услуги'!$D$11+('[1]3. Услуги по передаче'!$F$10)+('[1]4. СН (Установленные)'!$E$12*1000)+'[1]5. Плата за УРП'!$D$6</f>
        <v>2767.0320002339909</v>
      </c>
      <c r="R50" s="33">
        <f>SUMIFS('[1]1. Отчет АТС'!$F:$F,'[1]1. Отчет АТС'!$A:$A,$A50,'[1]1. Отчет АТС'!$B:$B,16)+'[1]2. Иные услуги'!$D$11+('[1]3. Услуги по передаче'!$F$10)+('[1]4. СН (Установленные)'!$E$12*1000)+'[1]5. Плата за УРП'!$D$6</f>
        <v>2755.142000233991</v>
      </c>
      <c r="S50" s="33">
        <f>SUMIFS('[1]1. Отчет АТС'!$F:$F,'[1]1. Отчет АТС'!$A:$A,$A50,'[1]1. Отчет АТС'!$B:$B,17)+'[1]2. Иные услуги'!$D$11+('[1]3. Услуги по передаче'!$F$10)+('[1]4. СН (Установленные)'!$E$12*1000)+'[1]5. Плата за УРП'!$D$6</f>
        <v>2740.1320002339908</v>
      </c>
      <c r="T50" s="33">
        <f>SUMIFS('[1]1. Отчет АТС'!$F:$F,'[1]1. Отчет АТС'!$A:$A,$A50,'[1]1. Отчет АТС'!$B:$B,18)+'[1]2. Иные услуги'!$D$11+('[1]3. Услуги по передаче'!$F$10)+('[1]4. СН (Установленные)'!$E$12*1000)+'[1]5. Плата за УРП'!$D$6</f>
        <v>2724.0220002339911</v>
      </c>
      <c r="U50" s="33">
        <f>SUMIFS('[1]1. Отчет АТС'!$F:$F,'[1]1. Отчет АТС'!$A:$A,$A50,'[1]1. Отчет АТС'!$B:$B,19)+'[1]2. Иные услуги'!$D$11+('[1]3. Услуги по передаче'!$F$10)+('[1]4. СН (Установленные)'!$E$12*1000)+'[1]5. Плата за УРП'!$D$6</f>
        <v>2547.0020002339911</v>
      </c>
      <c r="V50" s="33">
        <f>SUMIFS('[1]1. Отчет АТС'!$F:$F,'[1]1. Отчет АТС'!$A:$A,$A50,'[1]1. Отчет АТС'!$B:$B,20)+'[1]2. Иные услуги'!$D$11+('[1]3. Услуги по передаче'!$F$10)+('[1]4. СН (Установленные)'!$E$12*1000)+'[1]5. Плата за УРП'!$D$6</f>
        <v>2633.0520002339908</v>
      </c>
      <c r="W50" s="33">
        <f>SUMIFS('[1]1. Отчет АТС'!$F:$F,'[1]1. Отчет АТС'!$A:$A,$A50,'[1]1. Отчет АТС'!$B:$B,21)+'[1]2. Иные услуги'!$D$11+('[1]3. Услуги по передаче'!$F$10)+('[1]4. СН (Установленные)'!$E$12*1000)+'[1]5. Плата за УРП'!$D$6</f>
        <v>2549.7220002339909</v>
      </c>
      <c r="X50" s="33">
        <f>SUMIFS('[1]1. Отчет АТС'!$F:$F,'[1]1. Отчет АТС'!$A:$A,$A50,'[1]1. Отчет АТС'!$B:$B,22)+'[1]2. Иные услуги'!$D$11+('[1]3. Услуги по передаче'!$F$10)+('[1]4. СН (Установленные)'!$E$12*1000)+'[1]5. Плата за УРП'!$D$6</f>
        <v>2098.892000233991</v>
      </c>
      <c r="Y50" s="33">
        <f>SUMIFS('[1]1. Отчет АТС'!$F:$F,'[1]1. Отчет АТС'!$A:$A,$A50,'[1]1. Отчет АТС'!$B:$B,23)+'[1]2. Иные услуги'!$D$11+('[1]3. Услуги по передаче'!$F$10)+('[1]4. СН (Установленные)'!$E$12*1000)+'[1]5. Плата за УРП'!$D$6</f>
        <v>1812.822000233991</v>
      </c>
    </row>
    <row r="51" spans="1:25" s="2" customFormat="1" ht="15.75">
      <c r="A51" s="32">
        <v>45450</v>
      </c>
      <c r="B51" s="33">
        <f>SUMIFS('[1]1. Отчет АТС'!$F:$F,'[1]1. Отчет АТС'!$A:$A,$A51,'[1]1. Отчет АТС'!$B:$B,0)+'[1]2. Иные услуги'!$D$11+'[1]3. Услуги по передаче'!$F$10+('[1]4. СН (Установленные)'!$E$12*1000)+'[1]5. Плата за УРП'!$D$6</f>
        <v>1655.2220002339909</v>
      </c>
      <c r="C51" s="33">
        <f>SUMIFS('[1]1. Отчет АТС'!$F:$F,'[1]1. Отчет АТС'!$A:$A,$A51,'[1]1. Отчет АТС'!$B:$B,1)+'[1]2. Иные услуги'!$D$11+('[1]3. Услуги по передаче'!$F$10)+('[1]4. СН (Установленные)'!$E$12*1000)+'[1]5. Плата за УРП'!$D$6</f>
        <v>1469.1820002339909</v>
      </c>
      <c r="D51" s="33">
        <f>SUMIFS('[1]1. Отчет АТС'!$F:$F,'[1]1. Отчет АТС'!$A:$A,$A51,'[1]1. Отчет АТС'!$B:$B,2)+'[1]2. Иные услуги'!$D$11+('[1]3. Услуги по передаче'!$F$10)+('[1]4. СН (Установленные)'!$E$12*1000)+'[1]5. Плата за УРП'!$D$6</f>
        <v>831.14200023399098</v>
      </c>
      <c r="E51" s="33">
        <f>SUMIFS('[1]1. Отчет АТС'!$F:$F,'[1]1. Отчет АТС'!$A:$A,$A51,'[1]1. Отчет АТС'!$B:$B,3)+'[1]2. Иные услуги'!$D$11+('[1]3. Услуги по передаче'!$F$10)+('[1]4. СН (Установленные)'!$E$12*1000)+'[1]5. Плата за УРП'!$D$6</f>
        <v>818.24200023399101</v>
      </c>
      <c r="F51" s="33">
        <f>SUMIFS('[1]1. Отчет АТС'!$F:$F,'[1]1. Отчет АТС'!$A:$A,$A51,'[1]1. Отчет АТС'!$B:$B,4)+'[1]2. Иные услуги'!$D$11+('[1]3. Услуги по передаче'!$F$10)+('[1]4. СН (Установленные)'!$E$12*1000)+'[1]5. Плата за УРП'!$D$6</f>
        <v>811.31200023399106</v>
      </c>
      <c r="G51" s="33">
        <f>SUMIFS('[1]1. Отчет АТС'!$F:$F,'[1]1. Отчет АТС'!$A:$A,$A51,'[1]1. Отчет АТС'!$B:$B,5)+'[1]2. Иные услуги'!$D$11+('[1]3. Услуги по передаче'!$F$10)+('[1]4. СН (Установленные)'!$E$12*1000)+'[1]5. Плата за УРП'!$D$6</f>
        <v>836.41200023399097</v>
      </c>
      <c r="H51" s="33">
        <f>SUMIFS('[1]1. Отчет АТС'!$F:$F,'[1]1. Отчет АТС'!$A:$A,$A51,'[1]1. Отчет АТС'!$B:$B,6)+'[1]2. Иные услуги'!$D$11+('[1]3. Услуги по передаче'!$F$10)+('[1]4. СН (Установленные)'!$E$12*1000)+'[1]5. Плата за УРП'!$D$6</f>
        <v>1686.1820002339909</v>
      </c>
      <c r="I51" s="33">
        <f>SUMIFS('[1]1. Отчет АТС'!$F:$F,'[1]1. Отчет АТС'!$A:$A,$A51,'[1]1. Отчет АТС'!$B:$B,7)+'[1]2. Иные услуги'!$D$11+('[1]3. Услуги по передаче'!$F$10)+('[1]4. СН (Установленные)'!$E$12*1000)+'[1]5. Плата за УРП'!$D$6</f>
        <v>1978.0120002339911</v>
      </c>
      <c r="J51" s="33">
        <f>SUMIFS('[1]1. Отчет АТС'!$F:$F,'[1]1. Отчет АТС'!$A:$A,$A51,'[1]1. Отчет АТС'!$B:$B,8)+'[1]2. Иные услуги'!$D$11+('[1]3. Услуги по передаче'!$F$10)+('[1]4. СН (Установленные)'!$E$12*1000)+'[1]5. Плата за УРП'!$D$6</f>
        <v>2348.0020002339911</v>
      </c>
      <c r="K51" s="33">
        <f>SUMIFS('[1]1. Отчет АТС'!$F:$F,'[1]1. Отчет АТС'!$A:$A,$A51,'[1]1. Отчет АТС'!$B:$B,9)+'[1]2. Иные услуги'!$D$11+('[1]3. Услуги по передаче'!$F$10)+('[1]4. СН (Установленные)'!$E$12*1000)+'[1]5. Плата за УРП'!$D$6</f>
        <v>2722.4720002339909</v>
      </c>
      <c r="L51" s="33">
        <f>SUMIFS('[1]1. Отчет АТС'!$F:$F,'[1]1. Отчет АТС'!$A:$A,$A51,'[1]1. Отчет АТС'!$B:$B,10)+'[1]2. Иные услуги'!$D$11+('[1]3. Услуги по передаче'!$F$10)+('[1]4. СН (Установленные)'!$E$12*1000)+'[1]5. Плата за УРП'!$D$6</f>
        <v>2724.2720002339911</v>
      </c>
      <c r="M51" s="33">
        <f>SUMIFS('[1]1. Отчет АТС'!$F:$F,'[1]1. Отчет АТС'!$A:$A,$A51,'[1]1. Отчет АТС'!$B:$B,11)+'[1]2. Иные услуги'!$D$11+('[1]3. Услуги по передаче'!$F$10)+('[1]4. СН (Установленные)'!$E$12*1000)+'[1]5. Плата за УРП'!$D$6</f>
        <v>2726.4120002339914</v>
      </c>
      <c r="N51" s="33">
        <f>SUMIFS('[1]1. Отчет АТС'!$F:$F,'[1]1. Отчет АТС'!$A:$A,$A51,'[1]1. Отчет АТС'!$B:$B,12)+'[1]2. Иные услуги'!$D$11+('[1]3. Услуги по передаче'!$F$10)+('[1]4. СН (Установленные)'!$E$12*1000)+'[1]5. Плата за УРП'!$D$6</f>
        <v>2730.2120002339911</v>
      </c>
      <c r="O51" s="33">
        <f>SUMIFS('[1]1. Отчет АТС'!$F:$F,'[1]1. Отчет АТС'!$A:$A,$A51,'[1]1. Отчет АТС'!$B:$B,13)+'[1]2. Иные услуги'!$D$11+('[1]3. Услуги по передаче'!$F$10)+('[1]4. СН (Установленные)'!$E$12*1000)+'[1]5. Плата за УРП'!$D$6</f>
        <v>2727.8420002339908</v>
      </c>
      <c r="P51" s="33">
        <f>SUMIFS('[1]1. Отчет АТС'!$F:$F,'[1]1. Отчет АТС'!$A:$A,$A51,'[1]1. Отчет АТС'!$B:$B,14)+'[1]2. Иные услуги'!$D$11+('[1]3. Услуги по передаче'!$F$10)+('[1]4. СН (Установленные)'!$E$12*1000)+'[1]5. Плата за УРП'!$D$6</f>
        <v>2733.8420002339908</v>
      </c>
      <c r="Q51" s="33">
        <f>SUMIFS('[1]1. Отчет АТС'!$F:$F,'[1]1. Отчет АТС'!$A:$A,$A51,'[1]1. Отчет АТС'!$B:$B,15)+'[1]2. Иные услуги'!$D$11+('[1]3. Услуги по передаче'!$F$10)+('[1]4. СН (Установленные)'!$E$12*1000)+'[1]5. Плата за УРП'!$D$6</f>
        <v>2734.582000233991</v>
      </c>
      <c r="R51" s="33">
        <f>SUMIFS('[1]1. Отчет АТС'!$F:$F,'[1]1. Отчет АТС'!$A:$A,$A51,'[1]1. Отчет АТС'!$B:$B,16)+'[1]2. Иные услуги'!$D$11+('[1]3. Услуги по передаче'!$F$10)+('[1]4. СН (Установленные)'!$E$12*1000)+'[1]5. Плата за УРП'!$D$6</f>
        <v>2772.1720002339907</v>
      </c>
      <c r="S51" s="33">
        <f>SUMIFS('[1]1. Отчет АТС'!$F:$F,'[1]1. Отчет АТС'!$A:$A,$A51,'[1]1. Отчет АТС'!$B:$B,17)+'[1]2. Иные услуги'!$D$11+('[1]3. Услуги по передаче'!$F$10)+('[1]4. СН (Установленные)'!$E$12*1000)+'[1]5. Плата за УРП'!$D$6</f>
        <v>2751.8120002339911</v>
      </c>
      <c r="T51" s="33">
        <f>SUMIFS('[1]1. Отчет АТС'!$F:$F,'[1]1. Отчет АТС'!$A:$A,$A51,'[1]1. Отчет АТС'!$B:$B,18)+'[1]2. Иные услуги'!$D$11+('[1]3. Услуги по передаче'!$F$10)+('[1]4. СН (Установленные)'!$E$12*1000)+'[1]5. Плата за УРП'!$D$6</f>
        <v>2762.3420002339908</v>
      </c>
      <c r="U51" s="33">
        <f>SUMIFS('[1]1. Отчет АТС'!$F:$F,'[1]1. Отчет АТС'!$A:$A,$A51,'[1]1. Отчет АТС'!$B:$B,19)+'[1]2. Иные услуги'!$D$11+('[1]3. Услуги по передаче'!$F$10)+('[1]4. СН (Установленные)'!$E$12*1000)+'[1]5. Плата за УРП'!$D$6</f>
        <v>2727.4920002339913</v>
      </c>
      <c r="V51" s="33">
        <f>SUMIFS('[1]1. Отчет АТС'!$F:$F,'[1]1. Отчет АТС'!$A:$A,$A51,'[1]1. Отчет АТС'!$B:$B,20)+'[1]2. Иные услуги'!$D$11+('[1]3. Услуги по передаче'!$F$10)+('[1]4. СН (Установленные)'!$E$12*1000)+'[1]5. Плата за УРП'!$D$6</f>
        <v>2763.6820002339909</v>
      </c>
      <c r="W51" s="33">
        <f>SUMIFS('[1]1. Отчет АТС'!$F:$F,'[1]1. Отчет АТС'!$A:$A,$A51,'[1]1. Отчет АТС'!$B:$B,21)+'[1]2. Иные услуги'!$D$11+('[1]3. Услуги по передаче'!$F$10)+('[1]4. СН (Установленные)'!$E$12*1000)+'[1]5. Плата за УРП'!$D$6</f>
        <v>2755.8120002339911</v>
      </c>
      <c r="X51" s="33">
        <f>SUMIFS('[1]1. Отчет АТС'!$F:$F,'[1]1. Отчет АТС'!$A:$A,$A51,'[1]1. Отчет АТС'!$B:$B,22)+'[1]2. Иные услуги'!$D$11+('[1]3. Услуги по передаче'!$F$10)+('[1]4. СН (Установленные)'!$E$12*1000)+'[1]5. Плата за УРП'!$D$6</f>
        <v>2374.4720002339909</v>
      </c>
      <c r="Y51" s="33">
        <f>SUMIFS('[1]1. Отчет АТС'!$F:$F,'[1]1. Отчет АТС'!$A:$A,$A51,'[1]1. Отчет АТС'!$B:$B,23)+'[1]2. Иные услуги'!$D$11+('[1]3. Услуги по передаче'!$F$10)+('[1]4. СН (Установленные)'!$E$12*1000)+'[1]5. Плата за УРП'!$D$6</f>
        <v>2003.9120002339912</v>
      </c>
    </row>
    <row r="52" spans="1:25" s="2" customFormat="1" ht="15.75">
      <c r="A52" s="32">
        <v>45451</v>
      </c>
      <c r="B52" s="33">
        <f>SUMIFS('[1]1. Отчет АТС'!$F:$F,'[1]1. Отчет АТС'!$A:$A,$A52,'[1]1. Отчет АТС'!$B:$B,0)+'[1]2. Иные услуги'!$D$11+'[1]3. Услуги по передаче'!$F$10+('[1]4. СН (Установленные)'!$E$12*1000)+'[1]5. Плата за УРП'!$D$6</f>
        <v>1933.6720002339912</v>
      </c>
      <c r="C52" s="33">
        <f>SUMIFS('[1]1. Отчет АТС'!$F:$F,'[1]1. Отчет АТС'!$A:$A,$A52,'[1]1. Отчет АТС'!$B:$B,1)+'[1]2. Иные услуги'!$D$11+('[1]3. Услуги по передаче'!$F$10)+('[1]4. СН (Установленные)'!$E$12*1000)+'[1]5. Плата за УРП'!$D$6</f>
        <v>1714.7720002339911</v>
      </c>
      <c r="D52" s="33">
        <f>SUMIFS('[1]1. Отчет АТС'!$F:$F,'[1]1. Отчет АТС'!$A:$A,$A52,'[1]1. Отчет АТС'!$B:$B,2)+'[1]2. Иные услуги'!$D$11+('[1]3. Услуги по передаче'!$F$10)+('[1]4. СН (Установленные)'!$E$12*1000)+'[1]5. Плата за УРП'!$D$6</f>
        <v>1574.5220002339911</v>
      </c>
      <c r="E52" s="33">
        <f>SUMIFS('[1]1. Отчет АТС'!$F:$F,'[1]1. Отчет АТС'!$A:$A,$A52,'[1]1. Отчет АТС'!$B:$B,3)+'[1]2. Иные услуги'!$D$11+('[1]3. Услуги по передаче'!$F$10)+('[1]4. СН (Установленные)'!$E$12*1000)+'[1]5. Плата за УРП'!$D$6</f>
        <v>1515.612000233991</v>
      </c>
      <c r="F52" s="33">
        <f>SUMIFS('[1]1. Отчет АТС'!$F:$F,'[1]1. Отчет АТС'!$A:$A,$A52,'[1]1. Отчет АТС'!$B:$B,4)+'[1]2. Иные услуги'!$D$11+('[1]3. Услуги по передаче'!$F$10)+('[1]4. СН (Установленные)'!$E$12*1000)+'[1]5. Плата за УРП'!$D$6</f>
        <v>1519.3120002339911</v>
      </c>
      <c r="G52" s="33">
        <f>SUMIFS('[1]1. Отчет АТС'!$F:$F,'[1]1. Отчет АТС'!$A:$A,$A52,'[1]1. Отчет АТС'!$B:$B,5)+'[1]2. Иные услуги'!$D$11+('[1]3. Услуги по передаче'!$F$10)+('[1]4. СН (Установленные)'!$E$12*1000)+'[1]5. Плата за УРП'!$D$6</f>
        <v>1634.5320002339909</v>
      </c>
      <c r="H52" s="33">
        <f>SUMIFS('[1]1. Отчет АТС'!$F:$F,'[1]1. Отчет АТС'!$A:$A,$A52,'[1]1. Отчет АТС'!$B:$B,6)+'[1]2. Иные услуги'!$D$11+('[1]3. Услуги по передаче'!$F$10)+('[1]4. СН (Установленные)'!$E$12*1000)+'[1]5. Плата за УРП'!$D$6</f>
        <v>1759.5320002339911</v>
      </c>
      <c r="I52" s="33">
        <f>SUMIFS('[1]1. Отчет АТС'!$F:$F,'[1]1. Отчет АТС'!$A:$A,$A52,'[1]1. Отчет АТС'!$B:$B,7)+'[1]2. Иные услуги'!$D$11+('[1]3. Услуги по передаче'!$F$10)+('[1]4. СН (Установленные)'!$E$12*1000)+'[1]5. Плата за УРП'!$D$6</f>
        <v>1946.4220002339912</v>
      </c>
      <c r="J52" s="33">
        <f>SUMIFS('[1]1. Отчет АТС'!$F:$F,'[1]1. Отчет АТС'!$A:$A,$A52,'[1]1. Отчет АТС'!$B:$B,8)+'[1]2. Иные услуги'!$D$11+('[1]3. Услуги по передаче'!$F$10)+('[1]4. СН (Установленные)'!$E$12*1000)+'[1]5. Плата за УРП'!$D$6</f>
        <v>2442.4220002339912</v>
      </c>
      <c r="K52" s="33">
        <f>SUMIFS('[1]1. Отчет АТС'!$F:$F,'[1]1. Отчет АТС'!$A:$A,$A52,'[1]1. Отчет АТС'!$B:$B,9)+'[1]2. Иные услуги'!$D$11+('[1]3. Услуги по передаче'!$F$10)+('[1]4. СН (Установленные)'!$E$12*1000)+'[1]5. Плата за УРП'!$D$6</f>
        <v>2751.6920002339907</v>
      </c>
      <c r="L52" s="33">
        <f>SUMIFS('[1]1. Отчет АТС'!$F:$F,'[1]1. Отчет АТС'!$A:$A,$A52,'[1]1. Отчет АТС'!$B:$B,10)+'[1]2. Иные услуги'!$D$11+('[1]3. Услуги по передаче'!$F$10)+('[1]4. СН (Установленные)'!$E$12*1000)+'[1]5. Плата за УРП'!$D$6</f>
        <v>2772.162000233991</v>
      </c>
      <c r="M52" s="33">
        <f>SUMIFS('[1]1. Отчет АТС'!$F:$F,'[1]1. Отчет АТС'!$A:$A,$A52,'[1]1. Отчет АТС'!$B:$B,11)+'[1]2. Иные услуги'!$D$11+('[1]3. Услуги по передаче'!$F$10)+('[1]4. СН (Установленные)'!$E$12*1000)+'[1]5. Плата за УРП'!$D$6</f>
        <v>2778.2720002339906</v>
      </c>
      <c r="N52" s="33">
        <f>SUMIFS('[1]1. Отчет АТС'!$F:$F,'[1]1. Отчет АТС'!$A:$A,$A52,'[1]1. Отчет АТС'!$B:$B,12)+'[1]2. Иные услуги'!$D$11+('[1]3. Услуги по передаче'!$F$10)+('[1]4. СН (Установленные)'!$E$12*1000)+'[1]5. Плата за УРП'!$D$6</f>
        <v>2782.5320002339909</v>
      </c>
      <c r="O52" s="33">
        <f>SUMIFS('[1]1. Отчет АТС'!$F:$F,'[1]1. Отчет АТС'!$A:$A,$A52,'[1]1. Отчет АТС'!$B:$B,13)+'[1]2. Иные услуги'!$D$11+('[1]3. Услуги по передаче'!$F$10)+('[1]4. СН (Установленные)'!$E$12*1000)+'[1]5. Плата за УРП'!$D$6</f>
        <v>2779.9420002339907</v>
      </c>
      <c r="P52" s="33">
        <f>SUMIFS('[1]1. Отчет АТС'!$F:$F,'[1]1. Отчет АТС'!$A:$A,$A52,'[1]1. Отчет АТС'!$B:$B,14)+'[1]2. Иные услуги'!$D$11+('[1]3. Услуги по передаче'!$F$10)+('[1]4. СН (Установленные)'!$E$12*1000)+'[1]5. Плата за УРП'!$D$6</f>
        <v>2788.3120002339911</v>
      </c>
      <c r="Q52" s="33">
        <f>SUMIFS('[1]1. Отчет АТС'!$F:$F,'[1]1. Отчет АТС'!$A:$A,$A52,'[1]1. Отчет АТС'!$B:$B,15)+'[1]2. Иные услуги'!$D$11+('[1]3. Услуги по передаче'!$F$10)+('[1]4. СН (Установленные)'!$E$12*1000)+'[1]5. Плата за УРП'!$D$6</f>
        <v>2793.122000233991</v>
      </c>
      <c r="R52" s="33">
        <f>SUMIFS('[1]1. Отчет АТС'!$F:$F,'[1]1. Отчет АТС'!$A:$A,$A52,'[1]1. Отчет АТС'!$B:$B,16)+'[1]2. Иные услуги'!$D$11+('[1]3. Услуги по передаче'!$F$10)+('[1]4. СН (Установленные)'!$E$12*1000)+'[1]5. Плата за УРП'!$D$6</f>
        <v>2807.7620002339909</v>
      </c>
      <c r="S52" s="33">
        <f>SUMIFS('[1]1. Отчет АТС'!$F:$F,'[1]1. Отчет АТС'!$A:$A,$A52,'[1]1. Отчет АТС'!$B:$B,17)+'[1]2. Иные услуги'!$D$11+('[1]3. Услуги по передаче'!$F$10)+('[1]4. СН (Установленные)'!$E$12*1000)+'[1]5. Плата за УРП'!$D$6</f>
        <v>2810.082000233991</v>
      </c>
      <c r="T52" s="33">
        <f>SUMIFS('[1]1. Отчет АТС'!$F:$F,'[1]1. Отчет АТС'!$A:$A,$A52,'[1]1. Отчет АТС'!$B:$B,18)+'[1]2. Иные услуги'!$D$11+('[1]3. Услуги по передаче'!$F$10)+('[1]4. СН (Установленные)'!$E$12*1000)+'[1]5. Плата за УРП'!$D$6</f>
        <v>2800.832000233991</v>
      </c>
      <c r="U52" s="33">
        <f>SUMIFS('[1]1. Отчет АТС'!$F:$F,'[1]1. Отчет АТС'!$A:$A,$A52,'[1]1. Отчет АТС'!$B:$B,19)+'[1]2. Иные услуги'!$D$11+('[1]3. Услуги по передаче'!$F$10)+('[1]4. СН (Установленные)'!$E$12*1000)+'[1]5. Плата за УРП'!$D$6</f>
        <v>2783.1820002339909</v>
      </c>
      <c r="V52" s="33">
        <f>SUMIFS('[1]1. Отчет АТС'!$F:$F,'[1]1. Отчет АТС'!$A:$A,$A52,'[1]1. Отчет АТС'!$B:$B,20)+'[1]2. Иные услуги'!$D$11+('[1]3. Услуги по передаче'!$F$10)+('[1]4. СН (Установленные)'!$E$12*1000)+'[1]5. Плата за УРП'!$D$6</f>
        <v>2801.662000233991</v>
      </c>
      <c r="W52" s="33">
        <f>SUMIFS('[1]1. Отчет АТС'!$F:$F,'[1]1. Отчет АТС'!$A:$A,$A52,'[1]1. Отчет АТС'!$B:$B,21)+'[1]2. Иные услуги'!$D$11+('[1]3. Услуги по передаче'!$F$10)+('[1]4. СН (Установленные)'!$E$12*1000)+'[1]5. Плата за УРП'!$D$6</f>
        <v>2792.9220002339907</v>
      </c>
      <c r="X52" s="33">
        <f>SUMIFS('[1]1. Отчет АТС'!$F:$F,'[1]1. Отчет АТС'!$A:$A,$A52,'[1]1. Отчет АТС'!$B:$B,22)+'[1]2. Иные услуги'!$D$11+('[1]3. Услуги по передаче'!$F$10)+('[1]4. СН (Установленные)'!$E$12*1000)+'[1]5. Плата за УРП'!$D$6</f>
        <v>2688.4020002339912</v>
      </c>
      <c r="Y52" s="33">
        <f>SUMIFS('[1]1. Отчет АТС'!$F:$F,'[1]1. Отчет АТС'!$A:$A,$A52,'[1]1. Отчет АТС'!$B:$B,23)+'[1]2. Иные услуги'!$D$11+('[1]3. Услуги по передаче'!$F$10)+('[1]4. СН (Установленные)'!$E$12*1000)+'[1]5. Плата за УРП'!$D$6</f>
        <v>2179.622000233991</v>
      </c>
    </row>
    <row r="53" spans="1:25" s="2" customFormat="1" ht="15.75">
      <c r="A53" s="32">
        <v>45452</v>
      </c>
      <c r="B53" s="33">
        <f>SUMIFS('[1]1. Отчет АТС'!$F:$F,'[1]1. Отчет АТС'!$A:$A,$A53,'[1]1. Отчет АТС'!$B:$B,0)+'[1]2. Иные услуги'!$D$11+'[1]3. Услуги по передаче'!$F$10+('[1]4. СН (Установленные)'!$E$12*1000)+'[1]5. Плата за УРП'!$D$6</f>
        <v>1852.5220002339911</v>
      </c>
      <c r="C53" s="33">
        <f>SUMIFS('[1]1. Отчет АТС'!$F:$F,'[1]1. Отчет АТС'!$A:$A,$A53,'[1]1. Отчет АТС'!$B:$B,1)+'[1]2. Иные услуги'!$D$11+('[1]3. Услуги по передаче'!$F$10)+('[1]4. СН (Установленные)'!$E$12*1000)+'[1]5. Плата за УРП'!$D$6</f>
        <v>1740.3120002339911</v>
      </c>
      <c r="D53" s="33">
        <f>SUMIFS('[1]1. Отчет АТС'!$F:$F,'[1]1. Отчет АТС'!$A:$A,$A53,'[1]1. Отчет АТС'!$B:$B,2)+'[1]2. Иные услуги'!$D$11+('[1]3. Услуги по передаче'!$F$10)+('[1]4. СН (Установленные)'!$E$12*1000)+'[1]5. Плата за УРП'!$D$6</f>
        <v>1570.0120002339909</v>
      </c>
      <c r="E53" s="33">
        <f>SUMIFS('[1]1. Отчет АТС'!$F:$F,'[1]1. Отчет АТС'!$A:$A,$A53,'[1]1. Отчет АТС'!$B:$B,3)+'[1]2. Иные услуги'!$D$11+('[1]3. Услуги по передаче'!$F$10)+('[1]4. СН (Установленные)'!$E$12*1000)+'[1]5. Плата за УРП'!$D$6</f>
        <v>1484.172000233991</v>
      </c>
      <c r="F53" s="33">
        <f>SUMIFS('[1]1. Отчет АТС'!$F:$F,'[1]1. Отчет АТС'!$A:$A,$A53,'[1]1. Отчет АТС'!$B:$B,4)+'[1]2. Иные услуги'!$D$11+('[1]3. Услуги по передаче'!$F$10)+('[1]4. СН (Установленные)'!$E$12*1000)+'[1]5. Плата за УРП'!$D$6</f>
        <v>1434.4920002339909</v>
      </c>
      <c r="G53" s="33">
        <f>SUMIFS('[1]1. Отчет АТС'!$F:$F,'[1]1. Отчет АТС'!$A:$A,$A53,'[1]1. Отчет АТС'!$B:$B,5)+'[1]2. Иные услуги'!$D$11+('[1]3. Услуги по передаче'!$F$10)+('[1]4. СН (Установленные)'!$E$12*1000)+'[1]5. Плата за УРП'!$D$6</f>
        <v>1470.8220002339908</v>
      </c>
      <c r="H53" s="33">
        <f>SUMIFS('[1]1. Отчет АТС'!$F:$F,'[1]1. Отчет АТС'!$A:$A,$A53,'[1]1. Отчет АТС'!$B:$B,6)+'[1]2. Иные услуги'!$D$11+('[1]3. Услуги по передаче'!$F$10)+('[1]4. СН (Установленные)'!$E$12*1000)+'[1]5. Плата за УРП'!$D$6</f>
        <v>1469.152000233991</v>
      </c>
      <c r="I53" s="33">
        <f>SUMIFS('[1]1. Отчет АТС'!$F:$F,'[1]1. Отчет АТС'!$A:$A,$A53,'[1]1. Отчет АТС'!$B:$B,7)+'[1]2. Иные услуги'!$D$11+('[1]3. Услуги по передаче'!$F$10)+('[1]4. СН (Установленные)'!$E$12*1000)+'[1]5. Плата за УРП'!$D$6</f>
        <v>1860.2020002339912</v>
      </c>
      <c r="J53" s="33">
        <f>SUMIFS('[1]1. Отчет АТС'!$F:$F,'[1]1. Отчет АТС'!$A:$A,$A53,'[1]1. Отчет АТС'!$B:$B,8)+'[1]2. Иные услуги'!$D$11+('[1]3. Услуги по передаче'!$F$10)+('[1]4. СН (Установленные)'!$E$12*1000)+'[1]5. Плата за УРП'!$D$6</f>
        <v>2212.6120002339912</v>
      </c>
      <c r="K53" s="33">
        <f>SUMIFS('[1]1. Отчет АТС'!$F:$F,'[1]1. Отчет АТС'!$A:$A,$A53,'[1]1. Отчет АТС'!$B:$B,9)+'[1]2. Иные услуги'!$D$11+('[1]3. Услуги по передаче'!$F$10)+('[1]4. СН (Установленные)'!$E$12*1000)+'[1]5. Плата за УРП'!$D$6</f>
        <v>2618.5620002339911</v>
      </c>
      <c r="L53" s="33">
        <f>SUMIFS('[1]1. Отчет АТС'!$F:$F,'[1]1. Отчет АТС'!$A:$A,$A53,'[1]1. Отчет АТС'!$B:$B,10)+'[1]2. Иные услуги'!$D$11+('[1]3. Услуги по передаче'!$F$10)+('[1]4. СН (Установленные)'!$E$12*1000)+'[1]5. Плата за УРП'!$D$6</f>
        <v>2744.1720002339907</v>
      </c>
      <c r="M53" s="33">
        <f>SUMIFS('[1]1. Отчет АТС'!$F:$F,'[1]1. Отчет АТС'!$A:$A,$A53,'[1]1. Отчет АТС'!$B:$B,11)+'[1]2. Иные услуги'!$D$11+('[1]3. Услуги по передаче'!$F$10)+('[1]4. СН (Установленные)'!$E$12*1000)+'[1]5. Плата за УРП'!$D$6</f>
        <v>2751.2420002339909</v>
      </c>
      <c r="N53" s="33">
        <f>SUMIFS('[1]1. Отчет АТС'!$F:$F,'[1]1. Отчет АТС'!$A:$A,$A53,'[1]1. Отчет АТС'!$B:$B,12)+'[1]2. Иные услуги'!$D$11+('[1]3. Услуги по передаче'!$F$10)+('[1]4. СН (Установленные)'!$E$12*1000)+'[1]5. Плата за УРП'!$D$6</f>
        <v>2751.0520002339908</v>
      </c>
      <c r="O53" s="33">
        <f>SUMIFS('[1]1. Отчет АТС'!$F:$F,'[1]1. Отчет АТС'!$A:$A,$A53,'[1]1. Отчет АТС'!$B:$B,13)+'[1]2. Иные услуги'!$D$11+('[1]3. Услуги по передаче'!$F$10)+('[1]4. СН (Установленные)'!$E$12*1000)+'[1]5. Плата за УРП'!$D$6</f>
        <v>2746.5220002339906</v>
      </c>
      <c r="P53" s="33">
        <f>SUMIFS('[1]1. Отчет АТС'!$F:$F,'[1]1. Отчет АТС'!$A:$A,$A53,'[1]1. Отчет АТС'!$B:$B,14)+'[1]2. Иные услуги'!$D$11+('[1]3. Услуги по передаче'!$F$10)+('[1]4. СН (Установленные)'!$E$12*1000)+'[1]5. Плата за УРП'!$D$6</f>
        <v>2750.9220002339907</v>
      </c>
      <c r="Q53" s="33">
        <f>SUMIFS('[1]1. Отчет АТС'!$F:$F,'[1]1. Отчет АТС'!$A:$A,$A53,'[1]1. Отчет АТС'!$B:$B,15)+'[1]2. Иные услуги'!$D$11+('[1]3. Услуги по передаче'!$F$10)+('[1]4. СН (Установленные)'!$E$12*1000)+'[1]5. Плата за УРП'!$D$6</f>
        <v>2750.9420002339907</v>
      </c>
      <c r="R53" s="33">
        <f>SUMIFS('[1]1. Отчет АТС'!$F:$F,'[1]1. Отчет АТС'!$A:$A,$A53,'[1]1. Отчет АТС'!$B:$B,16)+'[1]2. Иные услуги'!$D$11+('[1]3. Услуги по передаче'!$F$10)+('[1]4. СН (Установленные)'!$E$12*1000)+'[1]5. Плата за УРП'!$D$6</f>
        <v>2780.622000233991</v>
      </c>
      <c r="S53" s="33">
        <f>SUMIFS('[1]1. Отчет АТС'!$F:$F,'[1]1. Отчет АТС'!$A:$A,$A53,'[1]1. Отчет АТС'!$B:$B,17)+'[1]2. Иные услуги'!$D$11+('[1]3. Услуги по передаче'!$F$10)+('[1]4. СН (Установленные)'!$E$12*1000)+'[1]5. Плата за УРП'!$D$6</f>
        <v>2787.7420002339909</v>
      </c>
      <c r="T53" s="33">
        <f>SUMIFS('[1]1. Отчет АТС'!$F:$F,'[1]1. Отчет АТС'!$A:$A,$A53,'[1]1. Отчет АТС'!$B:$B,18)+'[1]2. Иные услуги'!$D$11+('[1]3. Услуги по передаче'!$F$10)+('[1]4. СН (Установленные)'!$E$12*1000)+'[1]5. Плата за УРП'!$D$6</f>
        <v>2784.9520002339909</v>
      </c>
      <c r="U53" s="33">
        <f>SUMIFS('[1]1. Отчет АТС'!$F:$F,'[1]1. Отчет АТС'!$A:$A,$A53,'[1]1. Отчет АТС'!$B:$B,19)+'[1]2. Иные услуги'!$D$11+('[1]3. Услуги по передаче'!$F$10)+('[1]4. СН (Установленные)'!$E$12*1000)+'[1]5. Плата за УРП'!$D$6</f>
        <v>2755.8820002339908</v>
      </c>
      <c r="V53" s="33">
        <f>SUMIFS('[1]1. Отчет АТС'!$F:$F,'[1]1. Отчет АТС'!$A:$A,$A53,'[1]1. Отчет АТС'!$B:$B,20)+'[1]2. Иные услуги'!$D$11+('[1]3. Услуги по передаче'!$F$10)+('[1]4. СН (Установленные)'!$E$12*1000)+'[1]5. Плата за УРП'!$D$6</f>
        <v>2783.3820002339908</v>
      </c>
      <c r="W53" s="33">
        <f>SUMIFS('[1]1. Отчет АТС'!$F:$F,'[1]1. Отчет АТС'!$A:$A,$A53,'[1]1. Отчет АТС'!$B:$B,21)+'[1]2. Иные услуги'!$D$11+('[1]3. Услуги по передаче'!$F$10)+('[1]4. СН (Установленные)'!$E$12*1000)+'[1]5. Плата за УРП'!$D$6</f>
        <v>2767.142000233991</v>
      </c>
      <c r="X53" s="33">
        <f>SUMIFS('[1]1. Отчет АТС'!$F:$F,'[1]1. Отчет АТС'!$A:$A,$A53,'[1]1. Отчет АТС'!$B:$B,22)+'[1]2. Иные услуги'!$D$11+('[1]3. Услуги по передаче'!$F$10)+('[1]4. СН (Установленные)'!$E$12*1000)+'[1]5. Плата за УРП'!$D$6</f>
        <v>2662.0520002339908</v>
      </c>
      <c r="Y53" s="33">
        <f>SUMIFS('[1]1. Отчет АТС'!$F:$F,'[1]1. Отчет АТС'!$A:$A,$A53,'[1]1. Отчет АТС'!$B:$B,23)+'[1]2. Иные услуги'!$D$11+('[1]3. Услуги по передаче'!$F$10)+('[1]4. СН (Установленные)'!$E$12*1000)+'[1]5. Плата за УРП'!$D$6</f>
        <v>2165.352000233991</v>
      </c>
    </row>
    <row r="54" spans="1:25" s="2" customFormat="1" ht="15.75">
      <c r="A54" s="32">
        <v>45453</v>
      </c>
      <c r="B54" s="33">
        <f>SUMIFS('[1]1. Отчет АТС'!$F:$F,'[1]1. Отчет АТС'!$A:$A,$A54,'[1]1. Отчет АТС'!$B:$B,0)+'[1]2. Иные услуги'!$D$11+'[1]3. Услуги по передаче'!$F$10+('[1]4. СН (Установленные)'!$E$12*1000)+'[1]5. Плата за УРП'!$D$6</f>
        <v>1796.2220002339911</v>
      </c>
      <c r="C54" s="33">
        <f>SUMIFS('[1]1. Отчет АТС'!$F:$F,'[1]1. Отчет АТС'!$A:$A,$A54,'[1]1. Отчет АТС'!$B:$B,1)+'[1]2. Иные услуги'!$D$11+('[1]3. Услуги по передаче'!$F$10)+('[1]4. СН (Установленные)'!$E$12*1000)+'[1]5. Плата за УРП'!$D$6</f>
        <v>1652.4620002339909</v>
      </c>
      <c r="D54" s="33">
        <f>SUMIFS('[1]1. Отчет АТС'!$F:$F,'[1]1. Отчет АТС'!$A:$A,$A54,'[1]1. Отчет АТС'!$B:$B,2)+'[1]2. Иные услуги'!$D$11+('[1]3. Услуги по передаче'!$F$10)+('[1]4. СН (Установленные)'!$E$12*1000)+'[1]5. Плата за УРП'!$D$6</f>
        <v>1525.5720002339908</v>
      </c>
      <c r="E54" s="33">
        <f>SUMIFS('[1]1. Отчет АТС'!$F:$F,'[1]1. Отчет АТС'!$A:$A,$A54,'[1]1. Отчет АТС'!$B:$B,3)+'[1]2. Иные услуги'!$D$11+('[1]3. Услуги по передаче'!$F$10)+('[1]4. СН (Установленные)'!$E$12*1000)+'[1]5. Плата за УРП'!$D$6</f>
        <v>1474.372000233991</v>
      </c>
      <c r="F54" s="33">
        <f>SUMIFS('[1]1. Отчет АТС'!$F:$F,'[1]1. Отчет АТС'!$A:$A,$A54,'[1]1. Отчет АТС'!$B:$B,4)+'[1]2. Иные услуги'!$D$11+('[1]3. Услуги по передаче'!$F$10)+('[1]4. СН (Установленные)'!$E$12*1000)+'[1]5. Плата за УРП'!$D$6</f>
        <v>1377.6920002339909</v>
      </c>
      <c r="G54" s="33">
        <f>SUMIFS('[1]1. Отчет АТС'!$F:$F,'[1]1. Отчет АТС'!$A:$A,$A54,'[1]1. Отчет АТС'!$B:$B,5)+'[1]2. Иные услуги'!$D$11+('[1]3. Услуги по передаче'!$F$10)+('[1]4. СН (Установленные)'!$E$12*1000)+'[1]5. Плата за УРП'!$D$6</f>
        <v>1619.9320002339909</v>
      </c>
      <c r="H54" s="33">
        <f>SUMIFS('[1]1. Отчет АТС'!$F:$F,'[1]1. Отчет АТС'!$A:$A,$A54,'[1]1. Отчет АТС'!$B:$B,6)+'[1]2. Иные услуги'!$D$11+('[1]3. Услуги по передаче'!$F$10)+('[1]4. СН (Установленные)'!$E$12*1000)+'[1]5. Плата за УРП'!$D$6</f>
        <v>1775.7820002339911</v>
      </c>
      <c r="I54" s="33">
        <f>SUMIFS('[1]1. Отчет АТС'!$F:$F,'[1]1. Отчет АТС'!$A:$A,$A54,'[1]1. Отчет АТС'!$B:$B,7)+'[1]2. Иные услуги'!$D$11+('[1]3. Услуги по передаче'!$F$10)+('[1]4. СН (Установленные)'!$E$12*1000)+'[1]5. Плата за УРП'!$D$6</f>
        <v>2132.4720002339909</v>
      </c>
      <c r="J54" s="33">
        <f>SUMIFS('[1]1. Отчет АТС'!$F:$F,'[1]1. Отчет АТС'!$A:$A,$A54,'[1]1. Отчет АТС'!$B:$B,8)+'[1]2. Иные услуги'!$D$11+('[1]3. Услуги по передаче'!$F$10)+('[1]4. СН (Установленные)'!$E$12*1000)+'[1]5. Плата за УРП'!$D$6</f>
        <v>2744.892000233991</v>
      </c>
      <c r="K54" s="33">
        <f>SUMIFS('[1]1. Отчет АТС'!$F:$F,'[1]1. Отчет АТС'!$A:$A,$A54,'[1]1. Отчет АТС'!$B:$B,9)+'[1]2. Иные услуги'!$D$11+('[1]3. Услуги по передаче'!$F$10)+('[1]4. СН (Установленные)'!$E$12*1000)+'[1]5. Плата за УРП'!$D$6</f>
        <v>2782.9620002339907</v>
      </c>
      <c r="L54" s="33">
        <f>SUMIFS('[1]1. Отчет АТС'!$F:$F,'[1]1. Отчет АТС'!$A:$A,$A54,'[1]1. Отчет АТС'!$B:$B,10)+'[1]2. Иные услуги'!$D$11+('[1]3. Услуги по передаче'!$F$10)+('[1]4. СН (Установленные)'!$E$12*1000)+'[1]5. Плата за УРП'!$D$6</f>
        <v>2792.6520002339907</v>
      </c>
      <c r="M54" s="33">
        <f>SUMIFS('[1]1. Отчет АТС'!$F:$F,'[1]1. Отчет АТС'!$A:$A,$A54,'[1]1. Отчет АТС'!$B:$B,11)+'[1]2. Иные услуги'!$D$11+('[1]3. Услуги по передаче'!$F$10)+('[1]4. СН (Установленные)'!$E$12*1000)+'[1]5. Плата за УРП'!$D$6</f>
        <v>2791.1320002339908</v>
      </c>
      <c r="N54" s="33">
        <f>SUMIFS('[1]1. Отчет АТС'!$F:$F,'[1]1. Отчет АТС'!$A:$A,$A54,'[1]1. Отчет АТС'!$B:$B,12)+'[1]2. Иные услуги'!$D$11+('[1]3. Услуги по передаче'!$F$10)+('[1]4. СН (Установленные)'!$E$12*1000)+'[1]5. Плата за УРП'!$D$6</f>
        <v>2794.0320002339909</v>
      </c>
      <c r="O54" s="33">
        <f>SUMIFS('[1]1. Отчет АТС'!$F:$F,'[1]1. Отчет АТС'!$A:$A,$A54,'[1]1. Отчет АТС'!$B:$B,13)+'[1]2. Иные услуги'!$D$11+('[1]3. Услуги по передаче'!$F$10)+('[1]4. СН (Установленные)'!$E$12*1000)+'[1]5. Плата за УРП'!$D$6</f>
        <v>2794.352000233991</v>
      </c>
      <c r="P54" s="33">
        <f>SUMIFS('[1]1. Отчет АТС'!$F:$F,'[1]1. Отчет АТС'!$A:$A,$A54,'[1]1. Отчет АТС'!$B:$B,14)+'[1]2. Иные услуги'!$D$11+('[1]3. Услуги по передаче'!$F$10)+('[1]4. СН (Установленные)'!$E$12*1000)+'[1]5. Плата за УРП'!$D$6</f>
        <v>2808.7820002339909</v>
      </c>
      <c r="Q54" s="33">
        <f>SUMIFS('[1]1. Отчет АТС'!$F:$F,'[1]1. Отчет АТС'!$A:$A,$A54,'[1]1. Отчет АТС'!$B:$B,15)+'[1]2. Иные услуги'!$D$11+('[1]3. Услуги по передаче'!$F$10)+('[1]4. СН (Установленные)'!$E$12*1000)+'[1]5. Плата за УРП'!$D$6</f>
        <v>2809.0920002339908</v>
      </c>
      <c r="R54" s="33">
        <f>SUMIFS('[1]1. Отчет АТС'!$F:$F,'[1]1. Отчет АТС'!$A:$A,$A54,'[1]1. Отчет АТС'!$B:$B,16)+'[1]2. Иные услуги'!$D$11+('[1]3. Услуги по передаче'!$F$10)+('[1]4. СН (Установленные)'!$E$12*1000)+'[1]5. Плата за УРП'!$D$6</f>
        <v>2827.5220002339906</v>
      </c>
      <c r="S54" s="33">
        <f>SUMIFS('[1]1. Отчет АТС'!$F:$F,'[1]1. Отчет АТС'!$A:$A,$A54,'[1]1. Отчет АТС'!$B:$B,17)+'[1]2. Иные услуги'!$D$11+('[1]3. Услуги по передаче'!$F$10)+('[1]4. СН (Установленные)'!$E$12*1000)+'[1]5. Плата за УРП'!$D$6</f>
        <v>2812.0520002339908</v>
      </c>
      <c r="T54" s="33">
        <f>SUMIFS('[1]1. Отчет АТС'!$F:$F,'[1]1. Отчет АТС'!$A:$A,$A54,'[1]1. Отчет АТС'!$B:$B,18)+'[1]2. Иные услуги'!$D$11+('[1]3. Услуги по передаче'!$F$10)+('[1]4. СН (Установленные)'!$E$12*1000)+'[1]5. Плата за УРП'!$D$6</f>
        <v>2810.2720002339906</v>
      </c>
      <c r="U54" s="33">
        <f>SUMIFS('[1]1. Отчет АТС'!$F:$F,'[1]1. Отчет АТС'!$A:$A,$A54,'[1]1. Отчет АТС'!$B:$B,19)+'[1]2. Иные услуги'!$D$11+('[1]3. Услуги по передаче'!$F$10)+('[1]4. СН (Установленные)'!$E$12*1000)+'[1]5. Плата за УРП'!$D$6</f>
        <v>2779.8620002339908</v>
      </c>
      <c r="V54" s="33">
        <f>SUMIFS('[1]1. Отчет АТС'!$F:$F,'[1]1. Отчет АТС'!$A:$A,$A54,'[1]1. Отчет АТС'!$B:$B,20)+'[1]2. Иные услуги'!$D$11+('[1]3. Услуги по передаче'!$F$10)+('[1]4. СН (Установленные)'!$E$12*1000)+'[1]5. Плата за УРП'!$D$6</f>
        <v>2797.0420002339911</v>
      </c>
      <c r="W54" s="33">
        <f>SUMIFS('[1]1. Отчет АТС'!$F:$F,'[1]1. Отчет АТС'!$A:$A,$A54,'[1]1. Отчет АТС'!$B:$B,21)+'[1]2. Иные услуги'!$D$11+('[1]3. Услуги по передаче'!$F$10)+('[1]4. СН (Установленные)'!$E$12*1000)+'[1]5. Плата за УРП'!$D$6</f>
        <v>2789.4020002339907</v>
      </c>
      <c r="X54" s="33">
        <f>SUMIFS('[1]1. Отчет АТС'!$F:$F,'[1]1. Отчет АТС'!$A:$A,$A54,'[1]1. Отчет АТС'!$B:$B,22)+'[1]2. Иные услуги'!$D$11+('[1]3. Услуги по передаче'!$F$10)+('[1]4. СН (Установленные)'!$E$12*1000)+'[1]5. Плата за УРП'!$D$6</f>
        <v>2650.1520002339912</v>
      </c>
      <c r="Y54" s="33">
        <f>SUMIFS('[1]1. Отчет АТС'!$F:$F,'[1]1. Отчет АТС'!$A:$A,$A54,'[1]1. Отчет АТС'!$B:$B,23)+'[1]2. Иные услуги'!$D$11+('[1]3. Услуги по передаче'!$F$10)+('[1]4. СН (Установленные)'!$E$12*1000)+'[1]5. Плата за УРП'!$D$6</f>
        <v>2113.6620002339914</v>
      </c>
    </row>
    <row r="55" spans="1:25" s="2" customFormat="1" ht="15.75">
      <c r="A55" s="32">
        <v>45454</v>
      </c>
      <c r="B55" s="33">
        <f>SUMIFS('[1]1. Отчет АТС'!$F:$F,'[1]1. Отчет АТС'!$A:$A,$A55,'[1]1. Отчет АТС'!$B:$B,0)+'[1]2. Иные услуги'!$D$11+'[1]3. Услуги по передаче'!$F$10+('[1]4. СН (Установленные)'!$E$12*1000)+'[1]5. Плата за УРП'!$D$6</f>
        <v>1776.352000233991</v>
      </c>
      <c r="C55" s="33">
        <f>SUMIFS('[1]1. Отчет АТС'!$F:$F,'[1]1. Отчет АТС'!$A:$A,$A55,'[1]1. Отчет АТС'!$B:$B,1)+'[1]2. Иные услуги'!$D$11+('[1]3. Услуги по передаче'!$F$10)+('[1]4. СН (Установленные)'!$E$12*1000)+'[1]5. Плата за УРП'!$D$6</f>
        <v>1652.0620002339911</v>
      </c>
      <c r="D55" s="33">
        <f>SUMIFS('[1]1. Отчет АТС'!$F:$F,'[1]1. Отчет АТС'!$A:$A,$A55,'[1]1. Отчет АТС'!$B:$B,2)+'[1]2. Иные услуги'!$D$11+('[1]3. Услуги по передаче'!$F$10)+('[1]4. СН (Установленные)'!$E$12*1000)+'[1]5. Плата за УРП'!$D$6</f>
        <v>1490.5120002339909</v>
      </c>
      <c r="E55" s="33">
        <f>SUMIFS('[1]1. Отчет АТС'!$F:$F,'[1]1. Отчет АТС'!$A:$A,$A55,'[1]1. Отчет АТС'!$B:$B,3)+'[1]2. Иные услуги'!$D$11+('[1]3. Услуги по передаче'!$F$10)+('[1]4. СН (Установленные)'!$E$12*1000)+'[1]5. Плата за УРП'!$D$6</f>
        <v>1373.412000233991</v>
      </c>
      <c r="F55" s="33">
        <f>SUMIFS('[1]1. Отчет АТС'!$F:$F,'[1]1. Отчет АТС'!$A:$A,$A55,'[1]1. Отчет АТС'!$B:$B,4)+'[1]2. Иные услуги'!$D$11+('[1]3. Услуги по передаче'!$F$10)+('[1]4. СН (Установленные)'!$E$12*1000)+'[1]5. Плата за УРП'!$D$6</f>
        <v>1331.9720002339909</v>
      </c>
      <c r="G55" s="33">
        <f>SUMIFS('[1]1. Отчет АТС'!$F:$F,'[1]1. Отчет АТС'!$A:$A,$A55,'[1]1. Отчет АТС'!$B:$B,5)+'[1]2. Иные услуги'!$D$11+('[1]3. Услуги по передаче'!$F$10)+('[1]4. СН (Установленные)'!$E$12*1000)+'[1]5. Плата за УРП'!$D$6</f>
        <v>856.54200023399108</v>
      </c>
      <c r="H55" s="33">
        <f>SUMIFS('[1]1. Отчет АТС'!$F:$F,'[1]1. Отчет АТС'!$A:$A,$A55,'[1]1. Отчет АТС'!$B:$B,6)+'[1]2. Иные услуги'!$D$11+('[1]3. Услуги по передаче'!$F$10)+('[1]4. СН (Установленные)'!$E$12*1000)+'[1]5. Плата за УРП'!$D$6</f>
        <v>1773.9620002339911</v>
      </c>
      <c r="I55" s="33">
        <f>SUMIFS('[1]1. Отчет АТС'!$F:$F,'[1]1. Отчет АТС'!$A:$A,$A55,'[1]1. Отчет АТС'!$B:$B,7)+'[1]2. Иные услуги'!$D$11+('[1]3. Услуги по передаче'!$F$10)+('[1]4. СН (Установленные)'!$E$12*1000)+'[1]5. Плата за УРП'!$D$6</f>
        <v>2106.0120002339909</v>
      </c>
      <c r="J55" s="33">
        <f>SUMIFS('[1]1. Отчет АТС'!$F:$F,'[1]1. Отчет АТС'!$A:$A,$A55,'[1]1. Отчет АТС'!$B:$B,8)+'[1]2. Иные услуги'!$D$11+('[1]3. Услуги по передаче'!$F$10)+('[1]4. СН (Установленные)'!$E$12*1000)+'[1]5. Плата за УРП'!$D$6</f>
        <v>2534.7720002339911</v>
      </c>
      <c r="K55" s="33">
        <f>SUMIFS('[1]1. Отчет АТС'!$F:$F,'[1]1. Отчет АТС'!$A:$A,$A55,'[1]1. Отчет АТС'!$B:$B,9)+'[1]2. Иные услуги'!$D$11+('[1]3. Услуги по передаче'!$F$10)+('[1]4. СН (Установленные)'!$E$12*1000)+'[1]5. Плата за УРП'!$D$6</f>
        <v>2795.6120002339908</v>
      </c>
      <c r="L55" s="33">
        <f>SUMIFS('[1]1. Отчет АТС'!$F:$F,'[1]1. Отчет АТС'!$A:$A,$A55,'[1]1. Отчет АТС'!$B:$B,10)+'[1]2. Иные услуги'!$D$11+('[1]3. Услуги по передаче'!$F$10)+('[1]4. СН (Установленные)'!$E$12*1000)+'[1]5. Плата за УРП'!$D$6</f>
        <v>2800.9320002339909</v>
      </c>
      <c r="M55" s="33">
        <f>SUMIFS('[1]1. Отчет АТС'!$F:$F,'[1]1. Отчет АТС'!$A:$A,$A55,'[1]1. Отчет АТС'!$B:$B,11)+'[1]2. Иные услуги'!$D$11+('[1]3. Услуги по передаче'!$F$10)+('[1]4. СН (Установленные)'!$E$12*1000)+'[1]5. Плата за УРП'!$D$6</f>
        <v>2818.4520002339909</v>
      </c>
      <c r="N55" s="33">
        <f>SUMIFS('[1]1. Отчет АТС'!$F:$F,'[1]1. Отчет АТС'!$A:$A,$A55,'[1]1. Отчет АТС'!$B:$B,12)+'[1]2. Иные услуги'!$D$11+('[1]3. Услуги по передаче'!$F$10)+('[1]4. СН (Установленные)'!$E$12*1000)+'[1]5. Плата за УРП'!$D$6</f>
        <v>2822.8420002339908</v>
      </c>
      <c r="O55" s="33">
        <f>SUMIFS('[1]1. Отчет АТС'!$F:$F,'[1]1. Отчет АТС'!$A:$A,$A55,'[1]1. Отчет АТС'!$B:$B,13)+'[1]2. Иные услуги'!$D$11+('[1]3. Услуги по передаче'!$F$10)+('[1]4. СН (Установленные)'!$E$12*1000)+'[1]5. Плата за УРП'!$D$6</f>
        <v>2817.7620002339909</v>
      </c>
      <c r="P55" s="33">
        <f>SUMIFS('[1]1. Отчет АТС'!$F:$F,'[1]1. Отчет АТС'!$A:$A,$A55,'[1]1. Отчет АТС'!$B:$B,14)+'[1]2. Иные услуги'!$D$11+('[1]3. Услуги по передаче'!$F$10)+('[1]4. СН (Установленные)'!$E$12*1000)+'[1]5. Плата за УРП'!$D$6</f>
        <v>2844.0320002339909</v>
      </c>
      <c r="Q55" s="33">
        <f>SUMIFS('[1]1. Отчет АТС'!$F:$F,'[1]1. Отчет АТС'!$A:$A,$A55,'[1]1. Отчет АТС'!$B:$B,15)+'[1]2. Иные услуги'!$D$11+('[1]3. Услуги по передаче'!$F$10)+('[1]4. СН (Установленные)'!$E$12*1000)+'[1]5. Плата за УРП'!$D$6</f>
        <v>2867.7120002339907</v>
      </c>
      <c r="R55" s="33">
        <f>SUMIFS('[1]1. Отчет АТС'!$F:$F,'[1]1. Отчет АТС'!$A:$A,$A55,'[1]1. Отчет АТС'!$B:$B,16)+'[1]2. Иные услуги'!$D$11+('[1]3. Услуги по передаче'!$F$10)+('[1]4. СН (Установленные)'!$E$12*1000)+'[1]5. Плата за УРП'!$D$6</f>
        <v>2894.6320002339908</v>
      </c>
      <c r="S55" s="33">
        <f>SUMIFS('[1]1. Отчет АТС'!$F:$F,'[1]1. Отчет АТС'!$A:$A,$A55,'[1]1. Отчет АТС'!$B:$B,17)+'[1]2. Иные услуги'!$D$11+('[1]3. Услуги по передаче'!$F$10)+('[1]4. СН (Установленные)'!$E$12*1000)+'[1]5. Плата за УРП'!$D$6</f>
        <v>2866.5320002339909</v>
      </c>
      <c r="T55" s="33">
        <f>SUMIFS('[1]1. Отчет АТС'!$F:$F,'[1]1. Отчет АТС'!$A:$A,$A55,'[1]1. Отчет АТС'!$B:$B,18)+'[1]2. Иные услуги'!$D$11+('[1]3. Услуги по передаче'!$F$10)+('[1]4. СН (Установленные)'!$E$12*1000)+'[1]5. Плата за УРП'!$D$6</f>
        <v>2821.832000233991</v>
      </c>
      <c r="U55" s="33">
        <f>SUMIFS('[1]1. Отчет АТС'!$F:$F,'[1]1. Отчет АТС'!$A:$A,$A55,'[1]1. Отчет АТС'!$B:$B,19)+'[1]2. Иные услуги'!$D$11+('[1]3. Услуги по передаче'!$F$10)+('[1]4. СН (Установленные)'!$E$12*1000)+'[1]5. Плата за УРП'!$D$6</f>
        <v>2783.0620002339911</v>
      </c>
      <c r="V55" s="33">
        <f>SUMIFS('[1]1. Отчет АТС'!$F:$F,'[1]1. Отчет АТС'!$A:$A,$A55,'[1]1. Отчет АТС'!$B:$B,20)+'[1]2. Иные услуги'!$D$11+('[1]3. Услуги по передаче'!$F$10)+('[1]4. СН (Установленные)'!$E$12*1000)+'[1]5. Плата за УРП'!$D$6</f>
        <v>2795.9220002339907</v>
      </c>
      <c r="W55" s="33">
        <f>SUMIFS('[1]1. Отчет АТС'!$F:$F,'[1]1. Отчет АТС'!$A:$A,$A55,'[1]1. Отчет АТС'!$B:$B,21)+'[1]2. Иные услуги'!$D$11+('[1]3. Услуги по передаче'!$F$10)+('[1]4. СН (Установленные)'!$E$12*1000)+'[1]5. Плата за УРП'!$D$6</f>
        <v>2787.0320002339909</v>
      </c>
      <c r="X55" s="33">
        <f>SUMIFS('[1]1. Отчет АТС'!$F:$F,'[1]1. Отчет АТС'!$A:$A,$A55,'[1]1. Отчет АТС'!$B:$B,22)+'[1]2. Иные услуги'!$D$11+('[1]3. Услуги по передаче'!$F$10)+('[1]4. СН (Установленные)'!$E$12*1000)+'[1]5. Плата за УРП'!$D$6</f>
        <v>2696.8020002339908</v>
      </c>
      <c r="Y55" s="33">
        <f>SUMIFS('[1]1. Отчет АТС'!$F:$F,'[1]1. Отчет АТС'!$A:$A,$A55,'[1]1. Отчет АТС'!$B:$B,23)+'[1]2. Иные услуги'!$D$11+('[1]3. Услуги по передаче'!$F$10)+('[1]4. СН (Установленные)'!$E$12*1000)+'[1]5. Плата за УРП'!$D$6</f>
        <v>2173.9120002339914</v>
      </c>
    </row>
    <row r="56" spans="1:25" s="2" customFormat="1" ht="15.75">
      <c r="A56" s="32">
        <v>45455</v>
      </c>
      <c r="B56" s="33">
        <f>SUMIFS('[1]1. Отчет АТС'!$F:$F,'[1]1. Отчет АТС'!$A:$A,$A56,'[1]1. Отчет АТС'!$B:$B,0)+'[1]2. Иные услуги'!$D$11+'[1]3. Услуги по передаче'!$F$10+('[1]4. СН (Установленные)'!$E$12*1000)+'[1]5. Плата за УРП'!$D$6</f>
        <v>1904.082000233991</v>
      </c>
      <c r="C56" s="33">
        <f>SUMIFS('[1]1. Отчет АТС'!$F:$F,'[1]1. Отчет АТС'!$A:$A,$A56,'[1]1. Отчет АТС'!$B:$B,1)+'[1]2. Иные услуги'!$D$11+('[1]3. Услуги по передаче'!$F$10)+('[1]4. СН (Установленные)'!$E$12*1000)+'[1]5. Плата за УРП'!$D$6</f>
        <v>1824.852000233991</v>
      </c>
      <c r="D56" s="33">
        <f>SUMIFS('[1]1. Отчет АТС'!$F:$F,'[1]1. Отчет АТС'!$A:$A,$A56,'[1]1. Отчет АТС'!$B:$B,2)+'[1]2. Иные услуги'!$D$11+('[1]3. Услуги по передаче'!$F$10)+('[1]4. СН (Установленные)'!$E$12*1000)+'[1]5. Плата за УРП'!$D$6</f>
        <v>1687.5220002339911</v>
      </c>
      <c r="E56" s="33">
        <f>SUMIFS('[1]1. Отчет АТС'!$F:$F,'[1]1. Отчет АТС'!$A:$A,$A56,'[1]1. Отчет АТС'!$B:$B,3)+'[1]2. Иные услуги'!$D$11+('[1]3. Услуги по передаче'!$F$10)+('[1]4. СН (Установленные)'!$E$12*1000)+'[1]5. Плата за УРП'!$D$6</f>
        <v>1512.632000233991</v>
      </c>
      <c r="F56" s="33">
        <f>SUMIFS('[1]1. Отчет АТС'!$F:$F,'[1]1. Отчет АТС'!$A:$A,$A56,'[1]1. Отчет АТС'!$B:$B,4)+'[1]2. Иные услуги'!$D$11+('[1]3. Услуги по передаче'!$F$10)+('[1]4. СН (Установленные)'!$E$12*1000)+'[1]5. Плата за УРП'!$D$6</f>
        <v>1458.8020002339908</v>
      </c>
      <c r="G56" s="33">
        <f>SUMIFS('[1]1. Отчет АТС'!$F:$F,'[1]1. Отчет АТС'!$A:$A,$A56,'[1]1. Отчет АТС'!$B:$B,5)+'[1]2. Иные услуги'!$D$11+('[1]3. Услуги по передаче'!$F$10)+('[1]4. СН (Установленные)'!$E$12*1000)+'[1]5. Плата за УРП'!$D$6</f>
        <v>1549.7520002339911</v>
      </c>
      <c r="H56" s="33">
        <f>SUMIFS('[1]1. Отчет АТС'!$F:$F,'[1]1. Отчет АТС'!$A:$A,$A56,'[1]1. Отчет АТС'!$B:$B,6)+'[1]2. Иные услуги'!$D$11+('[1]3. Услуги по передаче'!$F$10)+('[1]4. СН (Установленные)'!$E$12*1000)+'[1]5. Плата за УРП'!$D$6</f>
        <v>1581.2320002339911</v>
      </c>
      <c r="I56" s="33">
        <f>SUMIFS('[1]1. Отчет АТС'!$F:$F,'[1]1. Отчет АТС'!$A:$A,$A56,'[1]1. Отчет АТС'!$B:$B,7)+'[1]2. Иные услуги'!$D$11+('[1]3. Услуги по передаче'!$F$10)+('[1]4. СН (Установленные)'!$E$12*1000)+'[1]5. Плата за УРП'!$D$6</f>
        <v>1871.352000233991</v>
      </c>
      <c r="J56" s="33">
        <f>SUMIFS('[1]1. Отчет АТС'!$F:$F,'[1]1. Отчет АТС'!$A:$A,$A56,'[1]1. Отчет АТС'!$B:$B,8)+'[1]2. Иные услуги'!$D$11+('[1]3. Услуги по передаче'!$F$10)+('[1]4. СН (Установленные)'!$E$12*1000)+'[1]5. Плата за УРП'!$D$6</f>
        <v>2215.892000233991</v>
      </c>
      <c r="K56" s="33">
        <f>SUMIFS('[1]1. Отчет АТС'!$F:$F,'[1]1. Отчет АТС'!$A:$A,$A56,'[1]1. Отчет АТС'!$B:$B,9)+'[1]2. Иные услуги'!$D$11+('[1]3. Услуги по передаче'!$F$10)+('[1]4. СН (Установленные)'!$E$12*1000)+'[1]5. Плата за УРП'!$D$6</f>
        <v>2718.4220002339912</v>
      </c>
      <c r="L56" s="33">
        <f>SUMIFS('[1]1. Отчет АТС'!$F:$F,'[1]1. Отчет АТС'!$A:$A,$A56,'[1]1. Отчет АТС'!$B:$B,10)+'[1]2. Иные услуги'!$D$11+('[1]3. Услуги по передаче'!$F$10)+('[1]4. СН (Установленные)'!$E$12*1000)+'[1]5. Плата за УРП'!$D$6</f>
        <v>2785.5120002339909</v>
      </c>
      <c r="M56" s="33">
        <f>SUMIFS('[1]1. Отчет АТС'!$F:$F,'[1]1. Отчет АТС'!$A:$A,$A56,'[1]1. Отчет АТС'!$B:$B,11)+'[1]2. Иные услуги'!$D$11+('[1]3. Услуги по передаче'!$F$10)+('[1]4. СН (Установленные)'!$E$12*1000)+'[1]5. Плата за УРП'!$D$6</f>
        <v>2798.7220002339909</v>
      </c>
      <c r="N56" s="33">
        <f>SUMIFS('[1]1. Отчет АТС'!$F:$F,'[1]1. Отчет АТС'!$A:$A,$A56,'[1]1. Отчет АТС'!$B:$B,12)+'[1]2. Иные услуги'!$D$11+('[1]3. Услуги по передаче'!$F$10)+('[1]4. СН (Установленные)'!$E$12*1000)+'[1]5. Плата за УРП'!$D$6</f>
        <v>2798.6320002339908</v>
      </c>
      <c r="O56" s="33">
        <f>SUMIFS('[1]1. Отчет АТС'!$F:$F,'[1]1. Отчет АТС'!$A:$A,$A56,'[1]1. Отчет АТС'!$B:$B,13)+'[1]2. Иные услуги'!$D$11+('[1]3. Услуги по передаче'!$F$10)+('[1]4. СН (Установленные)'!$E$12*1000)+'[1]5. Плата за УРП'!$D$6</f>
        <v>2794.7720002339906</v>
      </c>
      <c r="P56" s="33">
        <f>SUMIFS('[1]1. Отчет АТС'!$F:$F,'[1]1. Отчет АТС'!$A:$A,$A56,'[1]1. Отчет АТС'!$B:$B,14)+'[1]2. Иные услуги'!$D$11+('[1]3. Услуги по передаче'!$F$10)+('[1]4. СН (Установленные)'!$E$12*1000)+'[1]5. Плата за УРП'!$D$6</f>
        <v>2795.7720002339906</v>
      </c>
      <c r="Q56" s="33">
        <f>SUMIFS('[1]1. Отчет АТС'!$F:$F,'[1]1. Отчет АТС'!$A:$A,$A56,'[1]1. Отчет АТС'!$B:$B,15)+'[1]2. Иные услуги'!$D$11+('[1]3. Услуги по передаче'!$F$10)+('[1]4. СН (Установленные)'!$E$12*1000)+'[1]5. Плата за УРП'!$D$6</f>
        <v>2795.0420002339911</v>
      </c>
      <c r="R56" s="33">
        <f>SUMIFS('[1]1. Отчет АТС'!$F:$F,'[1]1. Отчет АТС'!$A:$A,$A56,'[1]1. Отчет АТС'!$B:$B,16)+'[1]2. Иные услуги'!$D$11+('[1]3. Услуги по передаче'!$F$10)+('[1]4. СН (Установленные)'!$E$12*1000)+'[1]5. Плата за УРП'!$D$6</f>
        <v>2792.0620002339911</v>
      </c>
      <c r="S56" s="33">
        <f>SUMIFS('[1]1. Отчет АТС'!$F:$F,'[1]1. Отчет АТС'!$A:$A,$A56,'[1]1. Отчет АТС'!$B:$B,17)+'[1]2. Иные услуги'!$D$11+('[1]3. Услуги по передаче'!$F$10)+('[1]4. СН (Установленные)'!$E$12*1000)+'[1]5. Плата за УРП'!$D$6</f>
        <v>2769.9620002339907</v>
      </c>
      <c r="T56" s="33">
        <f>SUMIFS('[1]1. Отчет АТС'!$F:$F,'[1]1. Отчет АТС'!$A:$A,$A56,'[1]1. Отчет АТС'!$B:$B,18)+'[1]2. Иные услуги'!$D$11+('[1]3. Услуги по передаче'!$F$10)+('[1]4. СН (Установленные)'!$E$12*1000)+'[1]5. Плата за УРП'!$D$6</f>
        <v>2761.332000233991</v>
      </c>
      <c r="U56" s="33">
        <f>SUMIFS('[1]1. Отчет АТС'!$F:$F,'[1]1. Отчет АТС'!$A:$A,$A56,'[1]1. Отчет АТС'!$B:$B,19)+'[1]2. Иные услуги'!$D$11+('[1]3. Услуги по передаче'!$F$10)+('[1]4. СН (Установленные)'!$E$12*1000)+'[1]5. Плата за УРП'!$D$6</f>
        <v>2728.3620002339912</v>
      </c>
      <c r="V56" s="33">
        <f>SUMIFS('[1]1. Отчет АТС'!$F:$F,'[1]1. Отчет АТС'!$A:$A,$A56,'[1]1. Отчет АТС'!$B:$B,20)+'[1]2. Иные услуги'!$D$11+('[1]3. Услуги по передаче'!$F$10)+('[1]4. СН (Установленные)'!$E$12*1000)+'[1]5. Плата за УРП'!$D$6</f>
        <v>2766.2420002339909</v>
      </c>
      <c r="W56" s="33">
        <f>SUMIFS('[1]1. Отчет АТС'!$F:$F,'[1]1. Отчет АТС'!$A:$A,$A56,'[1]1. Отчет АТС'!$B:$B,21)+'[1]2. Иные услуги'!$D$11+('[1]3. Услуги по передаче'!$F$10)+('[1]4. СН (Установленные)'!$E$12*1000)+'[1]5. Плата за УРП'!$D$6</f>
        <v>2752.4320002339909</v>
      </c>
      <c r="X56" s="33">
        <f>SUMIFS('[1]1. Отчет АТС'!$F:$F,'[1]1. Отчет АТС'!$A:$A,$A56,'[1]1. Отчет АТС'!$B:$B,22)+'[1]2. Иные услуги'!$D$11+('[1]3. Услуги по передаче'!$F$10)+('[1]4. СН (Установленные)'!$E$12*1000)+'[1]5. Плата за УРП'!$D$6</f>
        <v>2472.7020002339914</v>
      </c>
      <c r="Y56" s="33">
        <f>SUMIFS('[1]1. Отчет АТС'!$F:$F,'[1]1. Отчет АТС'!$A:$A,$A56,'[1]1. Отчет АТС'!$B:$B,23)+'[1]2. Иные услуги'!$D$11+('[1]3. Услуги по передаче'!$F$10)+('[1]4. СН (Установленные)'!$E$12*1000)+'[1]5. Плата за УРП'!$D$6</f>
        <v>2074.1720002339912</v>
      </c>
    </row>
    <row r="57" spans="1:25" s="2" customFormat="1" ht="15.75">
      <c r="A57" s="32">
        <v>45456</v>
      </c>
      <c r="B57" s="33">
        <f>SUMIFS('[1]1. Отчет АТС'!$F:$F,'[1]1. Отчет АТС'!$A:$A,$A57,'[1]1. Отчет АТС'!$B:$B,0)+'[1]2. Иные услуги'!$D$11+'[1]3. Услуги по передаче'!$F$10+('[1]4. СН (Установленные)'!$E$12*1000)+'[1]5. Плата за УРП'!$D$6</f>
        <v>1866.1620002339912</v>
      </c>
      <c r="C57" s="33">
        <f>SUMIFS('[1]1. Отчет АТС'!$F:$F,'[1]1. Отчет АТС'!$A:$A,$A57,'[1]1. Отчет АТС'!$B:$B,1)+'[1]2. Иные услуги'!$D$11+('[1]3. Услуги по передаче'!$F$10)+('[1]4. СН (Установленные)'!$E$12*1000)+'[1]5. Плата за УРП'!$D$6</f>
        <v>1832.7120002339911</v>
      </c>
      <c r="D57" s="33">
        <f>SUMIFS('[1]1. Отчет АТС'!$F:$F,'[1]1. Отчет АТС'!$A:$A,$A57,'[1]1. Отчет АТС'!$B:$B,2)+'[1]2. Иные услуги'!$D$11+('[1]3. Услуги по передаче'!$F$10)+('[1]4. СН (Установленные)'!$E$12*1000)+'[1]5. Плата за УРП'!$D$6</f>
        <v>1699.162000233991</v>
      </c>
      <c r="E57" s="33">
        <f>SUMIFS('[1]1. Отчет АТС'!$F:$F,'[1]1. Отчет АТС'!$A:$A,$A57,'[1]1. Отчет АТС'!$B:$B,3)+'[1]2. Иные услуги'!$D$11+('[1]3. Услуги по передаче'!$F$10)+('[1]4. СН (Установленные)'!$E$12*1000)+'[1]5. Плата за УРП'!$D$6</f>
        <v>1531.5520002339908</v>
      </c>
      <c r="F57" s="33">
        <f>SUMIFS('[1]1. Отчет АТС'!$F:$F,'[1]1. Отчет АТС'!$A:$A,$A57,'[1]1. Отчет АТС'!$B:$B,4)+'[1]2. Иные услуги'!$D$11+('[1]3. Услуги по передаче'!$F$10)+('[1]4. СН (Установленные)'!$E$12*1000)+'[1]5. Плата за УРП'!$D$6</f>
        <v>1424.672000233991</v>
      </c>
      <c r="G57" s="33">
        <f>SUMIFS('[1]1. Отчет АТС'!$F:$F,'[1]1. Отчет АТС'!$A:$A,$A57,'[1]1. Отчет АТС'!$B:$B,5)+'[1]2. Иные услуги'!$D$11+('[1]3. Услуги по передаче'!$F$10)+('[1]4. СН (Установленные)'!$E$12*1000)+'[1]5. Плата за УРП'!$D$6</f>
        <v>1719.102000233991</v>
      </c>
      <c r="H57" s="33">
        <f>SUMIFS('[1]1. Отчет АТС'!$F:$F,'[1]1. Отчет АТС'!$A:$A,$A57,'[1]1. Отчет АТС'!$B:$B,6)+'[1]2. Иные услуги'!$D$11+('[1]3. Услуги по передаче'!$F$10)+('[1]4. СН (Установленные)'!$E$12*1000)+'[1]5. Плата за УРП'!$D$6</f>
        <v>1838.832000233991</v>
      </c>
      <c r="I57" s="33">
        <f>SUMIFS('[1]1. Отчет АТС'!$F:$F,'[1]1. Отчет АТС'!$A:$A,$A57,'[1]1. Отчет АТС'!$B:$B,7)+'[1]2. Иные услуги'!$D$11+('[1]3. Услуги по передаче'!$F$10)+('[1]4. СН (Установленные)'!$E$12*1000)+'[1]5. Плата за УРП'!$D$6</f>
        <v>2141.9120002339914</v>
      </c>
      <c r="J57" s="33">
        <f>SUMIFS('[1]1. Отчет АТС'!$F:$F,'[1]1. Отчет АТС'!$A:$A,$A57,'[1]1. Отчет АТС'!$B:$B,8)+'[1]2. Иные услуги'!$D$11+('[1]3. Услуги по передаче'!$F$10)+('[1]4. СН (Установленные)'!$E$12*1000)+'[1]5. Плата за УРП'!$D$6</f>
        <v>2771.7920002339911</v>
      </c>
      <c r="K57" s="33">
        <f>SUMIFS('[1]1. Отчет АТС'!$F:$F,'[1]1. Отчет АТС'!$A:$A,$A57,'[1]1. Отчет АТС'!$B:$B,9)+'[1]2. Иные услуги'!$D$11+('[1]3. Услуги по передаче'!$F$10)+('[1]4. СН (Установленные)'!$E$12*1000)+'[1]5. Плата за УРП'!$D$6</f>
        <v>2818.6520002339907</v>
      </c>
      <c r="L57" s="33">
        <f>SUMIFS('[1]1. Отчет АТС'!$F:$F,'[1]1. Отчет АТС'!$A:$A,$A57,'[1]1. Отчет АТС'!$B:$B,10)+'[1]2. Иные услуги'!$D$11+('[1]3. Услуги по передаче'!$F$10)+('[1]4. СН (Установленные)'!$E$12*1000)+'[1]5. Плата за УРП'!$D$6</f>
        <v>2833.4420002339907</v>
      </c>
      <c r="M57" s="33">
        <f>SUMIFS('[1]1. Отчет АТС'!$F:$F,'[1]1. Отчет АТС'!$A:$A,$A57,'[1]1. Отчет АТС'!$B:$B,11)+'[1]2. Иные услуги'!$D$11+('[1]3. Услуги по передаче'!$F$10)+('[1]4. СН (Установленные)'!$E$12*1000)+'[1]5. Плата за УРП'!$D$6</f>
        <v>2843.372000233991</v>
      </c>
      <c r="N57" s="33">
        <f>SUMIFS('[1]1. Отчет АТС'!$F:$F,'[1]1. Отчет АТС'!$A:$A,$A57,'[1]1. Отчет АТС'!$B:$B,12)+'[1]2. Иные услуги'!$D$11+('[1]3. Услуги по передаче'!$F$10)+('[1]4. СН (Установленные)'!$E$12*1000)+'[1]5. Плата за УРП'!$D$6</f>
        <v>2839.4220002339907</v>
      </c>
      <c r="O57" s="33">
        <f>SUMIFS('[1]1. Отчет АТС'!$F:$F,'[1]1. Отчет АТС'!$A:$A,$A57,'[1]1. Отчет АТС'!$B:$B,13)+'[1]2. Иные услуги'!$D$11+('[1]3. Услуги по передаче'!$F$10)+('[1]4. СН (Установленные)'!$E$12*1000)+'[1]5. Плата за УРП'!$D$6</f>
        <v>2843.142000233991</v>
      </c>
      <c r="P57" s="33">
        <f>SUMIFS('[1]1. Отчет АТС'!$F:$F,'[1]1. Отчет АТС'!$A:$A,$A57,'[1]1. Отчет АТС'!$B:$B,14)+'[1]2. Иные услуги'!$D$11+('[1]3. Услуги по передаче'!$F$10)+('[1]4. СН (Установленные)'!$E$12*1000)+'[1]5. Плата за УРП'!$D$6</f>
        <v>2858.102000233991</v>
      </c>
      <c r="Q57" s="33">
        <f>SUMIFS('[1]1. Отчет АТС'!$F:$F,'[1]1. Отчет АТС'!$A:$A,$A57,'[1]1. Отчет АТС'!$B:$B,15)+'[1]2. Иные услуги'!$D$11+('[1]3. Услуги по передаче'!$F$10)+('[1]4. СН (Установленные)'!$E$12*1000)+'[1]5. Плата за УРП'!$D$6</f>
        <v>2859.1120002339908</v>
      </c>
      <c r="R57" s="33">
        <f>SUMIFS('[1]1. Отчет АТС'!$F:$F,'[1]1. Отчет АТС'!$A:$A,$A57,'[1]1. Отчет АТС'!$B:$B,16)+'[1]2. Иные услуги'!$D$11+('[1]3. Услуги по передаче'!$F$10)+('[1]4. СН (Установленные)'!$E$12*1000)+'[1]5. Плата за УРП'!$D$6</f>
        <v>2862.892000233991</v>
      </c>
      <c r="S57" s="33">
        <f>SUMIFS('[1]1. Отчет АТС'!$F:$F,'[1]1. Отчет АТС'!$A:$A,$A57,'[1]1. Отчет АТС'!$B:$B,17)+'[1]2. Иные услуги'!$D$11+('[1]3. Услуги по передаче'!$F$10)+('[1]4. СН (Установленные)'!$E$12*1000)+'[1]5. Плата за УРП'!$D$6</f>
        <v>2855.6720002339907</v>
      </c>
      <c r="T57" s="33">
        <f>SUMIFS('[1]1. Отчет АТС'!$F:$F,'[1]1. Отчет АТС'!$A:$A,$A57,'[1]1. Отчет АТС'!$B:$B,18)+'[1]2. Иные услуги'!$D$11+('[1]3. Услуги по передаче'!$F$10)+('[1]4. СН (Установленные)'!$E$12*1000)+'[1]5. Плата за УРП'!$D$6</f>
        <v>2858.102000233991</v>
      </c>
      <c r="U57" s="33">
        <f>SUMIFS('[1]1. Отчет АТС'!$F:$F,'[1]1. Отчет АТС'!$A:$A,$A57,'[1]1. Отчет АТС'!$B:$B,19)+'[1]2. Иные услуги'!$D$11+('[1]3. Услуги по передаче'!$F$10)+('[1]4. СН (Установленные)'!$E$12*1000)+'[1]5. Плата за УРП'!$D$6</f>
        <v>2817.2720002339906</v>
      </c>
      <c r="V57" s="33">
        <f>SUMIFS('[1]1. Отчет АТС'!$F:$F,'[1]1. Отчет АТС'!$A:$A,$A57,'[1]1. Отчет АТС'!$B:$B,20)+'[1]2. Иные услуги'!$D$11+('[1]3. Услуги по передаче'!$F$10)+('[1]4. СН (Установленные)'!$E$12*1000)+'[1]5. Плата за УРП'!$D$6</f>
        <v>2838.142000233991</v>
      </c>
      <c r="W57" s="33">
        <f>SUMIFS('[1]1. Отчет АТС'!$F:$F,'[1]1. Отчет АТС'!$A:$A,$A57,'[1]1. Отчет АТС'!$B:$B,21)+'[1]2. Иные услуги'!$D$11+('[1]3. Услуги по передаче'!$F$10)+('[1]4. СН (Установленные)'!$E$12*1000)+'[1]5. Плата за УРП'!$D$6</f>
        <v>2799.082000233991</v>
      </c>
      <c r="X57" s="33">
        <f>SUMIFS('[1]1. Отчет АТС'!$F:$F,'[1]1. Отчет АТС'!$A:$A,$A57,'[1]1. Отчет АТС'!$B:$B,22)+'[1]2. Иные услуги'!$D$11+('[1]3. Услуги по передаче'!$F$10)+('[1]4. СН (Установленные)'!$E$12*1000)+'[1]5. Плата за УРП'!$D$6</f>
        <v>2742.1820002339909</v>
      </c>
      <c r="Y57" s="33">
        <f>SUMIFS('[1]1. Отчет АТС'!$F:$F,'[1]1. Отчет АТС'!$A:$A,$A57,'[1]1. Отчет АТС'!$B:$B,23)+'[1]2. Иные услуги'!$D$11+('[1]3. Услуги по передаче'!$F$10)+('[1]4. СН (Установленные)'!$E$12*1000)+'[1]5. Плата за УРП'!$D$6</f>
        <v>2154.392000233991</v>
      </c>
    </row>
    <row r="58" spans="1:25" s="2" customFormat="1" ht="15.75">
      <c r="A58" s="32">
        <v>45457</v>
      </c>
      <c r="B58" s="33">
        <f>SUMIFS('[1]1. Отчет АТС'!$F:$F,'[1]1. Отчет АТС'!$A:$A,$A58,'[1]1. Отчет АТС'!$B:$B,0)+'[1]2. Иные услуги'!$D$11+'[1]3. Услуги по передаче'!$F$10+('[1]4. СН (Установленные)'!$E$12*1000)+'[1]5. Плата за УРП'!$D$6</f>
        <v>1840.1820002339912</v>
      </c>
      <c r="C58" s="33">
        <f>SUMIFS('[1]1. Отчет АТС'!$F:$F,'[1]1. Отчет АТС'!$A:$A,$A58,'[1]1. Отчет АТС'!$B:$B,1)+'[1]2. Иные услуги'!$D$11+('[1]3. Услуги по передаче'!$F$10)+('[1]4. СН (Установленные)'!$E$12*1000)+'[1]5. Плата за УРП'!$D$6</f>
        <v>1770.902000233991</v>
      </c>
      <c r="D58" s="33">
        <f>SUMIFS('[1]1. Отчет АТС'!$F:$F,'[1]1. Отчет АТС'!$A:$A,$A58,'[1]1. Отчет АТС'!$B:$B,2)+'[1]2. Иные услуги'!$D$11+('[1]3. Услуги по передаче'!$F$10)+('[1]4. СН (Установленные)'!$E$12*1000)+'[1]5. Плата за УРП'!$D$6</f>
        <v>1548.162000233991</v>
      </c>
      <c r="E58" s="33">
        <f>SUMIFS('[1]1. Отчет АТС'!$F:$F,'[1]1. Отчет АТС'!$A:$A,$A58,'[1]1. Отчет АТС'!$B:$B,3)+'[1]2. Иные услуги'!$D$11+('[1]3. Услуги по передаче'!$F$10)+('[1]4. СН (Установленные)'!$E$12*1000)+'[1]5. Плата за УРП'!$D$6</f>
        <v>1419.852000233991</v>
      </c>
      <c r="F58" s="33">
        <f>SUMIFS('[1]1. Отчет АТС'!$F:$F,'[1]1. Отчет АТС'!$A:$A,$A58,'[1]1. Отчет АТС'!$B:$B,4)+'[1]2. Иные услуги'!$D$11+('[1]3. Услуги по передаче'!$F$10)+('[1]4. СН (Установленные)'!$E$12*1000)+'[1]5. Плата за УРП'!$D$6</f>
        <v>1450.412000233991</v>
      </c>
      <c r="G58" s="33">
        <f>SUMIFS('[1]1. Отчет АТС'!$F:$F,'[1]1. Отчет АТС'!$A:$A,$A58,'[1]1. Отчет АТС'!$B:$B,5)+'[1]2. Иные услуги'!$D$11+('[1]3. Услуги по передаче'!$F$10)+('[1]4. СН (Установленные)'!$E$12*1000)+'[1]5. Плата за УРП'!$D$6</f>
        <v>1727.2520002339911</v>
      </c>
      <c r="H58" s="33">
        <f>SUMIFS('[1]1. Отчет АТС'!$F:$F,'[1]1. Отчет АТС'!$A:$A,$A58,'[1]1. Отчет АТС'!$B:$B,6)+'[1]2. Иные услуги'!$D$11+('[1]3. Услуги по передаче'!$F$10)+('[1]4. СН (Установленные)'!$E$12*1000)+'[1]5. Плата за УРП'!$D$6</f>
        <v>1809.6820002339912</v>
      </c>
      <c r="I58" s="33">
        <f>SUMIFS('[1]1. Отчет АТС'!$F:$F,'[1]1. Отчет АТС'!$A:$A,$A58,'[1]1. Отчет АТС'!$B:$B,7)+'[1]2. Иные услуги'!$D$11+('[1]3. Услуги по передаче'!$F$10)+('[1]4. СН (Установленные)'!$E$12*1000)+'[1]5. Плата за УРП'!$D$6</f>
        <v>2099.832000233991</v>
      </c>
      <c r="J58" s="33">
        <f>SUMIFS('[1]1. Отчет АТС'!$F:$F,'[1]1. Отчет АТС'!$A:$A,$A58,'[1]1. Отчет АТС'!$B:$B,8)+'[1]2. Иные услуги'!$D$11+('[1]3. Услуги по передаче'!$F$10)+('[1]4. СН (Установленные)'!$E$12*1000)+'[1]5. Плата за УРП'!$D$6</f>
        <v>2760.0220002339906</v>
      </c>
      <c r="K58" s="33">
        <f>SUMIFS('[1]1. Отчет АТС'!$F:$F,'[1]1. Отчет АТС'!$A:$A,$A58,'[1]1. Отчет АТС'!$B:$B,9)+'[1]2. Иные услуги'!$D$11+('[1]3. Услуги по передаче'!$F$10)+('[1]4. СН (Установленные)'!$E$12*1000)+'[1]5. Плата за УРП'!$D$6</f>
        <v>2809.7220002339909</v>
      </c>
      <c r="L58" s="33">
        <f>SUMIFS('[1]1. Отчет АТС'!$F:$F,'[1]1. Отчет АТС'!$A:$A,$A58,'[1]1. Отчет АТС'!$B:$B,10)+'[1]2. Иные услуги'!$D$11+('[1]3. Услуги по передаче'!$F$10)+('[1]4. СН (Установленные)'!$E$12*1000)+'[1]5. Плата за УРП'!$D$6</f>
        <v>2924.9020002339907</v>
      </c>
      <c r="M58" s="33">
        <f>SUMIFS('[1]1. Отчет АТС'!$F:$F,'[1]1. Отчет АТС'!$A:$A,$A58,'[1]1. Отчет АТС'!$B:$B,11)+'[1]2. Иные услуги'!$D$11+('[1]3. Услуги по передаче'!$F$10)+('[1]4. СН (Установленные)'!$E$12*1000)+'[1]5. Плата за УРП'!$D$6</f>
        <v>2975.3620002339908</v>
      </c>
      <c r="N58" s="33">
        <f>SUMIFS('[1]1. Отчет АТС'!$F:$F,'[1]1. Отчет АТС'!$A:$A,$A58,'[1]1. Отчет АТС'!$B:$B,12)+'[1]2. Иные услуги'!$D$11+('[1]3. Услуги по передаче'!$F$10)+('[1]4. СН (Установленные)'!$E$12*1000)+'[1]5. Плата за УРП'!$D$6</f>
        <v>3012.0420002339911</v>
      </c>
      <c r="O58" s="33">
        <f>SUMIFS('[1]1. Отчет АТС'!$F:$F,'[1]1. Отчет АТС'!$A:$A,$A58,'[1]1. Отчет АТС'!$B:$B,13)+'[1]2. Иные услуги'!$D$11+('[1]3. Услуги по передаче'!$F$10)+('[1]4. СН (Установленные)'!$E$12*1000)+'[1]5. Плата за УРП'!$D$6</f>
        <v>3030.8220002339908</v>
      </c>
      <c r="P58" s="33">
        <f>SUMIFS('[1]1. Отчет АТС'!$F:$F,'[1]1. Отчет АТС'!$A:$A,$A58,'[1]1. Отчет АТС'!$B:$B,14)+'[1]2. Иные услуги'!$D$11+('[1]3. Услуги по передаче'!$F$10)+('[1]4. СН (Установленные)'!$E$12*1000)+'[1]5. Плата за УРП'!$D$6</f>
        <v>3053.8020002339908</v>
      </c>
      <c r="Q58" s="33">
        <f>SUMIFS('[1]1. Отчет АТС'!$F:$F,'[1]1. Отчет АТС'!$A:$A,$A58,'[1]1. Отчет АТС'!$B:$B,15)+'[1]2. Иные услуги'!$D$11+('[1]3. Услуги по передаче'!$F$10)+('[1]4. СН (Установленные)'!$E$12*1000)+'[1]5. Плата за УРП'!$D$6</f>
        <v>3044.3420002339908</v>
      </c>
      <c r="R58" s="33">
        <f>SUMIFS('[1]1. Отчет АТС'!$F:$F,'[1]1. Отчет АТС'!$A:$A,$A58,'[1]1. Отчет АТС'!$B:$B,16)+'[1]2. Иные услуги'!$D$11+('[1]3. Услуги по передаче'!$F$10)+('[1]4. СН (Установленные)'!$E$12*1000)+'[1]5. Плата за УРП'!$D$6</f>
        <v>2852.2720002339906</v>
      </c>
      <c r="S58" s="33">
        <f>SUMIFS('[1]1. Отчет АТС'!$F:$F,'[1]1. Отчет АТС'!$A:$A,$A58,'[1]1. Отчет АТС'!$B:$B,17)+'[1]2. Иные услуги'!$D$11+('[1]3. Услуги по передаче'!$F$10)+('[1]4. СН (Установленные)'!$E$12*1000)+'[1]5. Плата за УРП'!$D$6</f>
        <v>2833.3620002339908</v>
      </c>
      <c r="T58" s="33">
        <f>SUMIFS('[1]1. Отчет АТС'!$F:$F,'[1]1. Отчет АТС'!$A:$A,$A58,'[1]1. Отчет АТС'!$B:$B,18)+'[1]2. Иные услуги'!$D$11+('[1]3. Услуги по передаче'!$F$10)+('[1]4. СН (Установленные)'!$E$12*1000)+'[1]5. Плата за УРП'!$D$6</f>
        <v>2892.2020002339909</v>
      </c>
      <c r="U58" s="33">
        <f>SUMIFS('[1]1. Отчет АТС'!$F:$F,'[1]1. Отчет АТС'!$A:$A,$A58,'[1]1. Отчет АТС'!$B:$B,19)+'[1]2. Иные услуги'!$D$11+('[1]3. Услуги по передаче'!$F$10)+('[1]4. СН (Установленные)'!$E$12*1000)+'[1]5. Плата за УРП'!$D$6</f>
        <v>2794.2020002339909</v>
      </c>
      <c r="V58" s="33">
        <f>SUMIFS('[1]1. Отчет АТС'!$F:$F,'[1]1. Отчет АТС'!$A:$A,$A58,'[1]1. Отчет АТС'!$B:$B,20)+'[1]2. Иные услуги'!$D$11+('[1]3. Услуги по передаче'!$F$10)+('[1]4. СН (Установленные)'!$E$12*1000)+'[1]5. Плата за УРП'!$D$6</f>
        <v>2781.0720002339908</v>
      </c>
      <c r="W58" s="33">
        <f>SUMIFS('[1]1. Отчет АТС'!$F:$F,'[1]1. Отчет АТС'!$A:$A,$A58,'[1]1. Отчет АТС'!$B:$B,21)+'[1]2. Иные услуги'!$D$11+('[1]3. Услуги по передаче'!$F$10)+('[1]4. СН (Установленные)'!$E$12*1000)+'[1]5. Плата за УРП'!$D$6</f>
        <v>2766.0320002339909</v>
      </c>
      <c r="X58" s="33">
        <f>SUMIFS('[1]1. Отчет АТС'!$F:$F,'[1]1. Отчет АТС'!$A:$A,$A58,'[1]1. Отчет АТС'!$B:$B,22)+'[1]2. Иные услуги'!$D$11+('[1]3. Услуги по передаче'!$F$10)+('[1]4. СН (Установленные)'!$E$12*1000)+'[1]5. Плата за УРП'!$D$6</f>
        <v>2687.3820002339908</v>
      </c>
      <c r="Y58" s="33">
        <f>SUMIFS('[1]1. Отчет АТС'!$F:$F,'[1]1. Отчет АТС'!$A:$A,$A58,'[1]1. Отчет АТС'!$B:$B,23)+'[1]2. Иные услуги'!$D$11+('[1]3. Услуги по передаче'!$F$10)+('[1]4. СН (Установленные)'!$E$12*1000)+'[1]5. Плата за УРП'!$D$6</f>
        <v>2114.7820002339913</v>
      </c>
    </row>
    <row r="59" spans="1:25" s="2" customFormat="1" ht="15.75">
      <c r="A59" s="32">
        <v>45458</v>
      </c>
      <c r="B59" s="33">
        <f>SUMIFS('[1]1. Отчет АТС'!$F:$F,'[1]1. Отчет АТС'!$A:$A,$A59,'[1]1. Отчет АТС'!$B:$B,0)+'[1]2. Иные услуги'!$D$11+'[1]3. Услуги по передаче'!$F$10+('[1]4. СН (Установленные)'!$E$12*1000)+'[1]5. Плата за УРП'!$D$6</f>
        <v>1879.2120002339911</v>
      </c>
      <c r="C59" s="33">
        <f>SUMIFS('[1]1. Отчет АТС'!$F:$F,'[1]1. Отчет АТС'!$A:$A,$A59,'[1]1. Отчет АТС'!$B:$B,1)+'[1]2. Иные услуги'!$D$11+('[1]3. Услуги по передаче'!$F$10)+('[1]4. СН (Установленные)'!$E$12*1000)+'[1]5. Плата за УРП'!$D$6</f>
        <v>1846.132000233991</v>
      </c>
      <c r="D59" s="33">
        <f>SUMIFS('[1]1. Отчет АТС'!$F:$F,'[1]1. Отчет АТС'!$A:$A,$A59,'[1]1. Отчет АТС'!$B:$B,2)+'[1]2. Иные услуги'!$D$11+('[1]3. Услуги по передаче'!$F$10)+('[1]4. СН (Установленные)'!$E$12*1000)+'[1]5. Плата за УРП'!$D$6</f>
        <v>1736.9620002339911</v>
      </c>
      <c r="E59" s="33">
        <f>SUMIFS('[1]1. Отчет АТС'!$F:$F,'[1]1. Отчет АТС'!$A:$A,$A59,'[1]1. Отчет АТС'!$B:$B,3)+'[1]2. Иные услуги'!$D$11+('[1]3. Услуги по передаче'!$F$10)+('[1]4. СН (Установленные)'!$E$12*1000)+'[1]5. Плата за УРП'!$D$6</f>
        <v>1520.7120002339909</v>
      </c>
      <c r="F59" s="33">
        <f>SUMIFS('[1]1. Отчет АТС'!$F:$F,'[1]1. Отчет АТС'!$A:$A,$A59,'[1]1. Отчет АТС'!$B:$B,4)+'[1]2. Иные услуги'!$D$11+('[1]3. Услуги по передаче'!$F$10)+('[1]4. СН (Установленные)'!$E$12*1000)+'[1]5. Плата за УРП'!$D$6</f>
        <v>1467.5420002339911</v>
      </c>
      <c r="G59" s="33">
        <f>SUMIFS('[1]1. Отчет АТС'!$F:$F,'[1]1. Отчет АТС'!$A:$A,$A59,'[1]1. Отчет АТС'!$B:$B,5)+'[1]2. Иные услуги'!$D$11+('[1]3. Услуги по передаче'!$F$10)+('[1]4. СН (Установленные)'!$E$12*1000)+'[1]5. Плата за УРП'!$D$6</f>
        <v>1669.0720002339908</v>
      </c>
      <c r="H59" s="33">
        <f>SUMIFS('[1]1. Отчет АТС'!$F:$F,'[1]1. Отчет АТС'!$A:$A,$A59,'[1]1. Отчет АТС'!$B:$B,6)+'[1]2. Иные услуги'!$D$11+('[1]3. Услуги по передаче'!$F$10)+('[1]4. СН (Установленные)'!$E$12*1000)+'[1]5. Плата за УРП'!$D$6</f>
        <v>1682.0220002339911</v>
      </c>
      <c r="I59" s="33">
        <f>SUMIFS('[1]1. Отчет АТС'!$F:$F,'[1]1. Отчет АТС'!$A:$A,$A59,'[1]1. Отчет АТС'!$B:$B,7)+'[1]2. Иные услуги'!$D$11+('[1]3. Услуги по передаче'!$F$10)+('[1]4. СН (Установленные)'!$E$12*1000)+'[1]5. Плата за УРП'!$D$6</f>
        <v>1867.652000233991</v>
      </c>
      <c r="J59" s="33">
        <f>SUMIFS('[1]1. Отчет АТС'!$F:$F,'[1]1. Отчет АТС'!$A:$A,$A59,'[1]1. Отчет АТС'!$B:$B,8)+'[1]2. Иные услуги'!$D$11+('[1]3. Услуги по передаче'!$F$10)+('[1]4. СН (Установленные)'!$E$12*1000)+'[1]5. Плата за УРП'!$D$6</f>
        <v>2341.9820002339911</v>
      </c>
      <c r="K59" s="33">
        <f>SUMIFS('[1]1. Отчет АТС'!$F:$F,'[1]1. Отчет АТС'!$A:$A,$A59,'[1]1. Отчет АТС'!$B:$B,9)+'[1]2. Иные услуги'!$D$11+('[1]3. Услуги по передаче'!$F$10)+('[1]4. СН (Установленные)'!$E$12*1000)+'[1]5. Плата за УРП'!$D$6</f>
        <v>2769.2920002339911</v>
      </c>
      <c r="L59" s="33">
        <f>SUMIFS('[1]1. Отчет АТС'!$F:$F,'[1]1. Отчет АТС'!$A:$A,$A59,'[1]1. Отчет АТС'!$B:$B,10)+'[1]2. Иные услуги'!$D$11+('[1]3. Услуги по передаче'!$F$10)+('[1]4. СН (Установленные)'!$E$12*1000)+'[1]5. Плата за УРП'!$D$6</f>
        <v>2791.6720002339907</v>
      </c>
      <c r="M59" s="33">
        <f>SUMIFS('[1]1. Отчет АТС'!$F:$F,'[1]1. Отчет АТС'!$A:$A,$A59,'[1]1. Отчет АТС'!$B:$B,11)+'[1]2. Иные услуги'!$D$11+('[1]3. Услуги по передаче'!$F$10)+('[1]4. СН (Установленные)'!$E$12*1000)+'[1]5. Плата за УРП'!$D$6</f>
        <v>2799.7620002339909</v>
      </c>
      <c r="N59" s="33">
        <f>SUMIFS('[1]1. Отчет АТС'!$F:$F,'[1]1. Отчет АТС'!$A:$A,$A59,'[1]1. Отчет АТС'!$B:$B,12)+'[1]2. Иные услуги'!$D$11+('[1]3. Услуги по передаче'!$F$10)+('[1]4. СН (Установленные)'!$E$12*1000)+'[1]5. Плата за УРП'!$D$6</f>
        <v>2781.4620002339907</v>
      </c>
      <c r="O59" s="33">
        <f>SUMIFS('[1]1. Отчет АТС'!$F:$F,'[1]1. Отчет АТС'!$A:$A,$A59,'[1]1. Отчет АТС'!$B:$B,13)+'[1]2. Иные услуги'!$D$11+('[1]3. Услуги по передаче'!$F$10)+('[1]4. СН (Установленные)'!$E$12*1000)+'[1]5. Плата за УРП'!$D$6</f>
        <v>2775.4720002339909</v>
      </c>
      <c r="P59" s="33">
        <f>SUMIFS('[1]1. Отчет АТС'!$F:$F,'[1]1. Отчет АТС'!$A:$A,$A59,'[1]1. Отчет АТС'!$B:$B,14)+'[1]2. Иные услуги'!$D$11+('[1]3. Услуги по передаче'!$F$10)+('[1]4. СН (Установленные)'!$E$12*1000)+'[1]5. Плата за УРП'!$D$6</f>
        <v>2799.852000233991</v>
      </c>
      <c r="Q59" s="33">
        <f>SUMIFS('[1]1. Отчет АТС'!$F:$F,'[1]1. Отчет АТС'!$A:$A,$A59,'[1]1. Отчет АТС'!$B:$B,15)+'[1]2. Иные услуги'!$D$11+('[1]3. Услуги по передаче'!$F$10)+('[1]4. СН (Установленные)'!$E$12*1000)+'[1]5. Плата за УРП'!$D$6</f>
        <v>2808.412000233991</v>
      </c>
      <c r="R59" s="33">
        <f>SUMIFS('[1]1. Отчет АТС'!$F:$F,'[1]1. Отчет АТС'!$A:$A,$A59,'[1]1. Отчет АТС'!$B:$B,16)+'[1]2. Иные услуги'!$D$11+('[1]3. Услуги по передаче'!$F$10)+('[1]4. СН (Установленные)'!$E$12*1000)+'[1]5. Плата за УРП'!$D$6</f>
        <v>2831.9620002339907</v>
      </c>
      <c r="S59" s="33">
        <f>SUMIFS('[1]1. Отчет АТС'!$F:$F,'[1]1. Отчет АТС'!$A:$A,$A59,'[1]1. Отчет АТС'!$B:$B,17)+'[1]2. Иные услуги'!$D$11+('[1]3. Услуги по передаче'!$F$10)+('[1]4. СН (Установленные)'!$E$12*1000)+'[1]5. Плата за УРП'!$D$6</f>
        <v>2825.0920002339908</v>
      </c>
      <c r="T59" s="33">
        <f>SUMIFS('[1]1. Отчет АТС'!$F:$F,'[1]1. Отчет АТС'!$A:$A,$A59,'[1]1. Отчет АТС'!$B:$B,18)+'[1]2. Иные услуги'!$D$11+('[1]3. Услуги по передаче'!$F$10)+('[1]4. СН (Установленные)'!$E$12*1000)+'[1]5. Плата за УРП'!$D$6</f>
        <v>2798.0520002339908</v>
      </c>
      <c r="U59" s="33">
        <f>SUMIFS('[1]1. Отчет АТС'!$F:$F,'[1]1. Отчет АТС'!$A:$A,$A59,'[1]1. Отчет АТС'!$B:$B,19)+'[1]2. Иные услуги'!$D$11+('[1]3. Услуги по передаче'!$F$10)+('[1]4. СН (Установленные)'!$E$12*1000)+'[1]5. Плата за УРП'!$D$6</f>
        <v>2769.9020002339907</v>
      </c>
      <c r="V59" s="33">
        <f>SUMIFS('[1]1. Отчет АТС'!$F:$F,'[1]1. Отчет АТС'!$A:$A,$A59,'[1]1. Отчет АТС'!$B:$B,20)+'[1]2. Иные услуги'!$D$11+('[1]3. Услуги по передаче'!$F$10)+('[1]4. СН (Установленные)'!$E$12*1000)+'[1]5. Плата за УРП'!$D$6</f>
        <v>2778.3020002339908</v>
      </c>
      <c r="W59" s="33">
        <f>SUMIFS('[1]1. Отчет АТС'!$F:$F,'[1]1. Отчет АТС'!$A:$A,$A59,'[1]1. Отчет АТС'!$B:$B,21)+'[1]2. Иные услуги'!$D$11+('[1]3. Услуги по передаче'!$F$10)+('[1]4. СН (Установленные)'!$E$12*1000)+'[1]5. Плата за УРП'!$D$6</f>
        <v>2761.0320002339909</v>
      </c>
      <c r="X59" s="33">
        <f>SUMIFS('[1]1. Отчет АТС'!$F:$F,'[1]1. Отчет АТС'!$A:$A,$A59,'[1]1. Отчет АТС'!$B:$B,22)+'[1]2. Иные услуги'!$D$11+('[1]3. Услуги по передаче'!$F$10)+('[1]4. СН (Установленные)'!$E$12*1000)+'[1]5. Плата за УРП'!$D$6</f>
        <v>2633.2720002339911</v>
      </c>
      <c r="Y59" s="33">
        <f>SUMIFS('[1]1. Отчет АТС'!$F:$F,'[1]1. Отчет АТС'!$A:$A,$A59,'[1]1. Отчет АТС'!$B:$B,23)+'[1]2. Иные услуги'!$D$11+('[1]3. Услуги по передаче'!$F$10)+('[1]4. СН (Установленные)'!$E$12*1000)+'[1]5. Плата за УРП'!$D$6</f>
        <v>2112.852000233991</v>
      </c>
    </row>
    <row r="60" spans="1:25" s="2" customFormat="1" ht="15.75">
      <c r="A60" s="32">
        <v>45459</v>
      </c>
      <c r="B60" s="33">
        <f>SUMIFS('[1]1. Отчет АТС'!$F:$F,'[1]1. Отчет АТС'!$A:$A,$A60,'[1]1. Отчет АТС'!$B:$B,0)+'[1]2. Иные услуги'!$D$11+'[1]3. Услуги по передаче'!$F$10+('[1]4. СН (Установленные)'!$E$12*1000)+'[1]5. Плата за УРП'!$D$6</f>
        <v>1844.082000233991</v>
      </c>
      <c r="C60" s="33">
        <f>SUMIFS('[1]1. Отчет АТС'!$F:$F,'[1]1. Отчет АТС'!$A:$A,$A60,'[1]1. Отчет АТС'!$B:$B,1)+'[1]2. Иные услуги'!$D$11+('[1]3. Услуги по передаче'!$F$10)+('[1]4. СН (Установленные)'!$E$12*1000)+'[1]5. Плата за УРП'!$D$6</f>
        <v>1795.322000233991</v>
      </c>
      <c r="D60" s="33">
        <f>SUMIFS('[1]1. Отчет АТС'!$F:$F,'[1]1. Отчет АТС'!$A:$A,$A60,'[1]1. Отчет АТС'!$B:$B,2)+'[1]2. Иные услуги'!$D$11+('[1]3. Услуги по передаче'!$F$10)+('[1]4. СН (Установленные)'!$E$12*1000)+'[1]5. Плата за УРП'!$D$6</f>
        <v>1689.7420002339909</v>
      </c>
      <c r="E60" s="33">
        <f>SUMIFS('[1]1. Отчет АТС'!$F:$F,'[1]1. Отчет АТС'!$A:$A,$A60,'[1]1. Отчет АТС'!$B:$B,3)+'[1]2. Иные услуги'!$D$11+('[1]3. Услуги по передаче'!$F$10)+('[1]4. СН (Установленные)'!$E$12*1000)+'[1]5. Плата за УРП'!$D$6</f>
        <v>1477.892000233991</v>
      </c>
      <c r="F60" s="33">
        <f>SUMIFS('[1]1. Отчет АТС'!$F:$F,'[1]1. Отчет АТС'!$A:$A,$A60,'[1]1. Отчет АТС'!$B:$B,4)+'[1]2. Иные услуги'!$D$11+('[1]3. Услуги по передаче'!$F$10)+('[1]4. СН (Установленные)'!$E$12*1000)+'[1]5. Плата за УРП'!$D$6</f>
        <v>1349.2620002339909</v>
      </c>
      <c r="G60" s="33">
        <f>SUMIFS('[1]1. Отчет АТС'!$F:$F,'[1]1. Отчет АТС'!$A:$A,$A60,'[1]1. Отчет АТС'!$B:$B,5)+'[1]2. Иные услуги'!$D$11+('[1]3. Услуги по передаче'!$F$10)+('[1]4. СН (Установленные)'!$E$12*1000)+'[1]5. Плата за УРП'!$D$6</f>
        <v>1611.672000233991</v>
      </c>
      <c r="H60" s="33">
        <f>SUMIFS('[1]1. Отчет АТС'!$F:$F,'[1]1. Отчет АТС'!$A:$A,$A60,'[1]1. Отчет АТС'!$B:$B,6)+'[1]2. Иные услуги'!$D$11+('[1]3. Услуги по передаче'!$F$10)+('[1]4. СН (Установленные)'!$E$12*1000)+'[1]5. Плата за УРП'!$D$6</f>
        <v>1556.7420002339909</v>
      </c>
      <c r="I60" s="33">
        <f>SUMIFS('[1]1. Отчет АТС'!$F:$F,'[1]1. Отчет АТС'!$A:$A,$A60,'[1]1. Отчет АТС'!$B:$B,7)+'[1]2. Иные услуги'!$D$11+('[1]3. Услуги по передаче'!$F$10)+('[1]4. СН (Установленные)'!$E$12*1000)+'[1]5. Плата за УРП'!$D$6</f>
        <v>1740.9520002339912</v>
      </c>
      <c r="J60" s="33">
        <f>SUMIFS('[1]1. Отчет АТС'!$F:$F,'[1]1. Отчет АТС'!$A:$A,$A60,'[1]1. Отчет АТС'!$B:$B,8)+'[1]2. Иные услуги'!$D$11+('[1]3. Услуги по передаче'!$F$10)+('[1]4. СН (Установленные)'!$E$12*1000)+'[1]5. Плата за УРП'!$D$6</f>
        <v>2140.3120002339911</v>
      </c>
      <c r="K60" s="33">
        <f>SUMIFS('[1]1. Отчет АТС'!$F:$F,'[1]1. Отчет АТС'!$A:$A,$A60,'[1]1. Отчет АТС'!$B:$B,9)+'[1]2. Иные услуги'!$D$11+('[1]3. Услуги по передаче'!$F$10)+('[1]4. СН (Установленные)'!$E$12*1000)+'[1]5. Плата за УРП'!$D$6</f>
        <v>2704.2820002339913</v>
      </c>
      <c r="L60" s="33">
        <f>SUMIFS('[1]1. Отчет АТС'!$F:$F,'[1]1. Отчет АТС'!$A:$A,$A60,'[1]1. Отчет АТС'!$B:$B,10)+'[1]2. Иные услуги'!$D$11+('[1]3. Услуги по передаче'!$F$10)+('[1]4. СН (Установленные)'!$E$12*1000)+'[1]5. Плата за УРП'!$D$6</f>
        <v>2767.5620002339911</v>
      </c>
      <c r="M60" s="33">
        <f>SUMIFS('[1]1. Отчет АТС'!$F:$F,'[1]1. Отчет АТС'!$A:$A,$A60,'[1]1. Отчет АТС'!$B:$B,11)+'[1]2. Иные услуги'!$D$11+('[1]3. Услуги по передаче'!$F$10)+('[1]4. СН (Установленные)'!$E$12*1000)+'[1]5. Плата за УРП'!$D$6</f>
        <v>2770.1720002339907</v>
      </c>
      <c r="N60" s="33">
        <f>SUMIFS('[1]1. Отчет АТС'!$F:$F,'[1]1. Отчет АТС'!$A:$A,$A60,'[1]1. Отчет АТС'!$B:$B,12)+'[1]2. Иные услуги'!$D$11+('[1]3. Услуги по передаче'!$F$10)+('[1]4. СН (Установленные)'!$E$12*1000)+'[1]5. Плата за УРП'!$D$6</f>
        <v>2777.2820002339909</v>
      </c>
      <c r="O60" s="33">
        <f>SUMIFS('[1]1. Отчет АТС'!$F:$F,'[1]1. Отчет АТС'!$A:$A,$A60,'[1]1. Отчет АТС'!$B:$B,13)+'[1]2. Иные услуги'!$D$11+('[1]3. Услуги по передаче'!$F$10)+('[1]4. СН (Установленные)'!$E$12*1000)+'[1]5. Плата за УРП'!$D$6</f>
        <v>2765.7320002339907</v>
      </c>
      <c r="P60" s="33">
        <f>SUMIFS('[1]1. Отчет АТС'!$F:$F,'[1]1. Отчет АТС'!$A:$A,$A60,'[1]1. Отчет АТС'!$B:$B,14)+'[1]2. Иные услуги'!$D$11+('[1]3. Услуги по передаче'!$F$10)+('[1]4. СН (Установленные)'!$E$12*1000)+'[1]5. Плата за УРП'!$D$6</f>
        <v>2772.642000233991</v>
      </c>
      <c r="Q60" s="33">
        <f>SUMIFS('[1]1. Отчет АТС'!$F:$F,'[1]1. Отчет АТС'!$A:$A,$A60,'[1]1. Отчет АТС'!$B:$B,15)+'[1]2. Иные услуги'!$D$11+('[1]3. Услуги по передаче'!$F$10)+('[1]4. СН (Установленные)'!$E$12*1000)+'[1]5. Плата за УРП'!$D$6</f>
        <v>2770.1720002339907</v>
      </c>
      <c r="R60" s="33">
        <f>SUMIFS('[1]1. Отчет АТС'!$F:$F,'[1]1. Отчет АТС'!$A:$A,$A60,'[1]1. Отчет АТС'!$B:$B,16)+'[1]2. Иные услуги'!$D$11+('[1]3. Услуги по передаче'!$F$10)+('[1]4. СН (Установленные)'!$E$12*1000)+'[1]5. Плата за УРП'!$D$6</f>
        <v>2782.4220002339907</v>
      </c>
      <c r="S60" s="33">
        <f>SUMIFS('[1]1. Отчет АТС'!$F:$F,'[1]1. Отчет АТС'!$A:$A,$A60,'[1]1. Отчет АТС'!$B:$B,17)+'[1]2. Иные услуги'!$D$11+('[1]3. Услуги по передаче'!$F$10)+('[1]4. СН (Установленные)'!$E$12*1000)+'[1]5. Плата за УРП'!$D$6</f>
        <v>2781.0520002339908</v>
      </c>
      <c r="T60" s="33">
        <f>SUMIFS('[1]1. Отчет АТС'!$F:$F,'[1]1. Отчет АТС'!$A:$A,$A60,'[1]1. Отчет АТС'!$B:$B,18)+'[1]2. Иные услуги'!$D$11+('[1]3. Услуги по передаче'!$F$10)+('[1]4. СН (Установленные)'!$E$12*1000)+'[1]5. Плата за УРП'!$D$6</f>
        <v>2785.832000233991</v>
      </c>
      <c r="U60" s="33">
        <f>SUMIFS('[1]1. Отчет АТС'!$F:$F,'[1]1. Отчет АТС'!$A:$A,$A60,'[1]1. Отчет АТС'!$B:$B,19)+'[1]2. Иные услуги'!$D$11+('[1]3. Услуги по передаче'!$F$10)+('[1]4. СН (Установленные)'!$E$12*1000)+'[1]5. Плата за УРП'!$D$6</f>
        <v>2772.5620002339911</v>
      </c>
      <c r="V60" s="33">
        <f>SUMIFS('[1]1. Отчет АТС'!$F:$F,'[1]1. Отчет АТС'!$A:$A,$A60,'[1]1. Отчет АТС'!$B:$B,20)+'[1]2. Иные услуги'!$D$11+('[1]3. Услуги по передаче'!$F$10)+('[1]4. СН (Установленные)'!$E$12*1000)+'[1]5. Плата за УРП'!$D$6</f>
        <v>2784.122000233991</v>
      </c>
      <c r="W60" s="33">
        <f>SUMIFS('[1]1. Отчет АТС'!$F:$F,'[1]1. Отчет АТС'!$A:$A,$A60,'[1]1. Отчет АТС'!$B:$B,21)+'[1]2. Иные услуги'!$D$11+('[1]3. Услуги по передаче'!$F$10)+('[1]4. СН (Установленные)'!$E$12*1000)+'[1]5. Плата за УРП'!$D$6</f>
        <v>2757.8620002339908</v>
      </c>
      <c r="X60" s="33">
        <f>SUMIFS('[1]1. Отчет АТС'!$F:$F,'[1]1. Отчет АТС'!$A:$A,$A60,'[1]1. Отчет АТС'!$B:$B,22)+'[1]2. Иные услуги'!$D$11+('[1]3. Услуги по передаче'!$F$10)+('[1]4. СН (Установленные)'!$E$12*1000)+'[1]5. Плата за УРП'!$D$6</f>
        <v>2538.2620002339909</v>
      </c>
      <c r="Y60" s="33">
        <f>SUMIFS('[1]1. Отчет АТС'!$F:$F,'[1]1. Отчет АТС'!$A:$A,$A60,'[1]1. Отчет АТС'!$B:$B,23)+'[1]2. Иные услуги'!$D$11+('[1]3. Услуги по передаче'!$F$10)+('[1]4. СН (Установленные)'!$E$12*1000)+'[1]5. Плата за УРП'!$D$6</f>
        <v>2119.602000233991</v>
      </c>
    </row>
    <row r="61" spans="1:25" s="2" customFormat="1" ht="15.75">
      <c r="A61" s="32">
        <v>45460</v>
      </c>
      <c r="B61" s="33">
        <f>SUMIFS('[1]1. Отчет АТС'!$F:$F,'[1]1. Отчет АТС'!$A:$A,$A61,'[1]1. Отчет АТС'!$B:$B,0)+'[1]2. Иные услуги'!$D$11+'[1]3. Услуги по передаче'!$F$10+('[1]4. СН (Установленные)'!$E$12*1000)+'[1]5. Плата за УРП'!$D$6</f>
        <v>1902.1620002339912</v>
      </c>
      <c r="C61" s="33">
        <f>SUMIFS('[1]1. Отчет АТС'!$F:$F,'[1]1. Отчет АТС'!$A:$A,$A61,'[1]1. Отчет АТС'!$B:$B,1)+'[1]2. Иные услуги'!$D$11+('[1]3. Услуги по передаче'!$F$10)+('[1]4. СН (Установленные)'!$E$12*1000)+'[1]5. Плата за УРП'!$D$6</f>
        <v>1833.9920002339911</v>
      </c>
      <c r="D61" s="33">
        <f>SUMIFS('[1]1. Отчет АТС'!$F:$F,'[1]1. Отчет АТС'!$A:$A,$A61,'[1]1. Отчет АТС'!$B:$B,2)+'[1]2. Иные услуги'!$D$11+('[1]3. Услуги по передаче'!$F$10)+('[1]4. СН (Установленные)'!$E$12*1000)+'[1]5. Плата за УРП'!$D$6</f>
        <v>1743.572000233991</v>
      </c>
      <c r="E61" s="33">
        <f>SUMIFS('[1]1. Отчет АТС'!$F:$F,'[1]1. Отчет АТС'!$A:$A,$A61,'[1]1. Отчет АТС'!$B:$B,3)+'[1]2. Иные услуги'!$D$11+('[1]3. Услуги по передаче'!$F$10)+('[1]4. СН (Установленные)'!$E$12*1000)+'[1]5. Плата за УРП'!$D$6</f>
        <v>1629.8420002339908</v>
      </c>
      <c r="F61" s="33">
        <f>SUMIFS('[1]1. Отчет АТС'!$F:$F,'[1]1. Отчет АТС'!$A:$A,$A61,'[1]1. Отчет АТС'!$B:$B,4)+'[1]2. Иные услуги'!$D$11+('[1]3. Услуги по передаче'!$F$10)+('[1]4. СН (Установленные)'!$E$12*1000)+'[1]5. Плата за УРП'!$D$6</f>
        <v>1695.612000233991</v>
      </c>
      <c r="G61" s="33">
        <f>SUMIFS('[1]1. Отчет АТС'!$F:$F,'[1]1. Отчет АТС'!$A:$A,$A61,'[1]1. Отчет АТС'!$B:$B,5)+'[1]2. Иные услуги'!$D$11+('[1]3. Услуги по передаче'!$F$10)+('[1]4. СН (Установленные)'!$E$12*1000)+'[1]5. Плата за УРП'!$D$6</f>
        <v>1808.4520002339912</v>
      </c>
      <c r="H61" s="33">
        <f>SUMIFS('[1]1. Отчет АТС'!$F:$F,'[1]1. Отчет АТС'!$A:$A,$A61,'[1]1. Отчет АТС'!$B:$B,6)+'[1]2. Иные услуги'!$D$11+('[1]3. Услуги по передаче'!$F$10)+('[1]4. СН (Установленные)'!$E$12*1000)+'[1]5. Плата за УРП'!$D$6</f>
        <v>1888.9920002339911</v>
      </c>
      <c r="I61" s="33">
        <f>SUMIFS('[1]1. Отчет АТС'!$F:$F,'[1]1. Отчет АТС'!$A:$A,$A61,'[1]1. Отчет АТС'!$B:$B,7)+'[1]2. Иные услуги'!$D$11+('[1]3. Услуги по передаче'!$F$10)+('[1]4. СН (Установленные)'!$E$12*1000)+'[1]5. Плата за УРП'!$D$6</f>
        <v>2121.0320002339913</v>
      </c>
      <c r="J61" s="33">
        <f>SUMIFS('[1]1. Отчет АТС'!$F:$F,'[1]1. Отчет АТС'!$A:$A,$A61,'[1]1. Отчет АТС'!$B:$B,8)+'[1]2. Иные услуги'!$D$11+('[1]3. Услуги по передаче'!$F$10)+('[1]4. СН (Установленные)'!$E$12*1000)+'[1]5. Плата за УРП'!$D$6</f>
        <v>2721.9520002339914</v>
      </c>
      <c r="K61" s="33">
        <f>SUMIFS('[1]1. Отчет АТС'!$F:$F,'[1]1. Отчет АТС'!$A:$A,$A61,'[1]1. Отчет АТС'!$B:$B,9)+'[1]2. Иные услуги'!$D$11+('[1]3. Услуги по передаче'!$F$10)+('[1]4. СН (Установленные)'!$E$12*1000)+'[1]5. Плата за УРП'!$D$6</f>
        <v>2779.3420002339908</v>
      </c>
      <c r="L61" s="33">
        <f>SUMIFS('[1]1. Отчет АТС'!$F:$F,'[1]1. Отчет АТС'!$A:$A,$A61,'[1]1. Отчет АТС'!$B:$B,10)+'[1]2. Иные услуги'!$D$11+('[1]3. Услуги по передаче'!$F$10)+('[1]4. СН (Установленные)'!$E$12*1000)+'[1]5. Плата за УРП'!$D$6</f>
        <v>2795.5720002339908</v>
      </c>
      <c r="M61" s="33">
        <f>SUMIFS('[1]1. Отчет АТС'!$F:$F,'[1]1. Отчет АТС'!$A:$A,$A61,'[1]1. Отчет АТС'!$B:$B,11)+'[1]2. Иные услуги'!$D$11+('[1]3. Услуги по передаче'!$F$10)+('[1]4. СН (Установленные)'!$E$12*1000)+'[1]5. Плата за УРП'!$D$6</f>
        <v>2799.0320002339909</v>
      </c>
      <c r="N61" s="33">
        <f>SUMIFS('[1]1. Отчет АТС'!$F:$F,'[1]1. Отчет АТС'!$A:$A,$A61,'[1]1. Отчет АТС'!$B:$B,12)+'[1]2. Иные услуги'!$D$11+('[1]3. Услуги по передаче'!$F$10)+('[1]4. СН (Установленные)'!$E$12*1000)+'[1]5. Плата за УРП'!$D$6</f>
        <v>2797.0320002339909</v>
      </c>
      <c r="O61" s="33">
        <f>SUMIFS('[1]1. Отчет АТС'!$F:$F,'[1]1. Отчет АТС'!$A:$A,$A61,'[1]1. Отчет АТС'!$B:$B,13)+'[1]2. Иные услуги'!$D$11+('[1]3. Услуги по передаче'!$F$10)+('[1]4. СН (Установленные)'!$E$12*1000)+'[1]5. Плата за УРП'!$D$6</f>
        <v>2794.0420002339911</v>
      </c>
      <c r="P61" s="33">
        <f>SUMIFS('[1]1. Отчет АТС'!$F:$F,'[1]1. Отчет АТС'!$A:$A,$A61,'[1]1. Отчет АТС'!$B:$B,14)+'[1]2. Иные услуги'!$D$11+('[1]3. Услуги по передаче'!$F$10)+('[1]4. СН (Установленные)'!$E$12*1000)+'[1]5. Плата за УРП'!$D$6</f>
        <v>2801.892000233991</v>
      </c>
      <c r="Q61" s="33">
        <f>SUMIFS('[1]1. Отчет АТС'!$F:$F,'[1]1. Отчет АТС'!$A:$A,$A61,'[1]1. Отчет АТС'!$B:$B,15)+'[1]2. Иные услуги'!$D$11+('[1]3. Услуги по передаче'!$F$10)+('[1]4. СН (Установленные)'!$E$12*1000)+'[1]5. Плата за УРП'!$D$6</f>
        <v>2800.0620002339911</v>
      </c>
      <c r="R61" s="33">
        <f>SUMIFS('[1]1. Отчет АТС'!$F:$F,'[1]1. Отчет АТС'!$A:$A,$A61,'[1]1. Отчет АТС'!$B:$B,16)+'[1]2. Иные услуги'!$D$11+('[1]3. Услуги по передаче'!$F$10)+('[1]4. СН (Установленные)'!$E$12*1000)+'[1]5. Плата за УРП'!$D$6</f>
        <v>2804.642000233991</v>
      </c>
      <c r="S61" s="33">
        <f>SUMIFS('[1]1. Отчет АТС'!$F:$F,'[1]1. Отчет АТС'!$A:$A,$A61,'[1]1. Отчет АТС'!$B:$B,17)+'[1]2. Иные услуги'!$D$11+('[1]3. Услуги по передаче'!$F$10)+('[1]4. СН (Установленные)'!$E$12*1000)+'[1]5. Плата за УРП'!$D$6</f>
        <v>2802.4220002339907</v>
      </c>
      <c r="T61" s="33">
        <f>SUMIFS('[1]1. Отчет АТС'!$F:$F,'[1]1. Отчет АТС'!$A:$A,$A61,'[1]1. Отчет АТС'!$B:$B,18)+'[1]2. Иные услуги'!$D$11+('[1]3. Услуги по передаче'!$F$10)+('[1]4. СН (Установленные)'!$E$12*1000)+'[1]5. Плата за УРП'!$D$6</f>
        <v>2796.7320002339907</v>
      </c>
      <c r="U61" s="33">
        <f>SUMIFS('[1]1. Отчет АТС'!$F:$F,'[1]1. Отчет АТС'!$A:$A,$A61,'[1]1. Отчет АТС'!$B:$B,19)+'[1]2. Иные услуги'!$D$11+('[1]3. Услуги по передаче'!$F$10)+('[1]4. СН (Установленные)'!$E$12*1000)+'[1]5. Плата за УРП'!$D$6</f>
        <v>2780.6120002339908</v>
      </c>
      <c r="V61" s="33">
        <f>SUMIFS('[1]1. Отчет АТС'!$F:$F,'[1]1. Отчет АТС'!$A:$A,$A61,'[1]1. Отчет АТС'!$B:$B,20)+'[1]2. Иные услуги'!$D$11+('[1]3. Услуги по передаче'!$F$10)+('[1]4. СН (Установленные)'!$E$12*1000)+'[1]5. Плата за УРП'!$D$6</f>
        <v>2783.1920002339907</v>
      </c>
      <c r="W61" s="33">
        <f>SUMIFS('[1]1. Отчет АТС'!$F:$F,'[1]1. Отчет АТС'!$A:$A,$A61,'[1]1. Отчет АТС'!$B:$B,21)+'[1]2. Иные услуги'!$D$11+('[1]3. Услуги по передаче'!$F$10)+('[1]4. СН (Установленные)'!$E$12*1000)+'[1]5. Плата за УРП'!$D$6</f>
        <v>2774.892000233991</v>
      </c>
      <c r="X61" s="33">
        <f>SUMIFS('[1]1. Отчет АТС'!$F:$F,'[1]1. Отчет АТС'!$A:$A,$A61,'[1]1. Отчет АТС'!$B:$B,22)+'[1]2. Иные услуги'!$D$11+('[1]3. Услуги по передаче'!$F$10)+('[1]4. СН (Установленные)'!$E$12*1000)+'[1]5. Плата за УРП'!$D$6</f>
        <v>2492.8420002339908</v>
      </c>
      <c r="Y61" s="33">
        <f>SUMIFS('[1]1. Отчет АТС'!$F:$F,'[1]1. Отчет АТС'!$A:$A,$A61,'[1]1. Отчет АТС'!$B:$B,23)+'[1]2. Иные услуги'!$D$11+('[1]3. Услуги по передаче'!$F$10)+('[1]4. СН (Установленные)'!$E$12*1000)+'[1]5. Плата за УРП'!$D$6</f>
        <v>2115.0520002339908</v>
      </c>
    </row>
    <row r="62" spans="1:25" s="2" customFormat="1" ht="15.75">
      <c r="A62" s="32">
        <v>45461</v>
      </c>
      <c r="B62" s="33">
        <f>SUMIFS('[1]1. Отчет АТС'!$F:$F,'[1]1. Отчет АТС'!$A:$A,$A62,'[1]1. Отчет АТС'!$B:$B,0)+'[1]2. Иные услуги'!$D$11+'[1]3. Услуги по передаче'!$F$10+('[1]4. СН (Установленные)'!$E$12*1000)+'[1]5. Плата за УРП'!$D$6</f>
        <v>1892.572000233991</v>
      </c>
      <c r="C62" s="33">
        <f>SUMIFS('[1]1. Отчет АТС'!$F:$F,'[1]1. Отчет АТС'!$A:$A,$A62,'[1]1. Отчет АТС'!$B:$B,1)+'[1]2. Иные услуги'!$D$11+('[1]3. Услуги по передаче'!$F$10)+('[1]4. СН (Установленные)'!$E$12*1000)+'[1]5. Плата за УРП'!$D$6</f>
        <v>1802.9420002339912</v>
      </c>
      <c r="D62" s="33">
        <f>SUMIFS('[1]1. Отчет АТС'!$F:$F,'[1]1. Отчет АТС'!$A:$A,$A62,'[1]1. Отчет АТС'!$B:$B,2)+'[1]2. Иные услуги'!$D$11+('[1]3. Услуги по передаче'!$F$10)+('[1]4. СН (Установленные)'!$E$12*1000)+'[1]5. Плата за УРП'!$D$6</f>
        <v>1632.2820002339909</v>
      </c>
      <c r="E62" s="33">
        <f>SUMIFS('[1]1. Отчет АТС'!$F:$F,'[1]1. Отчет АТС'!$A:$A,$A62,'[1]1. Отчет АТС'!$B:$B,3)+'[1]2. Иные услуги'!$D$11+('[1]3. Услуги по передаче'!$F$10)+('[1]4. СН (Установленные)'!$E$12*1000)+'[1]5. Плата за УРП'!$D$6</f>
        <v>1569.332000233991</v>
      </c>
      <c r="F62" s="33">
        <f>SUMIFS('[1]1. Отчет АТС'!$F:$F,'[1]1. Отчет АТС'!$A:$A,$A62,'[1]1. Отчет АТС'!$B:$B,4)+'[1]2. Иные услуги'!$D$11+('[1]3. Услуги по передаче'!$F$10)+('[1]4. СН (Установленные)'!$E$12*1000)+'[1]5. Плата за УРП'!$D$6</f>
        <v>1553.9820002339911</v>
      </c>
      <c r="G62" s="33">
        <f>SUMIFS('[1]1. Отчет АТС'!$F:$F,'[1]1. Отчет АТС'!$A:$A,$A62,'[1]1. Отчет АТС'!$B:$B,5)+'[1]2. Иные услуги'!$D$11+('[1]3. Услуги по передаче'!$F$10)+('[1]4. СН (Установленные)'!$E$12*1000)+'[1]5. Плата за УРП'!$D$6</f>
        <v>1785.4520002339912</v>
      </c>
      <c r="H62" s="33">
        <f>SUMIFS('[1]1. Отчет АТС'!$F:$F,'[1]1. Отчет АТС'!$A:$A,$A62,'[1]1. Отчет АТС'!$B:$B,6)+'[1]2. Иные услуги'!$D$11+('[1]3. Услуги по передаче'!$F$10)+('[1]4. СН (Установленные)'!$E$12*1000)+'[1]5. Плата за УРП'!$D$6</f>
        <v>1887.0520002339911</v>
      </c>
      <c r="I62" s="33">
        <f>SUMIFS('[1]1. Отчет АТС'!$F:$F,'[1]1. Отчет АТС'!$A:$A,$A62,'[1]1. Отчет АТС'!$B:$B,7)+'[1]2. Иные услуги'!$D$11+('[1]3. Услуги по передаче'!$F$10)+('[1]4. СН (Установленные)'!$E$12*1000)+'[1]5. Плата за УРП'!$D$6</f>
        <v>2197.5520002339908</v>
      </c>
      <c r="J62" s="33">
        <f>SUMIFS('[1]1. Отчет АТС'!$F:$F,'[1]1. Отчет АТС'!$A:$A,$A62,'[1]1. Отчет АТС'!$B:$B,8)+'[1]2. Иные услуги'!$D$11+('[1]3. Услуги по передаче'!$F$10)+('[1]4. СН (Установленные)'!$E$12*1000)+'[1]5. Плата за УРП'!$D$6</f>
        <v>2766.2020002339909</v>
      </c>
      <c r="K62" s="33">
        <f>SUMIFS('[1]1. Отчет АТС'!$F:$F,'[1]1. Отчет АТС'!$A:$A,$A62,'[1]1. Отчет АТС'!$B:$B,9)+'[1]2. Иные услуги'!$D$11+('[1]3. Услуги по передаче'!$F$10)+('[1]4. СН (Установленные)'!$E$12*1000)+'[1]5. Плата за УРП'!$D$6</f>
        <v>2811.2720002339906</v>
      </c>
      <c r="L62" s="33">
        <f>SUMIFS('[1]1. Отчет АТС'!$F:$F,'[1]1. Отчет АТС'!$A:$A,$A62,'[1]1. Отчет АТС'!$B:$B,10)+'[1]2. Иные услуги'!$D$11+('[1]3. Услуги по передаче'!$F$10)+('[1]4. СН (Установленные)'!$E$12*1000)+'[1]5. Плата за УРП'!$D$6</f>
        <v>2884.5020002339907</v>
      </c>
      <c r="M62" s="33">
        <f>SUMIFS('[1]1. Отчет АТС'!$F:$F,'[1]1. Отчет АТС'!$A:$A,$A62,'[1]1. Отчет АТС'!$B:$B,11)+'[1]2. Иные услуги'!$D$11+('[1]3. Услуги по передаче'!$F$10)+('[1]4. СН (Установленные)'!$E$12*1000)+'[1]5. Плата за УРП'!$D$6</f>
        <v>2904.4720002339909</v>
      </c>
      <c r="N62" s="33">
        <f>SUMIFS('[1]1. Отчет АТС'!$F:$F,'[1]1. Отчет АТС'!$A:$A,$A62,'[1]1. Отчет АТС'!$B:$B,12)+'[1]2. Иные услуги'!$D$11+('[1]3. Услуги по передаче'!$F$10)+('[1]4. СН (Установленные)'!$E$12*1000)+'[1]5. Плата за УРП'!$D$6</f>
        <v>2908.892000233991</v>
      </c>
      <c r="O62" s="33">
        <f>SUMIFS('[1]1. Отчет АТС'!$F:$F,'[1]1. Отчет АТС'!$A:$A,$A62,'[1]1. Отчет АТС'!$B:$B,13)+'[1]2. Иные услуги'!$D$11+('[1]3. Услуги по передаче'!$F$10)+('[1]4. СН (Установленные)'!$E$12*1000)+'[1]5. Плата за УРП'!$D$6</f>
        <v>2941.5020002339907</v>
      </c>
      <c r="P62" s="33">
        <f>SUMIFS('[1]1. Отчет АТС'!$F:$F,'[1]1. Отчет АТС'!$A:$A,$A62,'[1]1. Отчет АТС'!$B:$B,14)+'[1]2. Иные услуги'!$D$11+('[1]3. Услуги по передаче'!$F$10)+('[1]4. СН (Установленные)'!$E$12*1000)+'[1]5. Плата за УРП'!$D$6</f>
        <v>2985.142000233991</v>
      </c>
      <c r="Q62" s="33">
        <f>SUMIFS('[1]1. Отчет АТС'!$F:$F,'[1]1. Отчет АТС'!$A:$A,$A62,'[1]1. Отчет АТС'!$B:$B,15)+'[1]2. Иные услуги'!$D$11+('[1]3. Услуги по передаче'!$F$10)+('[1]4. СН (Установленные)'!$E$12*1000)+'[1]5. Плата за УРП'!$D$6</f>
        <v>2917.0420002339911</v>
      </c>
      <c r="R62" s="33">
        <f>SUMIFS('[1]1. Отчет АТС'!$F:$F,'[1]1. Отчет АТС'!$A:$A,$A62,'[1]1. Отчет АТС'!$B:$B,16)+'[1]2. Иные услуги'!$D$11+('[1]3. Услуги по передаче'!$F$10)+('[1]4. СН (Установленные)'!$E$12*1000)+'[1]5. Плата за УРП'!$D$6</f>
        <v>2919.832000233991</v>
      </c>
      <c r="S62" s="33">
        <f>SUMIFS('[1]1. Отчет АТС'!$F:$F,'[1]1. Отчет АТС'!$A:$A,$A62,'[1]1. Отчет АТС'!$B:$B,17)+'[1]2. Иные услуги'!$D$11+('[1]3. Услуги по передаче'!$F$10)+('[1]4. СН (Установленные)'!$E$12*1000)+'[1]5. Плата за УРП'!$D$6</f>
        <v>2920.1320002339908</v>
      </c>
      <c r="T62" s="33">
        <f>SUMIFS('[1]1. Отчет АТС'!$F:$F,'[1]1. Отчет АТС'!$A:$A,$A62,'[1]1. Отчет АТС'!$B:$B,18)+'[1]2. Иные услуги'!$D$11+('[1]3. Услуги по передаче'!$F$10)+('[1]4. СН (Установленные)'!$E$12*1000)+'[1]5. Плата за УРП'!$D$6</f>
        <v>2920.872000233991</v>
      </c>
      <c r="U62" s="33">
        <f>SUMIFS('[1]1. Отчет АТС'!$F:$F,'[1]1. Отчет АТС'!$A:$A,$A62,'[1]1. Отчет АТС'!$B:$B,19)+'[1]2. Иные услуги'!$D$11+('[1]3. Услуги по передаче'!$F$10)+('[1]4. СН (Установленные)'!$E$12*1000)+'[1]5. Плата за УРП'!$D$6</f>
        <v>2840.412000233991</v>
      </c>
      <c r="V62" s="33">
        <f>SUMIFS('[1]1. Отчет АТС'!$F:$F,'[1]1. Отчет АТС'!$A:$A,$A62,'[1]1. Отчет АТС'!$B:$B,20)+'[1]2. Иные услуги'!$D$11+('[1]3. Услуги по передаче'!$F$10)+('[1]4. СН (Установленные)'!$E$12*1000)+'[1]5. Плата за УРП'!$D$6</f>
        <v>2844.4520002339909</v>
      </c>
      <c r="W62" s="33">
        <f>SUMIFS('[1]1. Отчет АТС'!$F:$F,'[1]1. Отчет АТС'!$A:$A,$A62,'[1]1. Отчет АТС'!$B:$B,21)+'[1]2. Иные услуги'!$D$11+('[1]3. Услуги по передаче'!$F$10)+('[1]4. СН (Установленные)'!$E$12*1000)+'[1]5. Плата за УРП'!$D$6</f>
        <v>2804.1320002339908</v>
      </c>
      <c r="X62" s="33">
        <f>SUMIFS('[1]1. Отчет АТС'!$F:$F,'[1]1. Отчет АТС'!$A:$A,$A62,'[1]1. Отчет АТС'!$B:$B,22)+'[1]2. Иные услуги'!$D$11+('[1]3. Услуги по передаче'!$F$10)+('[1]4. СН (Установленные)'!$E$12*1000)+'[1]5. Плата за УРП'!$D$6</f>
        <v>2745.9720002339909</v>
      </c>
      <c r="Y62" s="33">
        <f>SUMIFS('[1]1. Отчет АТС'!$F:$F,'[1]1. Отчет АТС'!$A:$A,$A62,'[1]1. Отчет АТС'!$B:$B,23)+'[1]2. Иные услуги'!$D$11+('[1]3. Услуги по передаче'!$F$10)+('[1]4. СН (Установленные)'!$E$12*1000)+'[1]5. Плата за УРП'!$D$6</f>
        <v>2191.5620002339911</v>
      </c>
    </row>
    <row r="63" spans="1:25" s="2" customFormat="1" ht="15.75">
      <c r="A63" s="32">
        <v>45462</v>
      </c>
      <c r="B63" s="33">
        <f>SUMIFS('[1]1. Отчет АТС'!$F:$F,'[1]1. Отчет АТС'!$A:$A,$A63,'[1]1. Отчет АТС'!$B:$B,0)+'[1]2. Иные услуги'!$D$11+'[1]3. Услуги по передаче'!$F$10+('[1]4. СН (Установленные)'!$E$12*1000)+'[1]5. Плата за УРП'!$D$6</f>
        <v>1918.0120002339911</v>
      </c>
      <c r="C63" s="33">
        <f>SUMIFS('[1]1. Отчет АТС'!$F:$F,'[1]1. Отчет АТС'!$A:$A,$A63,'[1]1. Отчет АТС'!$B:$B,1)+'[1]2. Иные услуги'!$D$11+('[1]3. Услуги по передаче'!$F$10)+('[1]4. СН (Установленные)'!$E$12*1000)+'[1]5. Плата за УРП'!$D$6</f>
        <v>1870.1720002339912</v>
      </c>
      <c r="D63" s="33">
        <f>SUMIFS('[1]1. Отчет АТС'!$F:$F,'[1]1. Отчет АТС'!$A:$A,$A63,'[1]1. Отчет АТС'!$B:$B,2)+'[1]2. Иные услуги'!$D$11+('[1]3. Услуги по передаче'!$F$10)+('[1]4. СН (Установленные)'!$E$12*1000)+'[1]5. Плата за УРП'!$D$6</f>
        <v>1665.9820002339911</v>
      </c>
      <c r="E63" s="33">
        <f>SUMIFS('[1]1. Отчет АТС'!$F:$F,'[1]1. Отчет АТС'!$A:$A,$A63,'[1]1. Отчет АТС'!$B:$B,3)+'[1]2. Иные услуги'!$D$11+('[1]3. Услуги по передаче'!$F$10)+('[1]4. СН (Установленные)'!$E$12*1000)+'[1]5. Плата за УРП'!$D$6</f>
        <v>1521.912000233991</v>
      </c>
      <c r="F63" s="33">
        <f>SUMIFS('[1]1. Отчет АТС'!$F:$F,'[1]1. Отчет АТС'!$A:$A,$A63,'[1]1. Отчет АТС'!$B:$B,4)+'[1]2. Иные услуги'!$D$11+('[1]3. Услуги по передаче'!$F$10)+('[1]4. СН (Установленные)'!$E$12*1000)+'[1]5. Плата за УРП'!$D$6</f>
        <v>1505.402000233991</v>
      </c>
      <c r="G63" s="33">
        <f>SUMIFS('[1]1. Отчет АТС'!$F:$F,'[1]1. Отчет АТС'!$A:$A,$A63,'[1]1. Отчет АТС'!$B:$B,5)+'[1]2. Иные услуги'!$D$11+('[1]3. Услуги по передаче'!$F$10)+('[1]4. СН (Установленные)'!$E$12*1000)+'[1]5. Плата за УРП'!$D$6</f>
        <v>1812.5320002339911</v>
      </c>
      <c r="H63" s="33">
        <f>SUMIFS('[1]1. Отчет АТС'!$F:$F,'[1]1. Отчет АТС'!$A:$A,$A63,'[1]1. Отчет АТС'!$B:$B,6)+'[1]2. Иные услуги'!$D$11+('[1]3. Услуги по передаче'!$F$10)+('[1]4. СН (Установленные)'!$E$12*1000)+'[1]5. Плата за УРП'!$D$6</f>
        <v>1907.822000233991</v>
      </c>
      <c r="I63" s="33">
        <f>SUMIFS('[1]1. Отчет АТС'!$F:$F,'[1]1. Отчет АТС'!$A:$A,$A63,'[1]1. Отчет АТС'!$B:$B,7)+'[1]2. Иные услуги'!$D$11+('[1]3. Услуги по передаче'!$F$10)+('[1]4. СН (Установленные)'!$E$12*1000)+'[1]5. Плата за УРП'!$D$6</f>
        <v>2239.6320002339908</v>
      </c>
      <c r="J63" s="33">
        <f>SUMIFS('[1]1. Отчет АТС'!$F:$F,'[1]1. Отчет АТС'!$A:$A,$A63,'[1]1. Отчет АТС'!$B:$B,8)+'[1]2. Иные услуги'!$D$11+('[1]3. Услуги по передаче'!$F$10)+('[1]4. СН (Установленные)'!$E$12*1000)+'[1]5. Плата за УРП'!$D$6</f>
        <v>2792.7620002339909</v>
      </c>
      <c r="K63" s="33">
        <f>SUMIFS('[1]1. Отчет АТС'!$F:$F,'[1]1. Отчет АТС'!$A:$A,$A63,'[1]1. Отчет АТС'!$B:$B,9)+'[1]2. Иные услуги'!$D$11+('[1]3. Услуги по передаче'!$F$10)+('[1]4. СН (Установленные)'!$E$12*1000)+'[1]5. Плата за УРП'!$D$6</f>
        <v>2903.3820002339908</v>
      </c>
      <c r="L63" s="33">
        <f>SUMIFS('[1]1. Отчет АТС'!$F:$F,'[1]1. Отчет АТС'!$A:$A,$A63,'[1]1. Отчет АТС'!$B:$B,10)+'[1]2. Иные услуги'!$D$11+('[1]3. Услуги по передаче'!$F$10)+('[1]4. СН (Установленные)'!$E$12*1000)+'[1]5. Плата за УРП'!$D$6</f>
        <v>3025.9420002339907</v>
      </c>
      <c r="M63" s="33">
        <f>SUMIFS('[1]1. Отчет АТС'!$F:$F,'[1]1. Отчет АТС'!$A:$A,$A63,'[1]1. Отчет АТС'!$B:$B,11)+'[1]2. Иные услуги'!$D$11+('[1]3. Услуги по передаче'!$F$10)+('[1]4. СН (Установленные)'!$E$12*1000)+'[1]5. Плата за УРП'!$D$6</f>
        <v>3067.6320002339908</v>
      </c>
      <c r="N63" s="33">
        <f>SUMIFS('[1]1. Отчет АТС'!$F:$F,'[1]1. Отчет АТС'!$A:$A,$A63,'[1]1. Отчет АТС'!$B:$B,12)+'[1]2. Иные услуги'!$D$11+('[1]3. Услуги по передаче'!$F$10)+('[1]4. СН (Установленные)'!$E$12*1000)+'[1]5. Плата за УРП'!$D$6</f>
        <v>3082.9420002339907</v>
      </c>
      <c r="O63" s="33">
        <f>SUMIFS('[1]1. Отчет АТС'!$F:$F,'[1]1. Отчет АТС'!$A:$A,$A63,'[1]1. Отчет АТС'!$B:$B,13)+'[1]2. Иные услуги'!$D$11+('[1]3. Услуги по передаче'!$F$10)+('[1]4. СН (Установленные)'!$E$12*1000)+'[1]5. Плата за УРП'!$D$6</f>
        <v>3099.7220002339909</v>
      </c>
      <c r="P63" s="33">
        <f>SUMIFS('[1]1. Отчет АТС'!$F:$F,'[1]1. Отчет АТС'!$A:$A,$A63,'[1]1. Отчет АТС'!$B:$B,14)+'[1]2. Иные услуги'!$D$11+('[1]3. Услуги по передаче'!$F$10)+('[1]4. СН (Установленные)'!$E$12*1000)+'[1]5. Плата за УРП'!$D$6</f>
        <v>3133.082000233991</v>
      </c>
      <c r="Q63" s="33">
        <f>SUMIFS('[1]1. Отчет АТС'!$F:$F,'[1]1. Отчет АТС'!$A:$A,$A63,'[1]1. Отчет АТС'!$B:$B,15)+'[1]2. Иные услуги'!$D$11+('[1]3. Услуги по передаче'!$F$10)+('[1]4. СН (Установленные)'!$E$12*1000)+'[1]5. Плата за УРП'!$D$6</f>
        <v>3150.7720002339906</v>
      </c>
      <c r="R63" s="33">
        <f>SUMIFS('[1]1. Отчет АТС'!$F:$F,'[1]1. Отчет АТС'!$A:$A,$A63,'[1]1. Отчет АТС'!$B:$B,16)+'[1]2. Иные услуги'!$D$11+('[1]3. Услуги по передаче'!$F$10)+('[1]4. СН (Установленные)'!$E$12*1000)+'[1]5. Плата за УРП'!$D$6</f>
        <v>3158.1520002339907</v>
      </c>
      <c r="S63" s="33">
        <f>SUMIFS('[1]1. Отчет АТС'!$F:$F,'[1]1. Отчет АТС'!$A:$A,$A63,'[1]1. Отчет АТС'!$B:$B,17)+'[1]2. Иные услуги'!$D$11+('[1]3. Услуги по передаче'!$F$10)+('[1]4. СН (Установленные)'!$E$12*1000)+'[1]5. Плата за УРП'!$D$6</f>
        <v>3165.8620002339908</v>
      </c>
      <c r="T63" s="33">
        <f>SUMIFS('[1]1. Отчет АТС'!$F:$F,'[1]1. Отчет АТС'!$A:$A,$A63,'[1]1. Отчет АТС'!$B:$B,18)+'[1]2. Иные услуги'!$D$11+('[1]3. Услуги по передаче'!$F$10)+('[1]4. СН (Установленные)'!$E$12*1000)+'[1]5. Плата за УРП'!$D$6</f>
        <v>3099.0020002339907</v>
      </c>
      <c r="U63" s="33">
        <f>SUMIFS('[1]1. Отчет АТС'!$F:$F,'[1]1. Отчет АТС'!$A:$A,$A63,'[1]1. Отчет АТС'!$B:$B,19)+'[1]2. Иные услуги'!$D$11+('[1]3. Услуги по передаче'!$F$10)+('[1]4. СН (Установленные)'!$E$12*1000)+'[1]5. Плата за УРП'!$D$6</f>
        <v>2982.2020002339909</v>
      </c>
      <c r="V63" s="33">
        <f>SUMIFS('[1]1. Отчет АТС'!$F:$F,'[1]1. Отчет АТС'!$A:$A,$A63,'[1]1. Отчет АТС'!$B:$B,20)+'[1]2. Иные услуги'!$D$11+('[1]3. Услуги по передаче'!$F$10)+('[1]4. СН (Установленные)'!$E$12*1000)+'[1]5. Плата за УРП'!$D$6</f>
        <v>3006.582000233991</v>
      </c>
      <c r="W63" s="33">
        <f>SUMIFS('[1]1. Отчет АТС'!$F:$F,'[1]1. Отчет АТС'!$A:$A,$A63,'[1]1. Отчет АТС'!$B:$B,21)+'[1]2. Иные услуги'!$D$11+('[1]3. Услуги по передаче'!$F$10)+('[1]4. СН (Установленные)'!$E$12*1000)+'[1]5. Плата за УРП'!$D$6</f>
        <v>2938.0520002339908</v>
      </c>
      <c r="X63" s="33">
        <f>SUMIFS('[1]1. Отчет АТС'!$F:$F,'[1]1. Отчет АТС'!$A:$A,$A63,'[1]1. Отчет АТС'!$B:$B,22)+'[1]2. Иные услуги'!$D$11+('[1]3. Услуги по передаче'!$F$10)+('[1]4. СН (Установленные)'!$E$12*1000)+'[1]5. Плата за УРП'!$D$6</f>
        <v>2775.7220002339909</v>
      </c>
      <c r="Y63" s="33">
        <f>SUMIFS('[1]1. Отчет АТС'!$F:$F,'[1]1. Отчет АТС'!$A:$A,$A63,'[1]1. Отчет АТС'!$B:$B,23)+'[1]2. Иные услуги'!$D$11+('[1]3. Услуги по передаче'!$F$10)+('[1]4. СН (Установленные)'!$E$12*1000)+'[1]5. Плата за УРП'!$D$6</f>
        <v>2256.1720002339912</v>
      </c>
    </row>
    <row r="64" spans="1:25" s="2" customFormat="1" ht="15.75">
      <c r="A64" s="32">
        <v>45463</v>
      </c>
      <c r="B64" s="33">
        <f>SUMIFS('[1]1. Отчет АТС'!$F:$F,'[1]1. Отчет АТС'!$A:$A,$A64,'[1]1. Отчет АТС'!$B:$B,0)+'[1]2. Иные услуги'!$D$11+'[1]3. Услуги по передаче'!$F$10+('[1]4. СН (Установленные)'!$E$12*1000)+'[1]5. Плата за УРП'!$D$6</f>
        <v>1936.322000233991</v>
      </c>
      <c r="C64" s="33">
        <f>SUMIFS('[1]1. Отчет АТС'!$F:$F,'[1]1. Отчет АТС'!$A:$A,$A64,'[1]1. Отчет АТС'!$B:$B,1)+'[1]2. Иные услуги'!$D$11+('[1]3. Услуги по передаче'!$F$10)+('[1]4. СН (Установленные)'!$E$12*1000)+'[1]5. Плата за УРП'!$D$6</f>
        <v>1893.822000233991</v>
      </c>
      <c r="D64" s="33">
        <f>SUMIFS('[1]1. Отчет АТС'!$F:$F,'[1]1. Отчет АТС'!$A:$A,$A64,'[1]1. Отчет АТС'!$B:$B,2)+'[1]2. Иные услуги'!$D$11+('[1]3. Услуги по передаче'!$F$10)+('[1]4. СН (Установленные)'!$E$12*1000)+'[1]5. Плата за УРП'!$D$6</f>
        <v>1681.6820002339909</v>
      </c>
      <c r="E64" s="33">
        <f>SUMIFS('[1]1. Отчет АТС'!$F:$F,'[1]1. Отчет АТС'!$A:$A,$A64,'[1]1. Отчет АТС'!$B:$B,3)+'[1]2. Иные услуги'!$D$11+('[1]3. Услуги по передаче'!$F$10)+('[1]4. СН (Установленные)'!$E$12*1000)+'[1]5. Плата за УРП'!$D$6</f>
        <v>1573.0420002339911</v>
      </c>
      <c r="F64" s="33">
        <f>SUMIFS('[1]1. Отчет АТС'!$F:$F,'[1]1. Отчет АТС'!$A:$A,$A64,'[1]1. Отчет АТС'!$B:$B,4)+'[1]2. Иные услуги'!$D$11+('[1]3. Услуги по передаче'!$F$10)+('[1]4. СН (Установленные)'!$E$12*1000)+'[1]5. Плата за УРП'!$D$6</f>
        <v>1513.7020002339909</v>
      </c>
      <c r="G64" s="33">
        <f>SUMIFS('[1]1. Отчет АТС'!$F:$F,'[1]1. Отчет АТС'!$A:$A,$A64,'[1]1. Отчет АТС'!$B:$B,5)+'[1]2. Иные услуги'!$D$11+('[1]3. Услуги по передаче'!$F$10)+('[1]4. СН (Установленные)'!$E$12*1000)+'[1]5. Плата за УРП'!$D$6</f>
        <v>1704.9520002339909</v>
      </c>
      <c r="H64" s="33">
        <f>SUMIFS('[1]1. Отчет АТС'!$F:$F,'[1]1. Отчет АТС'!$A:$A,$A64,'[1]1. Отчет АТС'!$B:$B,6)+'[1]2. Иные услуги'!$D$11+('[1]3. Услуги по передаче'!$F$10)+('[1]4. СН (Установленные)'!$E$12*1000)+'[1]5. Плата за УРП'!$D$6</f>
        <v>1840.5320002339911</v>
      </c>
      <c r="I64" s="33">
        <f>SUMIFS('[1]1. Отчет АТС'!$F:$F,'[1]1. Отчет АТС'!$A:$A,$A64,'[1]1. Отчет АТС'!$B:$B,7)+'[1]2. Иные услуги'!$D$11+('[1]3. Услуги по передаче'!$F$10)+('[1]4. СН (Установленные)'!$E$12*1000)+'[1]5. Плата за УРП'!$D$6</f>
        <v>2131.5720002339913</v>
      </c>
      <c r="J64" s="33">
        <f>SUMIFS('[1]1. Отчет АТС'!$F:$F,'[1]1. Отчет АТС'!$A:$A,$A64,'[1]1. Отчет АТС'!$B:$B,8)+'[1]2. Иные услуги'!$D$11+('[1]3. Услуги по передаче'!$F$10)+('[1]4. СН (Установленные)'!$E$12*1000)+'[1]5. Плата за УРП'!$D$6</f>
        <v>2771.7120002339907</v>
      </c>
      <c r="K64" s="33">
        <f>SUMIFS('[1]1. Отчет АТС'!$F:$F,'[1]1. Отчет АТС'!$A:$A,$A64,'[1]1. Отчет АТС'!$B:$B,9)+'[1]2. Иные услуги'!$D$11+('[1]3. Услуги по передаче'!$F$10)+('[1]4. СН (Установленные)'!$E$12*1000)+'[1]5. Плата за УРП'!$D$6</f>
        <v>2798.5720002339908</v>
      </c>
      <c r="L64" s="33">
        <f>SUMIFS('[1]1. Отчет АТС'!$F:$F,'[1]1. Отчет АТС'!$A:$A,$A64,'[1]1. Отчет АТС'!$B:$B,10)+'[1]2. Иные услуги'!$D$11+('[1]3. Услуги по передаче'!$F$10)+('[1]4. СН (Установленные)'!$E$12*1000)+'[1]5. Плата за УРП'!$D$6</f>
        <v>2845.0120002339909</v>
      </c>
      <c r="M64" s="33">
        <f>SUMIFS('[1]1. Отчет АТС'!$F:$F,'[1]1. Отчет АТС'!$A:$A,$A64,'[1]1. Отчет АТС'!$B:$B,11)+'[1]2. Иные услуги'!$D$11+('[1]3. Услуги по передаче'!$F$10)+('[1]4. СН (Установленные)'!$E$12*1000)+'[1]5. Плата за УРП'!$D$6</f>
        <v>2880.5420002339911</v>
      </c>
      <c r="N64" s="33">
        <f>SUMIFS('[1]1. Отчет АТС'!$F:$F,'[1]1. Отчет АТС'!$A:$A,$A64,'[1]1. Отчет АТС'!$B:$B,12)+'[1]2. Иные услуги'!$D$11+('[1]3. Услуги по передаче'!$F$10)+('[1]4. СН (Установленные)'!$E$12*1000)+'[1]5. Плата за УРП'!$D$6</f>
        <v>2908.602000233991</v>
      </c>
      <c r="O64" s="33">
        <f>SUMIFS('[1]1. Отчет АТС'!$F:$F,'[1]1. Отчет АТС'!$A:$A,$A64,'[1]1. Отчет АТС'!$B:$B,13)+'[1]2. Иные услуги'!$D$11+('[1]3. Услуги по передаче'!$F$10)+('[1]4. СН (Установленные)'!$E$12*1000)+'[1]5. Плата за УРП'!$D$6</f>
        <v>2870.2420002339909</v>
      </c>
      <c r="P64" s="33">
        <f>SUMIFS('[1]1. Отчет АТС'!$F:$F,'[1]1. Отчет АТС'!$A:$A,$A64,'[1]1. Отчет АТС'!$B:$B,14)+'[1]2. Иные услуги'!$D$11+('[1]3. Услуги по передаче'!$F$10)+('[1]4. СН (Установленные)'!$E$12*1000)+'[1]5. Плата за УРП'!$D$6</f>
        <v>2886.122000233991</v>
      </c>
      <c r="Q64" s="33">
        <f>SUMIFS('[1]1. Отчет АТС'!$F:$F,'[1]1. Отчет АТС'!$A:$A,$A64,'[1]1. Отчет АТС'!$B:$B,15)+'[1]2. Иные услуги'!$D$11+('[1]3. Услуги по передаче'!$F$10)+('[1]4. СН (Установленные)'!$E$12*1000)+'[1]5. Плата за УРП'!$D$6</f>
        <v>2893.392000233991</v>
      </c>
      <c r="R64" s="33">
        <f>SUMIFS('[1]1. Отчет АТС'!$F:$F,'[1]1. Отчет АТС'!$A:$A,$A64,'[1]1. Отчет АТС'!$B:$B,16)+'[1]2. Иные услуги'!$D$11+('[1]3. Услуги по передаче'!$F$10)+('[1]4. СН (Установленные)'!$E$12*1000)+'[1]5. Плата за УРП'!$D$6</f>
        <v>2877.5320002339909</v>
      </c>
      <c r="S64" s="33">
        <f>SUMIFS('[1]1. Отчет АТС'!$F:$F,'[1]1. Отчет АТС'!$A:$A,$A64,'[1]1. Отчет АТС'!$B:$B,17)+'[1]2. Иные услуги'!$D$11+('[1]3. Услуги по передаче'!$F$10)+('[1]4. СН (Установленные)'!$E$12*1000)+'[1]5. Плата за УРП'!$D$6</f>
        <v>2875.1120002339908</v>
      </c>
      <c r="T64" s="33">
        <f>SUMIFS('[1]1. Отчет АТС'!$F:$F,'[1]1. Отчет АТС'!$A:$A,$A64,'[1]1. Отчет АТС'!$B:$B,18)+'[1]2. Иные услуги'!$D$11+('[1]3. Услуги по передаче'!$F$10)+('[1]4. СН (Установленные)'!$E$12*1000)+'[1]5. Плата за УРП'!$D$6</f>
        <v>2824.5720002339908</v>
      </c>
      <c r="U64" s="33">
        <f>SUMIFS('[1]1. Отчет АТС'!$F:$F,'[1]1. Отчет АТС'!$A:$A,$A64,'[1]1. Отчет АТС'!$B:$B,19)+'[1]2. Иные услуги'!$D$11+('[1]3. Услуги по передаче'!$F$10)+('[1]4. СН (Установленные)'!$E$12*1000)+'[1]5. Плата за УРП'!$D$6</f>
        <v>2805.0320002339909</v>
      </c>
      <c r="V64" s="33">
        <f>SUMIFS('[1]1. Отчет АТС'!$F:$F,'[1]1. Отчет АТС'!$A:$A,$A64,'[1]1. Отчет АТС'!$B:$B,20)+'[1]2. Иные услуги'!$D$11+('[1]3. Услуги по передаче'!$F$10)+('[1]4. СН (Установленные)'!$E$12*1000)+'[1]5. Плата за УРП'!$D$6</f>
        <v>2800.2920002339911</v>
      </c>
      <c r="W64" s="33">
        <f>SUMIFS('[1]1. Отчет АТС'!$F:$F,'[1]1. Отчет АТС'!$A:$A,$A64,'[1]1. Отчет АТС'!$B:$B,21)+'[1]2. Иные услуги'!$D$11+('[1]3. Услуги по передаче'!$F$10)+('[1]4. СН (Установленные)'!$E$12*1000)+'[1]5. Плата за УРП'!$D$6</f>
        <v>2782.7520002339907</v>
      </c>
      <c r="X64" s="33">
        <f>SUMIFS('[1]1. Отчет АТС'!$F:$F,'[1]1. Отчет АТС'!$A:$A,$A64,'[1]1. Отчет АТС'!$B:$B,22)+'[1]2. Иные услуги'!$D$11+('[1]3. Услуги по передаче'!$F$10)+('[1]4. СН (Установленные)'!$E$12*1000)+'[1]5. Плата за УРП'!$D$6</f>
        <v>2346.082000233991</v>
      </c>
      <c r="Y64" s="33">
        <f>SUMIFS('[1]1. Отчет АТС'!$F:$F,'[1]1. Отчет АТС'!$A:$A,$A64,'[1]1. Отчет АТС'!$B:$B,23)+'[1]2. Иные услуги'!$D$11+('[1]3. Услуги по передаче'!$F$10)+('[1]4. СН (Установленные)'!$E$12*1000)+'[1]5. Плата за УРП'!$D$6</f>
        <v>2000.9420002339912</v>
      </c>
    </row>
    <row r="65" spans="1:25" s="2" customFormat="1" ht="15.75">
      <c r="A65" s="32">
        <v>45464</v>
      </c>
      <c r="B65" s="33">
        <f>SUMIFS('[1]1. Отчет АТС'!$F:$F,'[1]1. Отчет АТС'!$A:$A,$A65,'[1]1. Отчет АТС'!$B:$B,0)+'[1]2. Иные услуги'!$D$11+'[1]3. Услуги по передаче'!$F$10+('[1]4. СН (Установленные)'!$E$12*1000)+'[1]5. Плата за УРП'!$D$6</f>
        <v>1778.9720002339911</v>
      </c>
      <c r="C65" s="33">
        <f>SUMIFS('[1]1. Отчет АТС'!$F:$F,'[1]1. Отчет АТС'!$A:$A,$A65,'[1]1. Отчет АТС'!$B:$B,1)+'[1]2. Иные услуги'!$D$11+('[1]3. Услуги по передаче'!$F$10)+('[1]4. СН (Установленные)'!$E$12*1000)+'[1]5. Плата за УРП'!$D$6</f>
        <v>1629.632000233991</v>
      </c>
      <c r="D65" s="33">
        <f>SUMIFS('[1]1. Отчет АТС'!$F:$F,'[1]1. Отчет АТС'!$A:$A,$A65,'[1]1. Отчет АТС'!$B:$B,2)+'[1]2. Иные услуги'!$D$11+('[1]3. Услуги по передаче'!$F$10)+('[1]4. СН (Установленные)'!$E$12*1000)+'[1]5. Плата за УРП'!$D$6</f>
        <v>1433.9820002339911</v>
      </c>
      <c r="E65" s="33">
        <f>SUMIFS('[1]1. Отчет АТС'!$F:$F,'[1]1. Отчет АТС'!$A:$A,$A65,'[1]1. Отчет АТС'!$B:$B,3)+'[1]2. Иные услуги'!$D$11+('[1]3. Услуги по передаче'!$F$10)+('[1]4. СН (Установленные)'!$E$12*1000)+'[1]5. Плата за УРП'!$D$6</f>
        <v>813.02200023399098</v>
      </c>
      <c r="F65" s="33">
        <f>SUMIFS('[1]1. Отчет АТС'!$F:$F,'[1]1. Отчет АТС'!$A:$A,$A65,'[1]1. Отчет АТС'!$B:$B,4)+'[1]2. Иные услуги'!$D$11+('[1]3. Услуги по передаче'!$F$10)+('[1]4. СН (Установленные)'!$E$12*1000)+'[1]5. Плата за УРП'!$D$6</f>
        <v>907.11200023399101</v>
      </c>
      <c r="G65" s="33">
        <f>SUMIFS('[1]1. Отчет АТС'!$F:$F,'[1]1. Отчет АТС'!$A:$A,$A65,'[1]1. Отчет АТС'!$B:$B,5)+'[1]2. Иные услуги'!$D$11+('[1]3. Услуги по передаче'!$F$10)+('[1]4. СН (Установленные)'!$E$12*1000)+'[1]5. Плата за УРП'!$D$6</f>
        <v>726.69200023399094</v>
      </c>
      <c r="H65" s="33">
        <f>SUMIFS('[1]1. Отчет АТС'!$F:$F,'[1]1. Отчет АТС'!$A:$A,$A65,'[1]1. Отчет АТС'!$B:$B,6)+'[1]2. Иные услуги'!$D$11+('[1]3. Услуги по передаче'!$F$10)+('[1]4. СН (Установленные)'!$E$12*1000)+'[1]5. Плата за УРП'!$D$6</f>
        <v>1676.5020002339911</v>
      </c>
      <c r="I65" s="33">
        <f>SUMIFS('[1]1. Отчет АТС'!$F:$F,'[1]1. Отчет АТС'!$A:$A,$A65,'[1]1. Отчет АТС'!$B:$B,7)+'[1]2. Иные услуги'!$D$11+('[1]3. Услуги по передаче'!$F$10)+('[1]4. СН (Установленные)'!$E$12*1000)+'[1]5. Плата за УРП'!$D$6</f>
        <v>1902.3020002339911</v>
      </c>
      <c r="J65" s="33">
        <f>SUMIFS('[1]1. Отчет АТС'!$F:$F,'[1]1. Отчет АТС'!$A:$A,$A65,'[1]1. Отчет АТС'!$B:$B,8)+'[1]2. Иные услуги'!$D$11+('[1]3. Услуги по передаче'!$F$10)+('[1]4. СН (Установленные)'!$E$12*1000)+'[1]5. Плата за УРП'!$D$6</f>
        <v>2250.2920002339911</v>
      </c>
      <c r="K65" s="33">
        <f>SUMIFS('[1]1. Отчет АТС'!$F:$F,'[1]1. Отчет АТС'!$A:$A,$A65,'[1]1. Отчет АТС'!$B:$B,9)+'[1]2. Иные услуги'!$D$11+('[1]3. Услуги по передаче'!$F$10)+('[1]4. СН (Установленные)'!$E$12*1000)+'[1]5. Плата за УРП'!$D$6</f>
        <v>2579.372000233991</v>
      </c>
      <c r="L65" s="33">
        <f>SUMIFS('[1]1. Отчет АТС'!$F:$F,'[1]1. Отчет АТС'!$A:$A,$A65,'[1]1. Отчет АТС'!$B:$B,10)+'[1]2. Иные услуги'!$D$11+('[1]3. Услуги по передаче'!$F$10)+('[1]4. СН (Установленные)'!$E$12*1000)+'[1]5. Плата за УРП'!$D$6</f>
        <v>2655.2820002339913</v>
      </c>
      <c r="M65" s="33">
        <f>SUMIFS('[1]1. Отчет АТС'!$F:$F,'[1]1. Отчет АТС'!$A:$A,$A65,'[1]1. Отчет АТС'!$B:$B,11)+'[1]2. Иные услуги'!$D$11+('[1]3. Услуги по передаче'!$F$10)+('[1]4. СН (Установленные)'!$E$12*1000)+'[1]5. Плата за УРП'!$D$6</f>
        <v>2678.642000233991</v>
      </c>
      <c r="N65" s="33">
        <f>SUMIFS('[1]1. Отчет АТС'!$F:$F,'[1]1. Отчет АТС'!$A:$A,$A65,'[1]1. Отчет АТС'!$B:$B,12)+'[1]2. Иные услуги'!$D$11+('[1]3. Услуги по передаче'!$F$10)+('[1]4. СН (Установленные)'!$E$12*1000)+'[1]5. Плата за УРП'!$D$6</f>
        <v>2395.0520002339908</v>
      </c>
      <c r="O65" s="33">
        <f>SUMIFS('[1]1. Отчет АТС'!$F:$F,'[1]1. Отчет АТС'!$A:$A,$A65,'[1]1. Отчет АТС'!$B:$B,13)+'[1]2. Иные услуги'!$D$11+('[1]3. Услуги по передаче'!$F$10)+('[1]4. СН (Установленные)'!$E$12*1000)+'[1]5. Плата за УРП'!$D$6</f>
        <v>2685.6520002339912</v>
      </c>
      <c r="P65" s="33">
        <f>SUMIFS('[1]1. Отчет АТС'!$F:$F,'[1]1. Отчет АТС'!$A:$A,$A65,'[1]1. Отчет АТС'!$B:$B,14)+'[1]2. Иные услуги'!$D$11+('[1]3. Услуги по передаче'!$F$10)+('[1]4. СН (Установленные)'!$E$12*1000)+'[1]5. Плата за УРП'!$D$6</f>
        <v>2724.082000233991</v>
      </c>
      <c r="Q65" s="33">
        <f>SUMIFS('[1]1. Отчет АТС'!$F:$F,'[1]1. Отчет АТС'!$A:$A,$A65,'[1]1. Отчет АТС'!$B:$B,15)+'[1]2. Иные услуги'!$D$11+('[1]3. Услуги по передаче'!$F$10)+('[1]4. СН (Установленные)'!$E$12*1000)+'[1]5. Плата за УРП'!$D$6</f>
        <v>2741.2520002339907</v>
      </c>
      <c r="R65" s="33">
        <f>SUMIFS('[1]1. Отчет АТС'!$F:$F,'[1]1. Отчет АТС'!$A:$A,$A65,'[1]1. Отчет АТС'!$B:$B,16)+'[1]2. Иные услуги'!$D$11+('[1]3. Услуги по передаче'!$F$10)+('[1]4. СН (Установленные)'!$E$12*1000)+'[1]5. Плата за УРП'!$D$6</f>
        <v>2732.6920002339912</v>
      </c>
      <c r="S65" s="33">
        <f>SUMIFS('[1]1. Отчет АТС'!$F:$F,'[1]1. Отчет АТС'!$A:$A,$A65,'[1]1. Отчет АТС'!$B:$B,17)+'[1]2. Иные услуги'!$D$11+('[1]3. Услуги по передаче'!$F$10)+('[1]4. СН (Установленные)'!$E$12*1000)+'[1]5. Плата за УРП'!$D$6</f>
        <v>2705.642000233991</v>
      </c>
      <c r="T65" s="33">
        <f>SUMIFS('[1]1. Отчет АТС'!$F:$F,'[1]1. Отчет АТС'!$A:$A,$A65,'[1]1. Отчет АТС'!$B:$B,18)+'[1]2. Иные услуги'!$D$11+('[1]3. Услуги по передаче'!$F$10)+('[1]4. СН (Установленные)'!$E$12*1000)+'[1]5. Плата за УРП'!$D$6</f>
        <v>2665.0720002339913</v>
      </c>
      <c r="U65" s="33">
        <f>SUMIFS('[1]1. Отчет АТС'!$F:$F,'[1]1. Отчет АТС'!$A:$A,$A65,'[1]1. Отчет АТС'!$B:$B,19)+'[1]2. Иные услуги'!$D$11+('[1]3. Услуги по передаче'!$F$10)+('[1]4. СН (Установленные)'!$E$12*1000)+'[1]5. Плата за УРП'!$D$6</f>
        <v>2534.602000233991</v>
      </c>
      <c r="V65" s="33">
        <f>SUMIFS('[1]1. Отчет АТС'!$F:$F,'[1]1. Отчет АТС'!$A:$A,$A65,'[1]1. Отчет АТС'!$B:$B,20)+'[1]2. Иные услуги'!$D$11+('[1]3. Услуги по передаче'!$F$10)+('[1]4. СН (Установленные)'!$E$12*1000)+'[1]5. Плата за УРП'!$D$6</f>
        <v>2765.852000233991</v>
      </c>
      <c r="W65" s="33">
        <f>SUMIFS('[1]1. Отчет АТС'!$F:$F,'[1]1. Отчет АТС'!$A:$A,$A65,'[1]1. Отчет АТС'!$B:$B,21)+'[1]2. Иные услуги'!$D$11+('[1]3. Услуги по передаче'!$F$10)+('[1]4. СН (Установленные)'!$E$12*1000)+'[1]5. Плата за УРП'!$D$6</f>
        <v>2749.7120002339907</v>
      </c>
      <c r="X65" s="33">
        <f>SUMIFS('[1]1. Отчет АТС'!$F:$F,'[1]1. Отчет АТС'!$A:$A,$A65,'[1]1. Отчет АТС'!$B:$B,22)+'[1]2. Иные услуги'!$D$11+('[1]3. Услуги по передаче'!$F$10)+('[1]4. СН (Установленные)'!$E$12*1000)+'[1]5. Плата за УРП'!$D$6</f>
        <v>2406.602000233991</v>
      </c>
      <c r="Y65" s="33">
        <f>SUMIFS('[1]1. Отчет АТС'!$F:$F,'[1]1. Отчет АТС'!$A:$A,$A65,'[1]1. Отчет АТС'!$B:$B,23)+'[1]2. Иные услуги'!$D$11+('[1]3. Услуги по передаче'!$F$10)+('[1]4. СН (Установленные)'!$E$12*1000)+'[1]5. Плата за УРП'!$D$6</f>
        <v>2009.572000233991</v>
      </c>
    </row>
    <row r="66" spans="1:25" s="2" customFormat="1" ht="15.75">
      <c r="A66" s="32">
        <v>45465</v>
      </c>
      <c r="B66" s="33">
        <f>SUMIFS('[1]1. Отчет АТС'!$F:$F,'[1]1. Отчет АТС'!$A:$A,$A66,'[1]1. Отчет АТС'!$B:$B,0)+'[1]2. Иные услуги'!$D$11+'[1]3. Услуги по передаче'!$F$10+('[1]4. СН (Установленные)'!$E$12*1000)+'[1]5. Плата за УРП'!$D$6</f>
        <v>1924.842000233991</v>
      </c>
      <c r="C66" s="33">
        <f>SUMIFS('[1]1. Отчет АТС'!$F:$F,'[1]1. Отчет АТС'!$A:$A,$A66,'[1]1. Отчет АТС'!$B:$B,1)+'[1]2. Иные услуги'!$D$11+('[1]3. Услуги по передаче'!$F$10)+('[1]4. СН (Установленные)'!$E$12*1000)+'[1]5. Плата за УРП'!$D$6</f>
        <v>1861.572000233991</v>
      </c>
      <c r="D66" s="33">
        <f>SUMIFS('[1]1. Отчет АТС'!$F:$F,'[1]1. Отчет АТС'!$A:$A,$A66,'[1]1. Отчет АТС'!$B:$B,2)+'[1]2. Иные услуги'!$D$11+('[1]3. Услуги по передаче'!$F$10)+('[1]4. СН (Установленные)'!$E$12*1000)+'[1]5. Плата за УРП'!$D$6</f>
        <v>1736.4220002339912</v>
      </c>
      <c r="E66" s="33">
        <f>SUMIFS('[1]1. Отчет АТС'!$F:$F,'[1]1. Отчет АТС'!$A:$A,$A66,'[1]1. Отчет АТС'!$B:$B,3)+'[1]2. Иные услуги'!$D$11+('[1]3. Услуги по передаче'!$F$10)+('[1]4. СН (Установленные)'!$E$12*1000)+'[1]5. Плата за УРП'!$D$6</f>
        <v>1635.5620002339911</v>
      </c>
      <c r="F66" s="33">
        <f>SUMIFS('[1]1. Отчет АТС'!$F:$F,'[1]1. Отчет АТС'!$A:$A,$A66,'[1]1. Отчет АТС'!$B:$B,4)+'[1]2. Иные услуги'!$D$11+('[1]3. Услуги по передаче'!$F$10)+('[1]4. СН (Установленные)'!$E$12*1000)+'[1]5. Плата за УРП'!$D$6</f>
        <v>1641.0520002339908</v>
      </c>
      <c r="G66" s="33">
        <f>SUMIFS('[1]1. Отчет АТС'!$F:$F,'[1]1. Отчет АТС'!$A:$A,$A66,'[1]1. Отчет АТС'!$B:$B,5)+'[1]2. Иные услуги'!$D$11+('[1]3. Услуги по передаче'!$F$10)+('[1]4. СН (Установленные)'!$E$12*1000)+'[1]5. Плата за УРП'!$D$6</f>
        <v>1729.7620002339911</v>
      </c>
      <c r="H66" s="33">
        <f>SUMIFS('[1]1. Отчет АТС'!$F:$F,'[1]1. Отчет АТС'!$A:$A,$A66,'[1]1. Отчет АТС'!$B:$B,6)+'[1]2. Иные услуги'!$D$11+('[1]3. Услуги по передаче'!$F$10)+('[1]4. СН (Установленные)'!$E$12*1000)+'[1]5. Плата за УРП'!$D$6</f>
        <v>1726.4420002339912</v>
      </c>
      <c r="I66" s="33">
        <f>SUMIFS('[1]1. Отчет АТС'!$F:$F,'[1]1. Отчет АТС'!$A:$A,$A66,'[1]1. Отчет АТС'!$B:$B,7)+'[1]2. Иные услуги'!$D$11+('[1]3. Услуги по передаче'!$F$10)+('[1]4. СН (Установленные)'!$E$12*1000)+'[1]5. Плата за УРП'!$D$6</f>
        <v>1970.5520002339911</v>
      </c>
      <c r="J66" s="33">
        <f>SUMIFS('[1]1. Отчет АТС'!$F:$F,'[1]1. Отчет АТС'!$A:$A,$A66,'[1]1. Отчет АТС'!$B:$B,8)+'[1]2. Иные услуги'!$D$11+('[1]3. Услуги по передаче'!$F$10)+('[1]4. СН (Установленные)'!$E$12*1000)+'[1]5. Плата за УРП'!$D$6</f>
        <v>2533.5020002339911</v>
      </c>
      <c r="K66" s="33">
        <f>SUMIFS('[1]1. Отчет АТС'!$F:$F,'[1]1. Отчет АТС'!$A:$A,$A66,'[1]1. Отчет АТС'!$B:$B,9)+'[1]2. Иные услуги'!$D$11+('[1]3. Услуги по передаче'!$F$10)+('[1]4. СН (Установленные)'!$E$12*1000)+'[1]5. Плата за УРП'!$D$6</f>
        <v>2775.5920002339908</v>
      </c>
      <c r="L66" s="33">
        <f>SUMIFS('[1]1. Отчет АТС'!$F:$F,'[1]1. Отчет АТС'!$A:$A,$A66,'[1]1. Отчет АТС'!$B:$B,10)+'[1]2. Иные услуги'!$D$11+('[1]3. Услуги по передаче'!$F$10)+('[1]4. СН (Установленные)'!$E$12*1000)+'[1]5. Плата за УРП'!$D$6</f>
        <v>2796.8420002339908</v>
      </c>
      <c r="M66" s="33">
        <f>SUMIFS('[1]1. Отчет АТС'!$F:$F,'[1]1. Отчет АТС'!$A:$A,$A66,'[1]1. Отчет АТС'!$B:$B,11)+'[1]2. Иные услуги'!$D$11+('[1]3. Услуги по передаче'!$F$10)+('[1]4. СН (Установленные)'!$E$12*1000)+'[1]5. Плата за УРП'!$D$6</f>
        <v>2796.7220002339909</v>
      </c>
      <c r="N66" s="33">
        <f>SUMIFS('[1]1. Отчет АТС'!$F:$F,'[1]1. Отчет АТС'!$A:$A,$A66,'[1]1. Отчет АТС'!$B:$B,12)+'[1]2. Иные услуги'!$D$11+('[1]3. Услуги по передаче'!$F$10)+('[1]4. СН (Установленные)'!$E$12*1000)+'[1]5. Плата за УРП'!$D$6</f>
        <v>2800.9520002339909</v>
      </c>
      <c r="O66" s="33">
        <f>SUMIFS('[1]1. Отчет АТС'!$F:$F,'[1]1. Отчет АТС'!$A:$A,$A66,'[1]1. Отчет АТС'!$B:$B,13)+'[1]2. Иные услуги'!$D$11+('[1]3. Услуги по передаче'!$F$10)+('[1]4. СН (Установленные)'!$E$12*1000)+'[1]5. Плата за УРП'!$D$6</f>
        <v>2798.892000233991</v>
      </c>
      <c r="P66" s="33">
        <f>SUMIFS('[1]1. Отчет АТС'!$F:$F,'[1]1. Отчет АТС'!$A:$A,$A66,'[1]1. Отчет АТС'!$B:$B,14)+'[1]2. Иные услуги'!$D$11+('[1]3. Услуги по передаче'!$F$10)+('[1]4. СН (Установленные)'!$E$12*1000)+'[1]5. Плата за УРП'!$D$6</f>
        <v>2809.2620002339909</v>
      </c>
      <c r="Q66" s="33">
        <f>SUMIFS('[1]1. Отчет АТС'!$F:$F,'[1]1. Отчет АТС'!$A:$A,$A66,'[1]1. Отчет АТС'!$B:$B,15)+'[1]2. Иные услуги'!$D$11+('[1]3. Услуги по передаче'!$F$10)+('[1]4. СН (Установленные)'!$E$12*1000)+'[1]5. Плата за УРП'!$D$6</f>
        <v>2811.9420002339907</v>
      </c>
      <c r="R66" s="33">
        <f>SUMIFS('[1]1. Отчет АТС'!$F:$F,'[1]1. Отчет АТС'!$A:$A,$A66,'[1]1. Отчет АТС'!$B:$B,16)+'[1]2. Иные услуги'!$D$11+('[1]3. Услуги по передаче'!$F$10)+('[1]4. СН (Установленные)'!$E$12*1000)+'[1]5. Плата за УРП'!$D$6</f>
        <v>2815.892000233991</v>
      </c>
      <c r="S66" s="33">
        <f>SUMIFS('[1]1. Отчет АТС'!$F:$F,'[1]1. Отчет АТС'!$A:$A,$A66,'[1]1. Отчет АТС'!$B:$B,17)+'[1]2. Иные услуги'!$D$11+('[1]3. Услуги по передаче'!$F$10)+('[1]4. СН (Установленные)'!$E$12*1000)+'[1]5. Плата за УРП'!$D$6</f>
        <v>2815.4520002339909</v>
      </c>
      <c r="T66" s="33">
        <f>SUMIFS('[1]1. Отчет АТС'!$F:$F,'[1]1. Отчет АТС'!$A:$A,$A66,'[1]1. Отчет АТС'!$B:$B,18)+'[1]2. Иные услуги'!$D$11+('[1]3. Услуги по передаче'!$F$10)+('[1]4. СН (Установленные)'!$E$12*1000)+'[1]5. Плата за УРП'!$D$6</f>
        <v>2807.7020002339909</v>
      </c>
      <c r="U66" s="33">
        <f>SUMIFS('[1]1. Отчет АТС'!$F:$F,'[1]1. Отчет АТС'!$A:$A,$A66,'[1]1. Отчет АТС'!$B:$B,19)+'[1]2. Иные услуги'!$D$11+('[1]3. Услуги по передаче'!$F$10)+('[1]4. СН (Установленные)'!$E$12*1000)+'[1]5. Плата за УРП'!$D$6</f>
        <v>2798.2120002339907</v>
      </c>
      <c r="V66" s="33">
        <f>SUMIFS('[1]1. Отчет АТС'!$F:$F,'[1]1. Отчет АТС'!$A:$A,$A66,'[1]1. Отчет АТС'!$B:$B,20)+'[1]2. Иные услуги'!$D$11+('[1]3. Услуги по передаче'!$F$10)+('[1]4. СН (Установленные)'!$E$12*1000)+'[1]5. Плата за УРП'!$D$6</f>
        <v>2815.4720002339909</v>
      </c>
      <c r="W66" s="33">
        <f>SUMIFS('[1]1. Отчет АТС'!$F:$F,'[1]1. Отчет АТС'!$A:$A,$A66,'[1]1. Отчет АТС'!$B:$B,21)+'[1]2. Иные услуги'!$D$11+('[1]3. Услуги по передаче'!$F$10)+('[1]4. СН (Установленные)'!$E$12*1000)+'[1]5. Плата за УРП'!$D$6</f>
        <v>2836.7020002339909</v>
      </c>
      <c r="X66" s="33">
        <f>SUMIFS('[1]1. Отчет АТС'!$F:$F,'[1]1. Отчет АТС'!$A:$A,$A66,'[1]1. Отчет АТС'!$B:$B,22)+'[1]2. Иные услуги'!$D$11+('[1]3. Услуги по передаче'!$F$10)+('[1]4. СН (Установленные)'!$E$12*1000)+'[1]5. Плата за УРП'!$D$6</f>
        <v>2762.5120002339909</v>
      </c>
      <c r="Y66" s="33">
        <f>SUMIFS('[1]1. Отчет АТС'!$F:$F,'[1]1. Отчет АТС'!$A:$A,$A66,'[1]1. Отчет АТС'!$B:$B,23)+'[1]2. Иные услуги'!$D$11+('[1]3. Услуги по передаче'!$F$10)+('[1]4. СН (Установленные)'!$E$12*1000)+'[1]5. Плата за УРП'!$D$6</f>
        <v>2322.872000233991</v>
      </c>
    </row>
    <row r="67" spans="1:25" s="2" customFormat="1" ht="15.75">
      <c r="A67" s="32">
        <v>45466</v>
      </c>
      <c r="B67" s="33">
        <f>SUMIFS('[1]1. Отчет АТС'!$F:$F,'[1]1. Отчет АТС'!$A:$A,$A67,'[1]1. Отчет АТС'!$B:$B,0)+'[1]2. Иные услуги'!$D$11+'[1]3. Услуги по передаче'!$F$10+('[1]4. СН (Установленные)'!$E$12*1000)+'[1]5. Плата за УРП'!$D$6</f>
        <v>1968.9520002339912</v>
      </c>
      <c r="C67" s="33">
        <f>SUMIFS('[1]1. Отчет АТС'!$F:$F,'[1]1. Отчет АТС'!$A:$A,$A67,'[1]1. Отчет АТС'!$B:$B,1)+'[1]2. Иные услуги'!$D$11+('[1]3. Услуги по передаче'!$F$10)+('[1]4. СН (Установленные)'!$E$12*1000)+'[1]5. Плата за УРП'!$D$6</f>
        <v>1902.842000233991</v>
      </c>
      <c r="D67" s="33">
        <f>SUMIFS('[1]1. Отчет АТС'!$F:$F,'[1]1. Отчет АТС'!$A:$A,$A67,'[1]1. Отчет АТС'!$B:$B,2)+'[1]2. Иные услуги'!$D$11+('[1]3. Услуги по передаче'!$F$10)+('[1]4. СН (Установленные)'!$E$12*1000)+'[1]5. Плата за УРП'!$D$6</f>
        <v>1712.5220002339911</v>
      </c>
      <c r="E67" s="33">
        <f>SUMIFS('[1]1. Отчет АТС'!$F:$F,'[1]1. Отчет АТС'!$A:$A,$A67,'[1]1. Отчет АТС'!$B:$B,3)+'[1]2. Иные услуги'!$D$11+('[1]3. Услуги по передаче'!$F$10)+('[1]4. СН (Установленные)'!$E$12*1000)+'[1]5. Плата за УРП'!$D$6</f>
        <v>1565.402000233991</v>
      </c>
      <c r="F67" s="33">
        <f>SUMIFS('[1]1. Отчет АТС'!$F:$F,'[1]1. Отчет АТС'!$A:$A,$A67,'[1]1. Отчет АТС'!$B:$B,4)+'[1]2. Иные услуги'!$D$11+('[1]3. Услуги по передаче'!$F$10)+('[1]4. СН (Установленные)'!$E$12*1000)+'[1]5. Плата за УРП'!$D$6</f>
        <v>1522.3420002339908</v>
      </c>
      <c r="G67" s="33">
        <f>SUMIFS('[1]1. Отчет АТС'!$F:$F,'[1]1. Отчет АТС'!$A:$A,$A67,'[1]1. Отчет АТС'!$B:$B,5)+'[1]2. Иные услуги'!$D$11+('[1]3. Услуги по передаче'!$F$10)+('[1]4. СН (Установленные)'!$E$12*1000)+'[1]5. Плата за УРП'!$D$6</f>
        <v>1633.582000233991</v>
      </c>
      <c r="H67" s="33">
        <f>SUMIFS('[1]1. Отчет АТС'!$F:$F,'[1]1. Отчет АТС'!$A:$A,$A67,'[1]1. Отчет АТС'!$B:$B,6)+'[1]2. Иные услуги'!$D$11+('[1]3. Услуги по передаче'!$F$10)+('[1]4. СН (Установленные)'!$E$12*1000)+'[1]5. Плата за УРП'!$D$6</f>
        <v>1774.882000233991</v>
      </c>
      <c r="I67" s="33">
        <f>SUMIFS('[1]1. Отчет АТС'!$F:$F,'[1]1. Отчет АТС'!$A:$A,$A67,'[1]1. Отчет АТС'!$B:$B,7)+'[1]2. Иные услуги'!$D$11+('[1]3. Услуги по передаче'!$F$10)+('[1]4. СН (Установленные)'!$E$12*1000)+'[1]5. Плата за УРП'!$D$6</f>
        <v>2005.1620002339912</v>
      </c>
      <c r="J67" s="33">
        <f>SUMIFS('[1]1. Отчет АТС'!$F:$F,'[1]1. Отчет АТС'!$A:$A,$A67,'[1]1. Отчет АТС'!$B:$B,8)+'[1]2. Иные услуги'!$D$11+('[1]3. Услуги по передаче'!$F$10)+('[1]4. СН (Установленные)'!$E$12*1000)+'[1]5. Плата за УРП'!$D$6</f>
        <v>2468.7920002339911</v>
      </c>
      <c r="K67" s="33">
        <f>SUMIFS('[1]1. Отчет АТС'!$F:$F,'[1]1. Отчет АТС'!$A:$A,$A67,'[1]1. Отчет АТС'!$B:$B,9)+'[1]2. Иные услуги'!$D$11+('[1]3. Услуги по передаче'!$F$10)+('[1]4. СН (Установленные)'!$E$12*1000)+'[1]5. Плата за УРП'!$D$6</f>
        <v>2796.4320002339909</v>
      </c>
      <c r="L67" s="33">
        <f>SUMIFS('[1]1. Отчет АТС'!$F:$F,'[1]1. Отчет АТС'!$A:$A,$A67,'[1]1. Отчет АТС'!$B:$B,10)+'[1]2. Иные услуги'!$D$11+('[1]3. Услуги по передаче'!$F$10)+('[1]4. СН (Установленные)'!$E$12*1000)+'[1]5. Плата за УРП'!$D$6</f>
        <v>2823.4320002339909</v>
      </c>
      <c r="M67" s="33">
        <f>SUMIFS('[1]1. Отчет АТС'!$F:$F,'[1]1. Отчет АТС'!$A:$A,$A67,'[1]1. Отчет АТС'!$B:$B,11)+'[1]2. Иные услуги'!$D$11+('[1]3. Услуги по передаче'!$F$10)+('[1]4. СН (Установленные)'!$E$12*1000)+'[1]5. Плата за УРП'!$D$6</f>
        <v>2809.5620002339911</v>
      </c>
      <c r="N67" s="33">
        <f>SUMIFS('[1]1. Отчет АТС'!$F:$F,'[1]1. Отчет АТС'!$A:$A,$A67,'[1]1. Отчет АТС'!$B:$B,12)+'[1]2. Иные услуги'!$D$11+('[1]3. Услуги по передаче'!$F$10)+('[1]4. СН (Установленные)'!$E$12*1000)+'[1]5. Плата за УРП'!$D$6</f>
        <v>2812.2620002339909</v>
      </c>
      <c r="O67" s="33">
        <f>SUMIFS('[1]1. Отчет АТС'!$F:$F,'[1]1. Отчет АТС'!$A:$A,$A67,'[1]1. Отчет АТС'!$B:$B,13)+'[1]2. Иные услуги'!$D$11+('[1]3. Услуги по передаче'!$F$10)+('[1]4. СН (Установленные)'!$E$12*1000)+'[1]5. Плата за УРП'!$D$6</f>
        <v>2807.2620002339909</v>
      </c>
      <c r="P67" s="33">
        <f>SUMIFS('[1]1. Отчет АТС'!$F:$F,'[1]1. Отчет АТС'!$A:$A,$A67,'[1]1. Отчет АТС'!$B:$B,14)+'[1]2. Иные услуги'!$D$11+('[1]3. Услуги по передаче'!$F$10)+('[1]4. СН (Установленные)'!$E$12*1000)+'[1]5. Плата за УРП'!$D$6</f>
        <v>2820.5020002339907</v>
      </c>
      <c r="Q67" s="33">
        <f>SUMIFS('[1]1. Отчет АТС'!$F:$F,'[1]1. Отчет АТС'!$A:$A,$A67,'[1]1. Отчет АТС'!$B:$B,15)+'[1]2. Иные услуги'!$D$11+('[1]3. Услуги по передаче'!$F$10)+('[1]4. СН (Установленные)'!$E$12*1000)+'[1]5. Плата за УРП'!$D$6</f>
        <v>2818.7120002339907</v>
      </c>
      <c r="R67" s="33">
        <f>SUMIFS('[1]1. Отчет АТС'!$F:$F,'[1]1. Отчет АТС'!$A:$A,$A67,'[1]1. Отчет АТС'!$B:$B,16)+'[1]2. Иные услуги'!$D$11+('[1]3. Услуги по передаче'!$F$10)+('[1]4. СН (Установленные)'!$E$12*1000)+'[1]5. Плата за УРП'!$D$6</f>
        <v>2813.7720002339906</v>
      </c>
      <c r="S67" s="33">
        <f>SUMIFS('[1]1. Отчет АТС'!$F:$F,'[1]1. Отчет АТС'!$A:$A,$A67,'[1]1. Отчет АТС'!$B:$B,17)+'[1]2. Иные услуги'!$D$11+('[1]3. Услуги по передаче'!$F$10)+('[1]4. СН (Установленные)'!$E$12*1000)+'[1]5. Плата за УРП'!$D$6</f>
        <v>2809.3820002339908</v>
      </c>
      <c r="T67" s="33">
        <f>SUMIFS('[1]1. Отчет АТС'!$F:$F,'[1]1. Отчет АТС'!$A:$A,$A67,'[1]1. Отчет АТС'!$B:$B,18)+'[1]2. Иные услуги'!$D$11+('[1]3. Услуги по передаче'!$F$10)+('[1]4. СН (Установленные)'!$E$12*1000)+'[1]5. Плата за УРП'!$D$6</f>
        <v>2809.4320002339909</v>
      </c>
      <c r="U67" s="33">
        <f>SUMIFS('[1]1. Отчет АТС'!$F:$F,'[1]1. Отчет АТС'!$A:$A,$A67,'[1]1. Отчет АТС'!$B:$B,19)+'[1]2. Иные услуги'!$D$11+('[1]3. Услуги по передаче'!$F$10)+('[1]4. СН (Установленные)'!$E$12*1000)+'[1]5. Плата за УРП'!$D$6</f>
        <v>2799.9520002339909</v>
      </c>
      <c r="V67" s="33">
        <f>SUMIFS('[1]1. Отчет АТС'!$F:$F,'[1]1. Отчет АТС'!$A:$A,$A67,'[1]1. Отчет АТС'!$B:$B,20)+'[1]2. Иные услуги'!$D$11+('[1]3. Услуги по передаче'!$F$10)+('[1]4. СН (Установленные)'!$E$12*1000)+'[1]5. Плата за УРП'!$D$6</f>
        <v>2810.8820002339908</v>
      </c>
      <c r="W67" s="33">
        <f>SUMIFS('[1]1. Отчет АТС'!$F:$F,'[1]1. Отчет АТС'!$A:$A,$A67,'[1]1. Отчет АТС'!$B:$B,21)+'[1]2. Иные услуги'!$D$11+('[1]3. Услуги по передаче'!$F$10)+('[1]4. СН (Установленные)'!$E$12*1000)+'[1]5. Плата за УРП'!$D$6</f>
        <v>2821.9520002339909</v>
      </c>
      <c r="X67" s="33">
        <f>SUMIFS('[1]1. Отчет АТС'!$F:$F,'[1]1. Отчет АТС'!$A:$A,$A67,'[1]1. Отчет АТС'!$B:$B,22)+'[1]2. Иные услуги'!$D$11+('[1]3. Услуги по передаче'!$F$10)+('[1]4. СН (Установленные)'!$E$12*1000)+'[1]5. Плата за УРП'!$D$6</f>
        <v>2779.5320002339909</v>
      </c>
      <c r="Y67" s="33">
        <f>SUMIFS('[1]1. Отчет АТС'!$F:$F,'[1]1. Отчет АТС'!$A:$A,$A67,'[1]1. Отчет АТС'!$B:$B,23)+'[1]2. Иные услуги'!$D$11+('[1]3. Услуги по передаче'!$F$10)+('[1]4. СН (Установленные)'!$E$12*1000)+'[1]5. Плата за УРП'!$D$6</f>
        <v>2359.9220002339912</v>
      </c>
    </row>
    <row r="68" spans="1:25" s="2" customFormat="1" ht="15.75">
      <c r="A68" s="32">
        <v>45467</v>
      </c>
      <c r="B68" s="33">
        <f>SUMIFS('[1]1. Отчет АТС'!$F:$F,'[1]1. Отчет АТС'!$A:$A,$A68,'[1]1. Отчет АТС'!$B:$B,0)+'[1]2. Иные услуги'!$D$11+'[1]3. Услуги по передаче'!$F$10+('[1]4. СН (Установленные)'!$E$12*1000)+'[1]5. Плата за УРП'!$D$6</f>
        <v>2048.352000233991</v>
      </c>
      <c r="C68" s="33">
        <f>SUMIFS('[1]1. Отчет АТС'!$F:$F,'[1]1. Отчет АТС'!$A:$A,$A68,'[1]1. Отчет АТС'!$B:$B,1)+'[1]2. Иные услуги'!$D$11+('[1]3. Услуги по передаче'!$F$10)+('[1]4. СН (Установленные)'!$E$12*1000)+'[1]5. Плата за УРП'!$D$6</f>
        <v>1909.892000233991</v>
      </c>
      <c r="D68" s="33">
        <f>SUMIFS('[1]1. Отчет АТС'!$F:$F,'[1]1. Отчет АТС'!$A:$A,$A68,'[1]1. Отчет АТС'!$B:$B,2)+'[1]2. Иные услуги'!$D$11+('[1]3. Услуги по передаче'!$F$10)+('[1]4. СН (Установленные)'!$E$12*1000)+'[1]5. Плата за УРП'!$D$6</f>
        <v>1711.2820002339911</v>
      </c>
      <c r="E68" s="33">
        <f>SUMIFS('[1]1. Отчет АТС'!$F:$F,'[1]1. Отчет АТС'!$A:$A,$A68,'[1]1. Отчет АТС'!$B:$B,3)+'[1]2. Иные услуги'!$D$11+('[1]3. Услуги по передаче'!$F$10)+('[1]4. СН (Установленные)'!$E$12*1000)+'[1]5. Плата за УРП'!$D$6</f>
        <v>1582.622000233991</v>
      </c>
      <c r="F68" s="33">
        <f>SUMIFS('[1]1. Отчет АТС'!$F:$F,'[1]1. Отчет АТС'!$A:$A,$A68,'[1]1. Отчет АТС'!$B:$B,4)+'[1]2. Иные услуги'!$D$11+('[1]3. Услуги по передаче'!$F$10)+('[1]4. СН (Установленные)'!$E$12*1000)+'[1]5. Плата за УРП'!$D$6</f>
        <v>1568.672000233991</v>
      </c>
      <c r="G68" s="33">
        <f>SUMIFS('[1]1. Отчет АТС'!$F:$F,'[1]1. Отчет АТС'!$A:$A,$A68,'[1]1. Отчет АТС'!$B:$B,5)+'[1]2. Иные услуги'!$D$11+('[1]3. Услуги по передаче'!$F$10)+('[1]4. СН (Установленные)'!$E$12*1000)+'[1]5. Плата за УРП'!$D$6</f>
        <v>1827.5320002339911</v>
      </c>
      <c r="H68" s="33">
        <f>SUMIFS('[1]1. Отчет АТС'!$F:$F,'[1]1. Отчет АТС'!$A:$A,$A68,'[1]1. Отчет АТС'!$B:$B,6)+'[1]2. Иные услуги'!$D$11+('[1]3. Услуги по передаче'!$F$10)+('[1]4. СН (Установленные)'!$E$12*1000)+'[1]5. Плата за УРП'!$D$6</f>
        <v>1963.5620002339911</v>
      </c>
      <c r="I68" s="33">
        <f>SUMIFS('[1]1. Отчет АТС'!$F:$F,'[1]1. Отчет АТС'!$A:$A,$A68,'[1]1. Отчет АТС'!$B:$B,7)+'[1]2. Иные услуги'!$D$11+('[1]3. Услуги по передаче'!$F$10)+('[1]4. СН (Установленные)'!$E$12*1000)+'[1]5. Плата за УРП'!$D$6</f>
        <v>2282.8020002339908</v>
      </c>
      <c r="J68" s="33">
        <f>SUMIFS('[1]1. Отчет АТС'!$F:$F,'[1]1. Отчет АТС'!$A:$A,$A68,'[1]1. Отчет АТС'!$B:$B,8)+'[1]2. Иные услуги'!$D$11+('[1]3. Услуги по передаче'!$F$10)+('[1]4. СН (Установленные)'!$E$12*1000)+'[1]5. Плата за УРП'!$D$6</f>
        <v>2818.3820002339908</v>
      </c>
      <c r="K68" s="33">
        <f>SUMIFS('[1]1. Отчет АТС'!$F:$F,'[1]1. Отчет АТС'!$A:$A,$A68,'[1]1. Отчет АТС'!$B:$B,9)+'[1]2. Иные услуги'!$D$11+('[1]3. Услуги по передаче'!$F$10)+('[1]4. СН (Установленные)'!$E$12*1000)+'[1]5. Плата за УРП'!$D$6</f>
        <v>2862.9920002339909</v>
      </c>
      <c r="L68" s="33">
        <f>SUMIFS('[1]1. Отчет АТС'!$F:$F,'[1]1. Отчет АТС'!$A:$A,$A68,'[1]1. Отчет АТС'!$B:$B,10)+'[1]2. Иные услуги'!$D$11+('[1]3. Услуги по передаче'!$F$10)+('[1]4. СН (Установленные)'!$E$12*1000)+'[1]5. Плата за УРП'!$D$6</f>
        <v>2865.5020002339907</v>
      </c>
      <c r="M68" s="33">
        <f>SUMIFS('[1]1. Отчет АТС'!$F:$F,'[1]1. Отчет АТС'!$A:$A,$A68,'[1]1. Отчет АТС'!$B:$B,11)+'[1]2. Иные услуги'!$D$11+('[1]3. Услуги по передаче'!$F$10)+('[1]4. СН (Установленные)'!$E$12*1000)+'[1]5. Плата за УРП'!$D$6</f>
        <v>2859.2420002339909</v>
      </c>
      <c r="N68" s="33">
        <f>SUMIFS('[1]1. Отчет АТС'!$F:$F,'[1]1. Отчет АТС'!$A:$A,$A68,'[1]1. Отчет АТС'!$B:$B,12)+'[1]2. Иные услуги'!$D$11+('[1]3. Услуги по передаче'!$F$10)+('[1]4. СН (Установленные)'!$E$12*1000)+'[1]5. Плата за УРП'!$D$6</f>
        <v>2858.0320002339909</v>
      </c>
      <c r="O68" s="33">
        <f>SUMIFS('[1]1. Отчет АТС'!$F:$F,'[1]1. Отчет АТС'!$A:$A,$A68,'[1]1. Отчет АТС'!$B:$B,13)+'[1]2. Иные услуги'!$D$11+('[1]3. Услуги по передаче'!$F$10)+('[1]4. СН (Установленные)'!$E$12*1000)+'[1]5. Плата за УРП'!$D$6</f>
        <v>2904.4720002339909</v>
      </c>
      <c r="P68" s="33">
        <f>SUMIFS('[1]1. Отчет АТС'!$F:$F,'[1]1. Отчет АТС'!$A:$A,$A68,'[1]1. Отчет АТС'!$B:$B,14)+'[1]2. Иные услуги'!$D$11+('[1]3. Услуги по передаче'!$F$10)+('[1]4. СН (Установленные)'!$E$12*1000)+'[1]5. Плата за УРП'!$D$6</f>
        <v>2923.602000233991</v>
      </c>
      <c r="Q68" s="33">
        <f>SUMIFS('[1]1. Отчет АТС'!$F:$F,'[1]1. Отчет АТС'!$A:$A,$A68,'[1]1. Отчет АТС'!$B:$B,15)+'[1]2. Иные услуги'!$D$11+('[1]3. Услуги по передаче'!$F$10)+('[1]4. СН (Установленные)'!$E$12*1000)+'[1]5. Плата за УРП'!$D$6</f>
        <v>2957.662000233991</v>
      </c>
      <c r="R68" s="33">
        <f>SUMIFS('[1]1. Отчет АТС'!$F:$F,'[1]1. Отчет АТС'!$A:$A,$A68,'[1]1. Отчет АТС'!$B:$B,16)+'[1]2. Иные услуги'!$D$11+('[1]3. Услуги по передаче'!$F$10)+('[1]4. СН (Установленные)'!$E$12*1000)+'[1]5. Плата за УРП'!$D$6</f>
        <v>2959.1920002339907</v>
      </c>
      <c r="S68" s="33">
        <f>SUMIFS('[1]1. Отчет АТС'!$F:$F,'[1]1. Отчет АТС'!$A:$A,$A68,'[1]1. Отчет АТС'!$B:$B,17)+'[1]2. Иные услуги'!$D$11+('[1]3. Услуги по передаче'!$F$10)+('[1]4. СН (Установленные)'!$E$12*1000)+'[1]5. Плата за УРП'!$D$6</f>
        <v>2920.7920002339911</v>
      </c>
      <c r="T68" s="33">
        <f>SUMIFS('[1]1. Отчет АТС'!$F:$F,'[1]1. Отчет АТС'!$A:$A,$A68,'[1]1. Отчет АТС'!$B:$B,18)+'[1]2. Иные услуги'!$D$11+('[1]3. Услуги по передаче'!$F$10)+('[1]4. СН (Установленные)'!$E$12*1000)+'[1]5. Плата за УРП'!$D$6</f>
        <v>2836.2220002339909</v>
      </c>
      <c r="U68" s="33">
        <f>SUMIFS('[1]1. Отчет АТС'!$F:$F,'[1]1. Отчет АТС'!$A:$A,$A68,'[1]1. Отчет АТС'!$B:$B,19)+'[1]2. Иные услуги'!$D$11+('[1]3. Услуги по передаче'!$F$10)+('[1]4. СН (Установленные)'!$E$12*1000)+'[1]5. Плата за УРП'!$D$6</f>
        <v>2812.852000233991</v>
      </c>
      <c r="V68" s="33">
        <f>SUMIFS('[1]1. Отчет АТС'!$F:$F,'[1]1. Отчет АТС'!$A:$A,$A68,'[1]1. Отчет АТС'!$B:$B,20)+'[1]2. Иные услуги'!$D$11+('[1]3. Услуги по передаче'!$F$10)+('[1]4. СН (Установленные)'!$E$12*1000)+'[1]5. Плата за УРП'!$D$6</f>
        <v>2822.4320002339909</v>
      </c>
      <c r="W68" s="33">
        <f>SUMIFS('[1]1. Отчет АТС'!$F:$F,'[1]1. Отчет АТС'!$A:$A,$A68,'[1]1. Отчет АТС'!$B:$B,21)+'[1]2. Иные услуги'!$D$11+('[1]3. Услуги по передаче'!$F$10)+('[1]4. СН (Установленные)'!$E$12*1000)+'[1]5. Плата за УРП'!$D$6</f>
        <v>2824.5920002339908</v>
      </c>
      <c r="X68" s="33">
        <f>SUMIFS('[1]1. Отчет АТС'!$F:$F,'[1]1. Отчет АТС'!$A:$A,$A68,'[1]1. Отчет АТС'!$B:$B,22)+'[1]2. Иные услуги'!$D$11+('[1]3. Услуги по передаче'!$F$10)+('[1]4. СН (Установленные)'!$E$12*1000)+'[1]5. Плата за УРП'!$D$6</f>
        <v>2777.9720002339909</v>
      </c>
      <c r="Y68" s="33">
        <f>SUMIFS('[1]1. Отчет АТС'!$F:$F,'[1]1. Отчет АТС'!$A:$A,$A68,'[1]1. Отчет АТС'!$B:$B,23)+'[1]2. Иные услуги'!$D$11+('[1]3. Услуги по передаче'!$F$10)+('[1]4. СН (Установленные)'!$E$12*1000)+'[1]5. Плата за УРП'!$D$6</f>
        <v>2240.852000233991</v>
      </c>
    </row>
    <row r="69" spans="1:25" s="2" customFormat="1" ht="15.75">
      <c r="A69" s="32">
        <v>45468</v>
      </c>
      <c r="B69" s="33">
        <f>SUMIFS('[1]1. Отчет АТС'!$F:$F,'[1]1. Отчет АТС'!$A:$A,$A69,'[1]1. Отчет АТС'!$B:$B,0)+'[1]2. Иные услуги'!$D$11+'[1]3. Услуги по передаче'!$F$10+('[1]4. СН (Установленные)'!$E$12*1000)+'[1]5. Плата за УРП'!$D$6</f>
        <v>1944.4920002339911</v>
      </c>
      <c r="C69" s="33">
        <f>SUMIFS('[1]1. Отчет АТС'!$F:$F,'[1]1. Отчет АТС'!$A:$A,$A69,'[1]1. Отчет АТС'!$B:$B,1)+'[1]2. Иные услуги'!$D$11+('[1]3. Услуги по передаче'!$F$10)+('[1]4. СН (Установленные)'!$E$12*1000)+'[1]5. Плата за УРП'!$D$6</f>
        <v>1754.0120002339911</v>
      </c>
      <c r="D69" s="33">
        <f>SUMIFS('[1]1. Отчет АТС'!$F:$F,'[1]1. Отчет АТС'!$A:$A,$A69,'[1]1. Отчет АТС'!$B:$B,2)+'[1]2. Иные услуги'!$D$11+('[1]3. Услуги по передаче'!$F$10)+('[1]4. СН (Установленные)'!$E$12*1000)+'[1]5. Плата за УРП'!$D$6</f>
        <v>1572.3020002339908</v>
      </c>
      <c r="E69" s="33">
        <f>SUMIFS('[1]1. Отчет АТС'!$F:$F,'[1]1. Отчет АТС'!$A:$A,$A69,'[1]1. Отчет АТС'!$B:$B,3)+'[1]2. Иные услуги'!$D$11+('[1]3. Услуги по передаче'!$F$10)+('[1]4. СН (Установленные)'!$E$12*1000)+'[1]5. Плата за УРП'!$D$6</f>
        <v>724.53200023399108</v>
      </c>
      <c r="F69" s="33">
        <f>SUMIFS('[1]1. Отчет АТС'!$F:$F,'[1]1. Отчет АТС'!$A:$A,$A69,'[1]1. Отчет АТС'!$B:$B,4)+'[1]2. Иные услуги'!$D$11+('[1]3. Услуги по передаче'!$F$10)+('[1]4. СН (Установленные)'!$E$12*1000)+'[1]5. Плата за УРП'!$D$6</f>
        <v>724.36200023399101</v>
      </c>
      <c r="G69" s="33">
        <f>SUMIFS('[1]1. Отчет АТС'!$F:$F,'[1]1. Отчет АТС'!$A:$A,$A69,'[1]1. Отчет АТС'!$B:$B,5)+'[1]2. Иные услуги'!$D$11+('[1]3. Услуги по передаче'!$F$10)+('[1]4. СН (Установленные)'!$E$12*1000)+'[1]5. Плата за УРП'!$D$6</f>
        <v>1701.0920002339908</v>
      </c>
      <c r="H69" s="33">
        <f>SUMIFS('[1]1. Отчет АТС'!$F:$F,'[1]1. Отчет АТС'!$A:$A,$A69,'[1]1. Отчет АТС'!$B:$B,6)+'[1]2. Иные услуги'!$D$11+('[1]3. Услуги по передаче'!$F$10)+('[1]4. СН (Установленные)'!$E$12*1000)+'[1]5. Плата за УРП'!$D$6</f>
        <v>1892.2920002339911</v>
      </c>
      <c r="I69" s="33">
        <f>SUMIFS('[1]1. Отчет АТС'!$F:$F,'[1]1. Отчет АТС'!$A:$A,$A69,'[1]1. Отчет АТС'!$B:$B,7)+'[1]2. Иные услуги'!$D$11+('[1]3. Услуги по передаче'!$F$10)+('[1]4. СН (Установленные)'!$E$12*1000)+'[1]5. Плата за УРП'!$D$6</f>
        <v>2148.352000233991</v>
      </c>
      <c r="J69" s="33">
        <f>SUMIFS('[1]1. Отчет АТС'!$F:$F,'[1]1. Отчет АТС'!$A:$A,$A69,'[1]1. Отчет АТС'!$B:$B,8)+'[1]2. Иные услуги'!$D$11+('[1]3. Услуги по передаче'!$F$10)+('[1]4. СН (Установленные)'!$E$12*1000)+'[1]5. Плата за УРП'!$D$6</f>
        <v>2776.9420002339907</v>
      </c>
      <c r="K69" s="33">
        <f>SUMIFS('[1]1. Отчет АТС'!$F:$F,'[1]1. Отчет АТС'!$A:$A,$A69,'[1]1. Отчет АТС'!$B:$B,9)+'[1]2. Иные услуги'!$D$11+('[1]3. Услуги по передаче'!$F$10)+('[1]4. СН (Установленные)'!$E$12*1000)+'[1]5. Плата за УРП'!$D$6</f>
        <v>2810.392000233991</v>
      </c>
      <c r="L69" s="33">
        <f>SUMIFS('[1]1. Отчет АТС'!$F:$F,'[1]1. Отчет АТС'!$A:$A,$A69,'[1]1. Отчет АТС'!$B:$B,10)+'[1]2. Иные услуги'!$D$11+('[1]3. Услуги по передаче'!$F$10)+('[1]4. СН (Установленные)'!$E$12*1000)+'[1]5. Плата за УРП'!$D$6</f>
        <v>2817.832000233991</v>
      </c>
      <c r="M69" s="33">
        <f>SUMIFS('[1]1. Отчет АТС'!$F:$F,'[1]1. Отчет АТС'!$A:$A,$A69,'[1]1. Отчет АТС'!$B:$B,11)+'[1]2. Иные услуги'!$D$11+('[1]3. Услуги по передаче'!$F$10)+('[1]4. СН (Установленные)'!$E$12*1000)+'[1]5. Плата за УРП'!$D$6</f>
        <v>2823.102000233991</v>
      </c>
      <c r="N69" s="33">
        <f>SUMIFS('[1]1. Отчет АТС'!$F:$F,'[1]1. Отчет АТС'!$A:$A,$A69,'[1]1. Отчет АТС'!$B:$B,12)+'[1]2. Иные услуги'!$D$11+('[1]3. Услуги по передаче'!$F$10)+('[1]4. СН (Установленные)'!$E$12*1000)+'[1]5. Плата за УРП'!$D$6</f>
        <v>2823.622000233991</v>
      </c>
      <c r="O69" s="33">
        <f>SUMIFS('[1]1. Отчет АТС'!$F:$F,'[1]1. Отчет АТС'!$A:$A,$A69,'[1]1. Отчет АТС'!$B:$B,13)+'[1]2. Иные услуги'!$D$11+('[1]3. Услуги по передаче'!$F$10)+('[1]4. СН (Установленные)'!$E$12*1000)+'[1]5. Плата за УРП'!$D$6</f>
        <v>2820.5320002339909</v>
      </c>
      <c r="P69" s="33">
        <f>SUMIFS('[1]1. Отчет АТС'!$F:$F,'[1]1. Отчет АТС'!$A:$A,$A69,'[1]1. Отчет АТС'!$B:$B,14)+'[1]2. Иные услуги'!$D$11+('[1]3. Услуги по передаче'!$F$10)+('[1]4. СН (Установленные)'!$E$12*1000)+'[1]5. Плата за УРП'!$D$6</f>
        <v>2830.8220002339908</v>
      </c>
      <c r="Q69" s="33">
        <f>SUMIFS('[1]1. Отчет АТС'!$F:$F,'[1]1. Отчет АТС'!$A:$A,$A69,'[1]1. Отчет АТС'!$B:$B,15)+'[1]2. Иные услуги'!$D$11+('[1]3. Услуги по передаче'!$F$10)+('[1]4. СН (Установленные)'!$E$12*1000)+'[1]5. Плата за УРП'!$D$6</f>
        <v>2821.9320002339909</v>
      </c>
      <c r="R69" s="33">
        <f>SUMIFS('[1]1. Отчет АТС'!$F:$F,'[1]1. Отчет АТС'!$A:$A,$A69,'[1]1. Отчет АТС'!$B:$B,16)+'[1]2. Иные услуги'!$D$11+('[1]3. Услуги по передаче'!$F$10)+('[1]4. СН (Установленные)'!$E$12*1000)+'[1]5. Плата за УРП'!$D$6</f>
        <v>2822.5720002339908</v>
      </c>
      <c r="S69" s="33">
        <f>SUMIFS('[1]1. Отчет АТС'!$F:$F,'[1]1. Отчет АТС'!$A:$A,$A69,'[1]1. Отчет АТС'!$B:$B,17)+'[1]2. Иные услуги'!$D$11+('[1]3. Услуги по передаче'!$F$10)+('[1]4. СН (Установленные)'!$E$12*1000)+'[1]5. Плата за УРП'!$D$6</f>
        <v>2807.9720002339909</v>
      </c>
      <c r="T69" s="33">
        <f>SUMIFS('[1]1. Отчет АТС'!$F:$F,'[1]1. Отчет АТС'!$A:$A,$A69,'[1]1. Отчет АТС'!$B:$B,18)+'[1]2. Иные услуги'!$D$11+('[1]3. Услуги по передаче'!$F$10)+('[1]4. СН (Установленные)'!$E$12*1000)+'[1]5. Плата за УРП'!$D$6</f>
        <v>2798.372000233991</v>
      </c>
      <c r="U69" s="33">
        <f>SUMIFS('[1]1. Отчет АТС'!$F:$F,'[1]1. Отчет АТС'!$A:$A,$A69,'[1]1. Отчет АТС'!$B:$B,19)+'[1]2. Иные услуги'!$D$11+('[1]3. Услуги по передаче'!$F$10)+('[1]4. СН (Установленные)'!$E$12*1000)+'[1]5. Плата за УРП'!$D$6</f>
        <v>2780.3120002339911</v>
      </c>
      <c r="V69" s="33">
        <f>SUMIFS('[1]1. Отчет АТС'!$F:$F,'[1]1. Отчет АТС'!$A:$A,$A69,'[1]1. Отчет АТС'!$B:$B,20)+'[1]2. Иные услуги'!$D$11+('[1]3. Услуги по передаче'!$F$10)+('[1]4. СН (Установленные)'!$E$12*1000)+'[1]5. Плата за УРП'!$D$6</f>
        <v>2790.0220002339906</v>
      </c>
      <c r="W69" s="33">
        <f>SUMIFS('[1]1. Отчет АТС'!$F:$F,'[1]1. Отчет АТС'!$A:$A,$A69,'[1]1. Отчет АТС'!$B:$B,21)+'[1]2. Иные услуги'!$D$11+('[1]3. Услуги по передаче'!$F$10)+('[1]4. СН (Установленные)'!$E$12*1000)+'[1]5. Плата за УРП'!$D$6</f>
        <v>2796.912000233991</v>
      </c>
      <c r="X69" s="33">
        <f>SUMIFS('[1]1. Отчет АТС'!$F:$F,'[1]1. Отчет АТС'!$A:$A,$A69,'[1]1. Отчет АТС'!$B:$B,22)+'[1]2. Иные услуги'!$D$11+('[1]3. Услуги по передаче'!$F$10)+('[1]4. СН (Установленные)'!$E$12*1000)+'[1]5. Плата за УРП'!$D$6</f>
        <v>2623.9520002339914</v>
      </c>
      <c r="Y69" s="33">
        <f>SUMIFS('[1]1. Отчет АТС'!$F:$F,'[1]1. Отчет АТС'!$A:$A,$A69,'[1]1. Отчет АТС'!$B:$B,23)+'[1]2. Иные услуги'!$D$11+('[1]3. Услуги по передаче'!$F$10)+('[1]4. СН (Установленные)'!$E$12*1000)+'[1]5. Плата за УРП'!$D$6</f>
        <v>2175.1620002339914</v>
      </c>
    </row>
    <row r="70" spans="1:25" s="2" customFormat="1" ht="15.75">
      <c r="A70" s="32">
        <v>45469</v>
      </c>
      <c r="B70" s="33">
        <f>SUMIFS('[1]1. Отчет АТС'!$F:$F,'[1]1. Отчет АТС'!$A:$A,$A70,'[1]1. Отчет АТС'!$B:$B,0)+'[1]2. Иные услуги'!$D$11+'[1]3. Услуги по передаче'!$F$10+('[1]4. СН (Установленные)'!$E$12*1000)+'[1]5. Плата за УРП'!$D$6</f>
        <v>1981.7120002339911</v>
      </c>
      <c r="C70" s="33">
        <f>SUMIFS('[1]1. Отчет АТС'!$F:$F,'[1]1. Отчет АТС'!$A:$A,$A70,'[1]1. Отчет АТС'!$B:$B,1)+'[1]2. Иные услуги'!$D$11+('[1]3. Услуги по передаче'!$F$10)+('[1]4. СН (Установленные)'!$E$12*1000)+'[1]5. Плата за УРП'!$D$6</f>
        <v>1751.622000233991</v>
      </c>
      <c r="D70" s="33">
        <f>SUMIFS('[1]1. Отчет АТС'!$F:$F,'[1]1. Отчет АТС'!$A:$A,$A70,'[1]1. Отчет АТС'!$B:$B,2)+'[1]2. Иные услуги'!$D$11+('[1]3. Услуги по передаче'!$F$10)+('[1]4. СН (Установленные)'!$E$12*1000)+'[1]5. Плата за УРП'!$D$6</f>
        <v>1623.9820002339911</v>
      </c>
      <c r="E70" s="33">
        <f>SUMIFS('[1]1. Отчет АТС'!$F:$F,'[1]1. Отчет АТС'!$A:$A,$A70,'[1]1. Отчет АТС'!$B:$B,3)+'[1]2. Иные услуги'!$D$11+('[1]3. Услуги по передаче'!$F$10)+('[1]4. СН (Установленные)'!$E$12*1000)+'[1]5. Плата за УРП'!$D$6</f>
        <v>1549.2220002339909</v>
      </c>
      <c r="F70" s="33">
        <f>SUMIFS('[1]1. Отчет АТС'!$F:$F,'[1]1. Отчет АТС'!$A:$A,$A70,'[1]1. Отчет АТС'!$B:$B,4)+'[1]2. Иные услуги'!$D$11+('[1]3. Услуги по передаче'!$F$10)+('[1]4. СН (Установленные)'!$E$12*1000)+'[1]5. Плата за УРП'!$D$6</f>
        <v>1347.5620002339911</v>
      </c>
      <c r="G70" s="33">
        <f>SUMIFS('[1]1. Отчет АТС'!$F:$F,'[1]1. Отчет АТС'!$A:$A,$A70,'[1]1. Отчет АТС'!$B:$B,5)+'[1]2. Иные услуги'!$D$11+('[1]3. Услуги по передаче'!$F$10)+('[1]4. СН (Установленные)'!$E$12*1000)+'[1]5. Плата за УРП'!$D$6</f>
        <v>1785.1720002339912</v>
      </c>
      <c r="H70" s="33">
        <f>SUMIFS('[1]1. Отчет АТС'!$F:$F,'[1]1. Отчет АТС'!$A:$A,$A70,'[1]1. Отчет АТС'!$B:$B,6)+'[1]2. Иные услуги'!$D$11+('[1]3. Услуги по передаче'!$F$10)+('[1]4. СН (Установленные)'!$E$12*1000)+'[1]5. Плата за УРП'!$D$6</f>
        <v>1977.3120002339911</v>
      </c>
      <c r="I70" s="33">
        <f>SUMIFS('[1]1. Отчет АТС'!$F:$F,'[1]1. Отчет АТС'!$A:$A,$A70,'[1]1. Отчет АТС'!$B:$B,7)+'[1]2. Иные услуги'!$D$11+('[1]3. Услуги по передаче'!$F$10)+('[1]4. СН (Установленные)'!$E$12*1000)+'[1]5. Плата за УРП'!$D$6</f>
        <v>2239.9620002339911</v>
      </c>
      <c r="J70" s="33">
        <f>SUMIFS('[1]1. Отчет АТС'!$F:$F,'[1]1. Отчет АТС'!$A:$A,$A70,'[1]1. Отчет АТС'!$B:$B,8)+'[1]2. Иные услуги'!$D$11+('[1]3. Услуги по передаче'!$F$10)+('[1]4. СН (Установленные)'!$E$12*1000)+'[1]5. Плата за УРП'!$D$6</f>
        <v>2777.5520002339908</v>
      </c>
      <c r="K70" s="33">
        <f>SUMIFS('[1]1. Отчет АТС'!$F:$F,'[1]1. Отчет АТС'!$A:$A,$A70,'[1]1. Отчет АТС'!$B:$B,9)+'[1]2. Иные услуги'!$D$11+('[1]3. Услуги по передаче'!$F$10)+('[1]4. СН (Установленные)'!$E$12*1000)+'[1]5. Плата за УРП'!$D$6</f>
        <v>2818.5920002339908</v>
      </c>
      <c r="L70" s="33">
        <f>SUMIFS('[1]1. Отчет АТС'!$F:$F,'[1]1. Отчет АТС'!$A:$A,$A70,'[1]1. Отчет АТС'!$B:$B,10)+'[1]2. Иные услуги'!$D$11+('[1]3. Услуги по передаче'!$F$10)+('[1]4. СН (Установленные)'!$E$12*1000)+'[1]5. Плата за УРП'!$D$6</f>
        <v>2823.5420002339911</v>
      </c>
      <c r="M70" s="33">
        <f>SUMIFS('[1]1. Отчет АТС'!$F:$F,'[1]1. Отчет АТС'!$A:$A,$A70,'[1]1. Отчет АТС'!$B:$B,11)+'[1]2. Иные услуги'!$D$11+('[1]3. Услуги по передаче'!$F$10)+('[1]4. СН (Установленные)'!$E$12*1000)+'[1]5. Плата за УРП'!$D$6</f>
        <v>2814.8120002339911</v>
      </c>
      <c r="N70" s="33">
        <f>SUMIFS('[1]1. Отчет АТС'!$F:$F,'[1]1. Отчет АТС'!$A:$A,$A70,'[1]1. Отчет АТС'!$B:$B,12)+'[1]2. Иные услуги'!$D$11+('[1]3. Услуги по передаче'!$F$10)+('[1]4. СН (Установленные)'!$E$12*1000)+'[1]5. Плата за УРП'!$D$6</f>
        <v>2811.2020002339909</v>
      </c>
      <c r="O70" s="33">
        <f>SUMIFS('[1]1. Отчет АТС'!$F:$F,'[1]1. Отчет АТС'!$A:$A,$A70,'[1]1. Отчет АТС'!$B:$B,13)+'[1]2. Иные услуги'!$D$11+('[1]3. Услуги по передаче'!$F$10)+('[1]4. СН (Установленные)'!$E$12*1000)+'[1]5. Плата за УРП'!$D$6</f>
        <v>2803.582000233991</v>
      </c>
      <c r="P70" s="33">
        <f>SUMIFS('[1]1. Отчет АТС'!$F:$F,'[1]1. Отчет АТС'!$A:$A,$A70,'[1]1. Отчет АТС'!$B:$B,14)+'[1]2. Иные услуги'!$D$11+('[1]3. Услуги по передаче'!$F$10)+('[1]4. СН (Установленные)'!$E$12*1000)+'[1]5. Плата за УРП'!$D$6</f>
        <v>2819.7220002339909</v>
      </c>
      <c r="Q70" s="33">
        <f>SUMIFS('[1]1. Отчет АТС'!$F:$F,'[1]1. Отчет АТС'!$A:$A,$A70,'[1]1. Отчет АТС'!$B:$B,15)+'[1]2. Иные услуги'!$D$11+('[1]3. Услуги по передаче'!$F$10)+('[1]4. СН (Установленные)'!$E$12*1000)+'[1]5. Плата за УРП'!$D$6</f>
        <v>2810.9820002339907</v>
      </c>
      <c r="R70" s="33">
        <f>SUMIFS('[1]1. Отчет АТС'!$F:$F,'[1]1. Отчет АТС'!$A:$A,$A70,'[1]1. Отчет АТС'!$B:$B,16)+'[1]2. Иные услуги'!$D$11+('[1]3. Услуги по передаче'!$F$10)+('[1]4. СН (Установленные)'!$E$12*1000)+'[1]5. Плата за УРП'!$D$6</f>
        <v>2811.662000233991</v>
      </c>
      <c r="S70" s="33">
        <f>SUMIFS('[1]1. Отчет АТС'!$F:$F,'[1]1. Отчет АТС'!$A:$A,$A70,'[1]1. Отчет АТС'!$B:$B,17)+'[1]2. Иные услуги'!$D$11+('[1]3. Услуги по передаче'!$F$10)+('[1]4. СН (Установленные)'!$E$12*1000)+'[1]5. Плата за УРП'!$D$6</f>
        <v>2816.0220002339906</v>
      </c>
      <c r="T70" s="33">
        <f>SUMIFS('[1]1. Отчет АТС'!$F:$F,'[1]1. Отчет АТС'!$A:$A,$A70,'[1]1. Отчет АТС'!$B:$B,18)+'[1]2. Иные услуги'!$D$11+('[1]3. Услуги по передаче'!$F$10)+('[1]4. СН (Установленные)'!$E$12*1000)+'[1]5. Плата за УРП'!$D$6</f>
        <v>2814.4620002339907</v>
      </c>
      <c r="U70" s="33">
        <f>SUMIFS('[1]1. Отчет АТС'!$F:$F,'[1]1. Отчет АТС'!$A:$A,$A70,'[1]1. Отчет АТС'!$B:$B,19)+'[1]2. Иные услуги'!$D$11+('[1]3. Услуги по передаче'!$F$10)+('[1]4. СН (Установленные)'!$E$12*1000)+'[1]5. Плата за УРП'!$D$6</f>
        <v>2803.1720002339907</v>
      </c>
      <c r="V70" s="33">
        <f>SUMIFS('[1]1. Отчет АТС'!$F:$F,'[1]1. Отчет АТС'!$A:$A,$A70,'[1]1. Отчет АТС'!$B:$B,20)+'[1]2. Иные услуги'!$D$11+('[1]3. Услуги по передаче'!$F$10)+('[1]4. СН (Установленные)'!$E$12*1000)+'[1]5. Плата за УРП'!$D$6</f>
        <v>2806.5020002339907</v>
      </c>
      <c r="W70" s="33">
        <f>SUMIFS('[1]1. Отчет АТС'!$F:$F,'[1]1. Отчет АТС'!$A:$A,$A70,'[1]1. Отчет АТС'!$B:$B,21)+'[1]2. Иные услуги'!$D$11+('[1]3. Услуги по передаче'!$F$10)+('[1]4. СН (Установленные)'!$E$12*1000)+'[1]5. Плата за УРП'!$D$6</f>
        <v>2804.4520002339909</v>
      </c>
      <c r="X70" s="33">
        <f>SUMIFS('[1]1. Отчет АТС'!$F:$F,'[1]1. Отчет АТС'!$A:$A,$A70,'[1]1. Отчет АТС'!$B:$B,22)+'[1]2. Иные услуги'!$D$11+('[1]3. Услуги по передаче'!$F$10)+('[1]4. СН (Установленные)'!$E$12*1000)+'[1]5. Плата за УРП'!$D$6</f>
        <v>2765.4320002339909</v>
      </c>
      <c r="Y70" s="33">
        <f>SUMIFS('[1]1. Отчет АТС'!$F:$F,'[1]1. Отчет АТС'!$A:$A,$A70,'[1]1. Отчет АТС'!$B:$B,23)+'[1]2. Иные услуги'!$D$11+('[1]3. Услуги по передаче'!$F$10)+('[1]4. СН (Установленные)'!$E$12*1000)+'[1]5. Плата за УРП'!$D$6</f>
        <v>2256.4620002339911</v>
      </c>
    </row>
    <row r="71" spans="1:25" s="2" customFormat="1" ht="15.75">
      <c r="A71" s="32">
        <v>45470</v>
      </c>
      <c r="B71" s="33">
        <f>SUMIFS('[1]1. Отчет АТС'!$F:$F,'[1]1. Отчет АТС'!$A:$A,$A71,'[1]1. Отчет АТС'!$B:$B,0)+'[1]2. Иные услуги'!$D$11+'[1]3. Услуги по передаче'!$F$10+('[1]4. СН (Установленные)'!$E$12*1000)+'[1]5. Плата за УРП'!$D$6</f>
        <v>2009.132000233991</v>
      </c>
      <c r="C71" s="33">
        <f>SUMIFS('[1]1. Отчет АТС'!$F:$F,'[1]1. Отчет АТС'!$A:$A,$A71,'[1]1. Отчет АТС'!$B:$B,1)+'[1]2. Иные услуги'!$D$11+('[1]3. Услуги по передаче'!$F$10)+('[1]4. СН (Установленные)'!$E$12*1000)+'[1]5. Плата за УРП'!$D$6</f>
        <v>1747.6820002339912</v>
      </c>
      <c r="D71" s="33">
        <f>SUMIFS('[1]1. Отчет АТС'!$F:$F,'[1]1. Отчет АТС'!$A:$A,$A71,'[1]1. Отчет АТС'!$B:$B,2)+'[1]2. Иные услуги'!$D$11+('[1]3. Услуги по передаче'!$F$10)+('[1]4. СН (Установленные)'!$E$12*1000)+'[1]5. Плата за УРП'!$D$6</f>
        <v>1626.0720002339908</v>
      </c>
      <c r="E71" s="33">
        <f>SUMIFS('[1]1. Отчет АТС'!$F:$F,'[1]1. Отчет АТС'!$A:$A,$A71,'[1]1. Отчет АТС'!$B:$B,3)+'[1]2. Иные услуги'!$D$11+('[1]3. Услуги по передаче'!$F$10)+('[1]4. СН (Установленные)'!$E$12*1000)+'[1]5. Плата за УРП'!$D$6</f>
        <v>1551.9820002339911</v>
      </c>
      <c r="F71" s="33">
        <f>SUMIFS('[1]1. Отчет АТС'!$F:$F,'[1]1. Отчет АТС'!$A:$A,$A71,'[1]1. Отчет АТС'!$B:$B,4)+'[1]2. Иные услуги'!$D$11+('[1]3. Услуги по передаче'!$F$10)+('[1]4. СН (Установленные)'!$E$12*1000)+'[1]5. Плата за УРП'!$D$6</f>
        <v>1544.7220002339909</v>
      </c>
      <c r="G71" s="33">
        <f>SUMIFS('[1]1. Отчет АТС'!$F:$F,'[1]1. Отчет АТС'!$A:$A,$A71,'[1]1. Отчет АТС'!$B:$B,5)+'[1]2. Иные услуги'!$D$11+('[1]3. Услуги по передаче'!$F$10)+('[1]4. СН (Установленные)'!$E$12*1000)+'[1]5. Плата за УРП'!$D$6</f>
        <v>1806.9420002339912</v>
      </c>
      <c r="H71" s="33">
        <f>SUMIFS('[1]1. Отчет АТС'!$F:$F,'[1]1. Отчет АТС'!$A:$A,$A71,'[1]1. Отчет АТС'!$B:$B,6)+'[1]2. Иные услуги'!$D$11+('[1]3. Услуги по передаче'!$F$10)+('[1]4. СН (Установленные)'!$E$12*1000)+'[1]5. Плата за УРП'!$D$6</f>
        <v>1994.7320002339911</v>
      </c>
      <c r="I71" s="33">
        <f>SUMIFS('[1]1. Отчет АТС'!$F:$F,'[1]1. Отчет АТС'!$A:$A,$A71,'[1]1. Отчет АТС'!$B:$B,7)+'[1]2. Иные услуги'!$D$11+('[1]3. Услуги по передаче'!$F$10)+('[1]4. СН (Установленные)'!$E$12*1000)+'[1]5. Плата за УРП'!$D$6</f>
        <v>2280.6120002339912</v>
      </c>
      <c r="J71" s="33">
        <f>SUMIFS('[1]1. Отчет АТС'!$F:$F,'[1]1. Отчет АТС'!$A:$A,$A71,'[1]1. Отчет АТС'!$B:$B,8)+'[1]2. Иные услуги'!$D$11+('[1]3. Услуги по передаче'!$F$10)+('[1]4. СН (Установленные)'!$E$12*1000)+'[1]5. Плата за УРП'!$D$6</f>
        <v>2807.8420002339908</v>
      </c>
      <c r="K71" s="33">
        <f>SUMIFS('[1]1. Отчет АТС'!$F:$F,'[1]1. Отчет АТС'!$A:$A,$A71,'[1]1. Отчет АТС'!$B:$B,9)+'[1]2. Иные услуги'!$D$11+('[1]3. Услуги по передаче'!$F$10)+('[1]4. СН (Установленные)'!$E$12*1000)+'[1]5. Плата за УРП'!$D$6</f>
        <v>2858.4420002339907</v>
      </c>
      <c r="L71" s="33">
        <f>SUMIFS('[1]1. Отчет АТС'!$F:$F,'[1]1. Отчет АТС'!$A:$A,$A71,'[1]1. Отчет АТС'!$B:$B,10)+'[1]2. Иные услуги'!$D$11+('[1]3. Услуги по передаче'!$F$10)+('[1]4. СН (Установленные)'!$E$12*1000)+'[1]5. Плата за УРП'!$D$6</f>
        <v>2854.7620002339909</v>
      </c>
      <c r="M71" s="33">
        <f>SUMIFS('[1]1. Отчет АТС'!$F:$F,'[1]1. Отчет АТС'!$A:$A,$A71,'[1]1. Отчет АТС'!$B:$B,11)+'[1]2. Иные услуги'!$D$11+('[1]3. Услуги по передаче'!$F$10)+('[1]4. СН (Установленные)'!$E$12*1000)+'[1]5. Плата за УРП'!$D$6</f>
        <v>2849.0720002339908</v>
      </c>
      <c r="N71" s="33">
        <f>SUMIFS('[1]1. Отчет АТС'!$F:$F,'[1]1. Отчет АТС'!$A:$A,$A71,'[1]1. Отчет АТС'!$B:$B,12)+'[1]2. Иные услуги'!$D$11+('[1]3. Услуги по передаче'!$F$10)+('[1]4. СН (Установленные)'!$E$12*1000)+'[1]5. Плата за УРП'!$D$6</f>
        <v>2844.2520002339907</v>
      </c>
      <c r="O71" s="33">
        <f>SUMIFS('[1]1. Отчет АТС'!$F:$F,'[1]1. Отчет АТС'!$A:$A,$A71,'[1]1. Отчет АТС'!$B:$B,13)+'[1]2. Иные услуги'!$D$11+('[1]3. Услуги по передаче'!$F$10)+('[1]4. СН (Установленные)'!$E$12*1000)+'[1]5. Плата за УРП'!$D$6</f>
        <v>2844.372000233991</v>
      </c>
      <c r="P71" s="33">
        <f>SUMIFS('[1]1. Отчет АТС'!$F:$F,'[1]1. Отчет АТС'!$A:$A,$A71,'[1]1. Отчет АТС'!$B:$B,14)+'[1]2. Иные услуги'!$D$11+('[1]3. Услуги по передаче'!$F$10)+('[1]4. СН (Установленные)'!$E$12*1000)+'[1]5. Плата за УРП'!$D$6</f>
        <v>2900.4720002339909</v>
      </c>
      <c r="Q71" s="33">
        <f>SUMIFS('[1]1. Отчет АТС'!$F:$F,'[1]1. Отчет АТС'!$A:$A,$A71,'[1]1. Отчет АТС'!$B:$B,15)+'[1]2. Иные услуги'!$D$11+('[1]3. Услуги по передаче'!$F$10)+('[1]4. СН (Установленные)'!$E$12*1000)+'[1]5. Плата за УРП'!$D$6</f>
        <v>2928.4620002339907</v>
      </c>
      <c r="R71" s="33">
        <f>SUMIFS('[1]1. Отчет АТС'!$F:$F,'[1]1. Отчет АТС'!$A:$A,$A71,'[1]1. Отчет АТС'!$B:$B,16)+'[1]2. Иные услуги'!$D$11+('[1]3. Услуги по передаче'!$F$10)+('[1]4. СН (Установленные)'!$E$12*1000)+'[1]5. Плата за УРП'!$D$6</f>
        <v>2922.9220002339907</v>
      </c>
      <c r="S71" s="33">
        <f>SUMIFS('[1]1. Отчет АТС'!$F:$F,'[1]1. Отчет АТС'!$A:$A,$A71,'[1]1. Отчет АТС'!$B:$B,17)+'[1]2. Иные услуги'!$D$11+('[1]3. Услуги по передаче'!$F$10)+('[1]4. СН (Установленные)'!$E$12*1000)+'[1]5. Плата за УРП'!$D$6</f>
        <v>2906.9720002339909</v>
      </c>
      <c r="T71" s="33">
        <f>SUMIFS('[1]1. Отчет АТС'!$F:$F,'[1]1. Отчет АТС'!$A:$A,$A71,'[1]1. Отчет АТС'!$B:$B,18)+'[1]2. Иные услуги'!$D$11+('[1]3. Услуги по передаче'!$F$10)+('[1]4. СН (Установленные)'!$E$12*1000)+'[1]5. Плата за УРП'!$D$6</f>
        <v>2831.3420002339908</v>
      </c>
      <c r="U71" s="33">
        <f>SUMIFS('[1]1. Отчет АТС'!$F:$F,'[1]1. Отчет АТС'!$A:$A,$A71,'[1]1. Отчет АТС'!$B:$B,19)+'[1]2. Иные услуги'!$D$11+('[1]3. Услуги по передаче'!$F$10)+('[1]4. СН (Установленные)'!$E$12*1000)+'[1]5. Плата за УРП'!$D$6</f>
        <v>2796.6520002339907</v>
      </c>
      <c r="V71" s="33">
        <f>SUMIFS('[1]1. Отчет АТС'!$F:$F,'[1]1. Отчет АТС'!$A:$A,$A71,'[1]1. Отчет АТС'!$B:$B,20)+'[1]2. Иные услуги'!$D$11+('[1]3. Услуги по передаче'!$F$10)+('[1]4. СН (Установленные)'!$E$12*1000)+'[1]5. Плата за УРП'!$D$6</f>
        <v>2798.4320002339909</v>
      </c>
      <c r="W71" s="33">
        <f>SUMIFS('[1]1. Отчет АТС'!$F:$F,'[1]1. Отчет АТС'!$A:$A,$A71,'[1]1. Отчет АТС'!$B:$B,21)+'[1]2. Иные услуги'!$D$11+('[1]3. Услуги по передаче'!$F$10)+('[1]4. СН (Установленные)'!$E$12*1000)+'[1]5. Плата за УРП'!$D$6</f>
        <v>2792.0720002339908</v>
      </c>
      <c r="X71" s="33">
        <f>SUMIFS('[1]1. Отчет АТС'!$F:$F,'[1]1. Отчет АТС'!$A:$A,$A71,'[1]1. Отчет АТС'!$B:$B,22)+'[1]2. Иные услуги'!$D$11+('[1]3. Услуги по передаче'!$F$10)+('[1]4. СН (Установленные)'!$E$12*1000)+'[1]5. Плата за УРП'!$D$6</f>
        <v>2764.082000233991</v>
      </c>
      <c r="Y71" s="33">
        <f>SUMIFS('[1]1. Отчет АТС'!$F:$F,'[1]1. Отчет АТС'!$A:$A,$A71,'[1]1. Отчет АТС'!$B:$B,23)+'[1]2. Иные услуги'!$D$11+('[1]3. Услуги по передаче'!$F$10)+('[1]4. СН (Установленные)'!$E$12*1000)+'[1]5. Плата за УРП'!$D$6</f>
        <v>2320.3220002339913</v>
      </c>
    </row>
    <row r="72" spans="1:25" s="2" customFormat="1" ht="15.75">
      <c r="A72" s="32">
        <v>45471</v>
      </c>
      <c r="B72" s="33">
        <f>SUMIFS('[1]1. Отчет АТС'!$F:$F,'[1]1. Отчет АТС'!$A:$A,$A72,'[1]1. Отчет АТС'!$B:$B,0)+'[1]2. Иные услуги'!$D$11+'[1]3. Услуги по передаче'!$F$10+('[1]4. СН (Установленные)'!$E$12*1000)+'[1]5. Плата за УРП'!$D$6</f>
        <v>2011.122000233991</v>
      </c>
      <c r="C72" s="33">
        <f>SUMIFS('[1]1. Отчет АТС'!$F:$F,'[1]1. Отчет АТС'!$A:$A,$A72,'[1]1. Отчет АТС'!$B:$B,1)+'[1]2. Иные услуги'!$D$11+('[1]3. Услуги по передаче'!$F$10)+('[1]4. СН (Установленные)'!$E$12*1000)+'[1]5. Плата за УРП'!$D$6</f>
        <v>1727.9920002339911</v>
      </c>
      <c r="D72" s="33">
        <f>SUMIFS('[1]1. Отчет АТС'!$F:$F,'[1]1. Отчет АТС'!$A:$A,$A72,'[1]1. Отчет АТС'!$B:$B,2)+'[1]2. Иные услуги'!$D$11+('[1]3. Услуги по передаче'!$F$10)+('[1]4. СН (Установленные)'!$E$12*1000)+'[1]5. Плата за УРП'!$D$6</f>
        <v>1555.7420002339909</v>
      </c>
      <c r="E72" s="33">
        <f>SUMIFS('[1]1. Отчет АТС'!$F:$F,'[1]1. Отчет АТС'!$A:$A,$A72,'[1]1. Отчет АТС'!$B:$B,3)+'[1]2. Иные услуги'!$D$11+('[1]3. Услуги по передаче'!$F$10)+('[1]4. СН (Установленные)'!$E$12*1000)+'[1]5. Плата за УРП'!$D$6</f>
        <v>725.13200023399099</v>
      </c>
      <c r="F72" s="33">
        <f>SUMIFS('[1]1. Отчет АТС'!$F:$F,'[1]1. Отчет АТС'!$A:$A,$A72,'[1]1. Отчет АТС'!$B:$B,4)+'[1]2. Иные услуги'!$D$11+('[1]3. Услуги по передаче'!$F$10)+('[1]4. СН (Установленные)'!$E$12*1000)+'[1]5. Плата за УРП'!$D$6</f>
        <v>724.41200023399097</v>
      </c>
      <c r="G72" s="33">
        <f>SUMIFS('[1]1. Отчет АТС'!$F:$F,'[1]1. Отчет АТС'!$A:$A,$A72,'[1]1. Отчет АТС'!$B:$B,5)+'[1]2. Иные услуги'!$D$11+('[1]3. Услуги по передаче'!$F$10)+('[1]4. СН (Установленные)'!$E$12*1000)+'[1]5. Плата за УРП'!$D$6</f>
        <v>1677.7820002339909</v>
      </c>
      <c r="H72" s="33">
        <f>SUMIFS('[1]1. Отчет АТС'!$F:$F,'[1]1. Отчет АТС'!$A:$A,$A72,'[1]1. Отчет АТС'!$B:$B,6)+'[1]2. Иные услуги'!$D$11+('[1]3. Услуги по передаче'!$F$10)+('[1]4. СН (Установленные)'!$E$12*1000)+'[1]5. Плата за УРП'!$D$6</f>
        <v>1893.4620002339911</v>
      </c>
      <c r="I72" s="33">
        <f>SUMIFS('[1]1. Отчет АТС'!$F:$F,'[1]1. Отчет АТС'!$A:$A,$A72,'[1]1. Отчет АТС'!$B:$B,7)+'[1]2. Иные услуги'!$D$11+('[1]3. Услуги по передаче'!$F$10)+('[1]4. СН (Установленные)'!$E$12*1000)+'[1]5. Плата за УРП'!$D$6</f>
        <v>2231.6320002339908</v>
      </c>
      <c r="J72" s="33">
        <f>SUMIFS('[1]1. Отчет АТС'!$F:$F,'[1]1. Отчет АТС'!$A:$A,$A72,'[1]1. Отчет АТС'!$B:$B,8)+'[1]2. Иные услуги'!$D$11+('[1]3. Услуги по передаче'!$F$10)+('[1]4. СН (Установленные)'!$E$12*1000)+'[1]5. Плата за УРП'!$D$6</f>
        <v>2793.6720002339907</v>
      </c>
      <c r="K72" s="33">
        <f>SUMIFS('[1]1. Отчет АТС'!$F:$F,'[1]1. Отчет АТС'!$A:$A,$A72,'[1]1. Отчет АТС'!$B:$B,9)+'[1]2. Иные услуги'!$D$11+('[1]3. Услуги по передаче'!$F$10)+('[1]4. СН (Установленные)'!$E$12*1000)+'[1]5. Плата за УРП'!$D$6</f>
        <v>2982.082000233991</v>
      </c>
      <c r="L72" s="33">
        <f>SUMIFS('[1]1. Отчет АТС'!$F:$F,'[1]1. Отчет АТС'!$A:$A,$A72,'[1]1. Отчет АТС'!$B:$B,10)+'[1]2. Иные услуги'!$D$11+('[1]3. Услуги по передаче'!$F$10)+('[1]4. СН (Установленные)'!$E$12*1000)+'[1]5. Плата за УРП'!$D$6</f>
        <v>2977.4320002339909</v>
      </c>
      <c r="M72" s="33">
        <f>SUMIFS('[1]1. Отчет АТС'!$F:$F,'[1]1. Отчет АТС'!$A:$A,$A72,'[1]1. Отчет АТС'!$B:$B,11)+'[1]2. Иные услуги'!$D$11+('[1]3. Услуги по передаче'!$F$10)+('[1]4. СН (Установленные)'!$E$12*1000)+'[1]5. Плата за УРП'!$D$6</f>
        <v>3000.2220002339909</v>
      </c>
      <c r="N72" s="33">
        <f>SUMIFS('[1]1. Отчет АТС'!$F:$F,'[1]1. Отчет АТС'!$A:$A,$A72,'[1]1. Отчет АТС'!$B:$B,12)+'[1]2. Иные услуги'!$D$11+('[1]3. Услуги по передаче'!$F$10)+('[1]4. СН (Установленные)'!$E$12*1000)+'[1]5. Плата за УРП'!$D$6</f>
        <v>2953.7220002339909</v>
      </c>
      <c r="O72" s="33">
        <f>SUMIFS('[1]1. Отчет АТС'!$F:$F,'[1]1. Отчет АТС'!$A:$A,$A72,'[1]1. Отчет АТС'!$B:$B,13)+'[1]2. Иные услуги'!$D$11+('[1]3. Услуги по передаче'!$F$10)+('[1]4. СН (Установленные)'!$E$12*1000)+'[1]5. Плата за УРП'!$D$6</f>
        <v>3032.9020002339907</v>
      </c>
      <c r="P72" s="33">
        <f>SUMIFS('[1]1. Отчет АТС'!$F:$F,'[1]1. Отчет АТС'!$A:$A,$A72,'[1]1. Отчет АТС'!$B:$B,14)+'[1]2. Иные услуги'!$D$11+('[1]3. Услуги по передаче'!$F$10)+('[1]4. СН (Установленные)'!$E$12*1000)+'[1]5. Плата за УРП'!$D$6</f>
        <v>3042.1920002339907</v>
      </c>
      <c r="Q72" s="33">
        <f>SUMIFS('[1]1. Отчет АТС'!$F:$F,'[1]1. Отчет АТС'!$A:$A,$A72,'[1]1. Отчет АТС'!$B:$B,15)+'[1]2. Иные услуги'!$D$11+('[1]3. Услуги по передаче'!$F$10)+('[1]4. СН (Установленные)'!$E$12*1000)+'[1]5. Плата за УРП'!$D$6</f>
        <v>3051.142000233991</v>
      </c>
      <c r="R72" s="33">
        <f>SUMIFS('[1]1. Отчет АТС'!$F:$F,'[1]1. Отчет АТС'!$A:$A,$A72,'[1]1. Отчет АТС'!$B:$B,16)+'[1]2. Иные услуги'!$D$11+('[1]3. Услуги по передаче'!$F$10)+('[1]4. СН (Установленные)'!$E$12*1000)+'[1]5. Плата за УРП'!$D$6</f>
        <v>3063.9020002339907</v>
      </c>
      <c r="S72" s="33">
        <f>SUMIFS('[1]1. Отчет АТС'!$F:$F,'[1]1. Отчет АТС'!$A:$A,$A72,'[1]1. Отчет АТС'!$B:$B,17)+'[1]2. Иные услуги'!$D$11+('[1]3. Услуги по передаче'!$F$10)+('[1]4. СН (Установленные)'!$E$12*1000)+'[1]5. Плата за УРП'!$D$6</f>
        <v>3044.1520002339907</v>
      </c>
      <c r="T72" s="33">
        <f>SUMIFS('[1]1. Отчет АТС'!$F:$F,'[1]1. Отчет АТС'!$A:$A,$A72,'[1]1. Отчет АТС'!$B:$B,18)+'[1]2. Иные услуги'!$D$11+('[1]3. Услуги по передаче'!$F$10)+('[1]4. СН (Установленные)'!$E$12*1000)+'[1]5. Плата за УРП'!$D$6</f>
        <v>3013.7620002339909</v>
      </c>
      <c r="U72" s="33">
        <f>SUMIFS('[1]1. Отчет АТС'!$F:$F,'[1]1. Отчет АТС'!$A:$A,$A72,'[1]1. Отчет АТС'!$B:$B,19)+'[1]2. Иные услуги'!$D$11+('[1]3. Услуги по передаче'!$F$10)+('[1]4. СН (Установленные)'!$E$12*1000)+'[1]5. Плата за УРП'!$D$6</f>
        <v>2908.0420002339911</v>
      </c>
      <c r="V72" s="33">
        <f>SUMIFS('[1]1. Отчет АТС'!$F:$F,'[1]1. Отчет АТС'!$A:$A,$A72,'[1]1. Отчет АТС'!$B:$B,20)+'[1]2. Иные услуги'!$D$11+('[1]3. Услуги по передаче'!$F$10)+('[1]4. СН (Установленные)'!$E$12*1000)+'[1]5. Плата за УРП'!$D$6</f>
        <v>2915.1520002339907</v>
      </c>
      <c r="W72" s="33">
        <f>SUMIFS('[1]1. Отчет АТС'!$F:$F,'[1]1. Отчет АТС'!$A:$A,$A72,'[1]1. Отчет АТС'!$B:$B,21)+'[1]2. Иные услуги'!$D$11+('[1]3. Услуги по передаче'!$F$10)+('[1]4. СН (Установленные)'!$E$12*1000)+'[1]5. Плата за УРП'!$D$6</f>
        <v>2900.4920002339909</v>
      </c>
      <c r="X72" s="33">
        <f>SUMIFS('[1]1. Отчет АТС'!$F:$F,'[1]1. Отчет АТС'!$A:$A,$A72,'[1]1. Отчет АТС'!$B:$B,22)+'[1]2. Иные услуги'!$D$11+('[1]3. Услуги по передаче'!$F$10)+('[1]4. СН (Установленные)'!$E$12*1000)+'[1]5. Плата за УРП'!$D$6</f>
        <v>2762.162000233991</v>
      </c>
      <c r="Y72" s="33">
        <f>SUMIFS('[1]1. Отчет АТС'!$F:$F,'[1]1. Отчет АТС'!$A:$A,$A72,'[1]1. Отчет АТС'!$B:$B,23)+'[1]2. Иные услуги'!$D$11+('[1]3. Услуги по передаче'!$F$10)+('[1]4. СН (Установленные)'!$E$12*1000)+'[1]5. Плата за УРП'!$D$6</f>
        <v>2217.8820002339908</v>
      </c>
    </row>
    <row r="73" spans="1:25" s="2" customFormat="1" ht="15.75">
      <c r="A73" s="32">
        <v>45472</v>
      </c>
      <c r="B73" s="33">
        <f>SUMIFS('[1]1. Отчет АТС'!$F:$F,'[1]1. Отчет АТС'!$A:$A,$A73,'[1]1. Отчет АТС'!$B:$B,0)+'[1]2. Иные услуги'!$D$11+'[1]3. Услуги по передаче'!$F$10+('[1]4. СН (Установленные)'!$E$12*1000)+'[1]5. Плата за УРП'!$D$6</f>
        <v>2075.4520002339914</v>
      </c>
      <c r="C73" s="33">
        <f>SUMIFS('[1]1. Отчет АТС'!$F:$F,'[1]1. Отчет АТС'!$A:$A,$A73,'[1]1. Отчет АТС'!$B:$B,1)+'[1]2. Иные услуги'!$D$11+('[1]3. Услуги по передаче'!$F$10)+('[1]4. СН (Установленные)'!$E$12*1000)+'[1]5. Плата за УРП'!$D$6</f>
        <v>1906.4820002339911</v>
      </c>
      <c r="D73" s="33">
        <f>SUMIFS('[1]1. Отчет АТС'!$F:$F,'[1]1. Отчет АТС'!$A:$A,$A73,'[1]1. Отчет АТС'!$B:$B,2)+'[1]2. Иные услуги'!$D$11+('[1]3. Услуги по передаче'!$F$10)+('[1]4. СН (Установленные)'!$E$12*1000)+'[1]5. Плата за УРП'!$D$6</f>
        <v>1825.872000233991</v>
      </c>
      <c r="E73" s="33">
        <f>SUMIFS('[1]1. Отчет АТС'!$F:$F,'[1]1. Отчет АТС'!$A:$A,$A73,'[1]1. Отчет АТС'!$B:$B,3)+'[1]2. Иные услуги'!$D$11+('[1]3. Услуги по передаче'!$F$10)+('[1]4. СН (Установленные)'!$E$12*1000)+'[1]5. Плата за УРП'!$D$6</f>
        <v>1724.132000233991</v>
      </c>
      <c r="F73" s="33">
        <f>SUMIFS('[1]1. Отчет АТС'!$F:$F,'[1]1. Отчет АТС'!$A:$A,$A73,'[1]1. Отчет АТС'!$B:$B,4)+'[1]2. Иные услуги'!$D$11+('[1]3. Услуги по передаче'!$F$10)+('[1]4. СН (Установленные)'!$E$12*1000)+'[1]5. Плата за УРП'!$D$6</f>
        <v>1652.5420002339911</v>
      </c>
      <c r="G73" s="33">
        <f>SUMIFS('[1]1. Отчет АТС'!$F:$F,'[1]1. Отчет АТС'!$A:$A,$A73,'[1]1. Отчет АТС'!$B:$B,5)+'[1]2. Иные услуги'!$D$11+('[1]3. Услуги по передаче'!$F$10)+('[1]4. СН (Установленные)'!$E$12*1000)+'[1]5. Плата за УРП'!$D$6</f>
        <v>1768.7320002339911</v>
      </c>
      <c r="H73" s="33">
        <f>SUMIFS('[1]1. Отчет АТС'!$F:$F,'[1]1. Отчет АТС'!$A:$A,$A73,'[1]1. Отчет АТС'!$B:$B,6)+'[1]2. Иные услуги'!$D$11+('[1]3. Услуги по передаче'!$F$10)+('[1]4. СН (Установленные)'!$E$12*1000)+'[1]5. Плата за УРП'!$D$6</f>
        <v>1838.9520002339912</v>
      </c>
      <c r="I73" s="33">
        <f>SUMIFS('[1]1. Отчет АТС'!$F:$F,'[1]1. Отчет АТС'!$A:$A,$A73,'[1]1. Отчет АТС'!$B:$B,7)+'[1]2. Иные услуги'!$D$11+('[1]3. Услуги по передаче'!$F$10)+('[1]4. СН (Установленные)'!$E$12*1000)+'[1]5. Плата за УРП'!$D$6</f>
        <v>2110.9620002339911</v>
      </c>
      <c r="J73" s="33">
        <f>SUMIFS('[1]1. Отчет АТС'!$F:$F,'[1]1. Отчет АТС'!$A:$A,$A73,'[1]1. Отчет АТС'!$B:$B,8)+'[1]2. Иные услуги'!$D$11+('[1]3. Услуги по передаче'!$F$10)+('[1]4. СН (Установленные)'!$E$12*1000)+'[1]5. Плата за УРП'!$D$6</f>
        <v>2632.3020002339908</v>
      </c>
      <c r="K73" s="33">
        <f>SUMIFS('[1]1. Отчет АТС'!$F:$F,'[1]1. Отчет АТС'!$A:$A,$A73,'[1]1. Отчет АТС'!$B:$B,9)+'[1]2. Иные услуги'!$D$11+('[1]3. Услуги по передаче'!$F$10)+('[1]4. СН (Установленные)'!$E$12*1000)+'[1]5. Плата за УРП'!$D$6</f>
        <v>2857.4020002339907</v>
      </c>
      <c r="L73" s="33">
        <f>SUMIFS('[1]1. Отчет АТС'!$F:$F,'[1]1. Отчет АТС'!$A:$A,$A73,'[1]1. Отчет АТС'!$B:$B,10)+'[1]2. Иные услуги'!$D$11+('[1]3. Услуги по передаче'!$F$10)+('[1]4. СН (Установленные)'!$E$12*1000)+'[1]5. Плата за УРП'!$D$6</f>
        <v>2894.1720002339907</v>
      </c>
      <c r="M73" s="33">
        <f>SUMIFS('[1]1. Отчет АТС'!$F:$F,'[1]1. Отчет АТС'!$A:$A,$A73,'[1]1. Отчет АТС'!$B:$B,11)+'[1]2. Иные услуги'!$D$11+('[1]3. Услуги по передаче'!$F$10)+('[1]4. СН (Установленные)'!$E$12*1000)+'[1]5. Плата за УРП'!$D$6</f>
        <v>2967.9220002339907</v>
      </c>
      <c r="N73" s="33">
        <f>SUMIFS('[1]1. Отчет АТС'!$F:$F,'[1]1. Отчет АТС'!$A:$A,$A73,'[1]1. Отчет АТС'!$B:$B,12)+'[1]2. Иные услуги'!$D$11+('[1]3. Услуги по передаче'!$F$10)+('[1]4. СН (Установленные)'!$E$12*1000)+'[1]5. Плата за УРП'!$D$6</f>
        <v>3029.9820002339907</v>
      </c>
      <c r="O73" s="33">
        <f>SUMIFS('[1]1. Отчет АТС'!$F:$F,'[1]1. Отчет АТС'!$A:$A,$A73,'[1]1. Отчет АТС'!$B:$B,13)+'[1]2. Иные услуги'!$D$11+('[1]3. Услуги по передаче'!$F$10)+('[1]4. СН (Установленные)'!$E$12*1000)+'[1]5. Плата за УРП'!$D$6</f>
        <v>3061.912000233991</v>
      </c>
      <c r="P73" s="33">
        <f>SUMIFS('[1]1. Отчет АТС'!$F:$F,'[1]1. Отчет АТС'!$A:$A,$A73,'[1]1. Отчет АТС'!$B:$B,14)+'[1]2. Иные услуги'!$D$11+('[1]3. Услуги по передаче'!$F$10)+('[1]4. СН (Установленные)'!$E$12*1000)+'[1]5. Плата за УРП'!$D$6</f>
        <v>3086.8620002339908</v>
      </c>
      <c r="Q73" s="33">
        <f>SUMIFS('[1]1. Отчет АТС'!$F:$F,'[1]1. Отчет АТС'!$A:$A,$A73,'[1]1. Отчет АТС'!$B:$B,15)+'[1]2. Иные услуги'!$D$11+('[1]3. Услуги по передаче'!$F$10)+('[1]4. СН (Установленные)'!$E$12*1000)+'[1]5. Плата за УРП'!$D$6</f>
        <v>3085.7520002339907</v>
      </c>
      <c r="R73" s="33">
        <f>SUMIFS('[1]1. Отчет АТС'!$F:$F,'[1]1. Отчет АТС'!$A:$A,$A73,'[1]1. Отчет АТС'!$B:$B,16)+'[1]2. Иные услуги'!$D$11+('[1]3. Услуги по передаче'!$F$10)+('[1]4. СН (Установленные)'!$E$12*1000)+'[1]5. Плата за УРП'!$D$6</f>
        <v>3113.2320002339907</v>
      </c>
      <c r="S73" s="33">
        <f>SUMIFS('[1]1. Отчет АТС'!$F:$F,'[1]1. Отчет АТС'!$A:$A,$A73,'[1]1. Отчет АТС'!$B:$B,17)+'[1]2. Иные услуги'!$D$11+('[1]3. Услуги по передаче'!$F$10)+('[1]4. СН (Установленные)'!$E$12*1000)+'[1]5. Плата за УРП'!$D$6</f>
        <v>3112.2620002339909</v>
      </c>
      <c r="T73" s="33">
        <f>SUMIFS('[1]1. Отчет АТС'!$F:$F,'[1]1. Отчет АТС'!$A:$A,$A73,'[1]1. Отчет АТС'!$B:$B,18)+'[1]2. Иные услуги'!$D$11+('[1]3. Услуги по передаче'!$F$10)+('[1]4. СН (Установленные)'!$E$12*1000)+'[1]5. Плата за УРП'!$D$6</f>
        <v>3112.7420002339909</v>
      </c>
      <c r="U73" s="33">
        <f>SUMIFS('[1]1. Отчет АТС'!$F:$F,'[1]1. Отчет АТС'!$A:$A,$A73,'[1]1. Отчет АТС'!$B:$B,19)+'[1]2. Иные услуги'!$D$11+('[1]3. Услуги по передаче'!$F$10)+('[1]4. СН (Установленные)'!$E$12*1000)+'[1]5. Плата за УРП'!$D$6</f>
        <v>3002.9820002339907</v>
      </c>
      <c r="V73" s="33">
        <f>SUMIFS('[1]1. Отчет АТС'!$F:$F,'[1]1. Отчет АТС'!$A:$A,$A73,'[1]1. Отчет АТС'!$B:$B,20)+'[1]2. Иные услуги'!$D$11+('[1]3. Услуги по передаче'!$F$10)+('[1]4. СН (Установленные)'!$E$12*1000)+'[1]5. Плата за УРП'!$D$6</f>
        <v>3028.7520002339907</v>
      </c>
      <c r="W73" s="33">
        <f>SUMIFS('[1]1. Отчет АТС'!$F:$F,'[1]1. Отчет АТС'!$A:$A,$A73,'[1]1. Отчет АТС'!$B:$B,21)+'[1]2. Иные услуги'!$D$11+('[1]3. Услуги по передаче'!$F$10)+('[1]4. СН (Установленные)'!$E$12*1000)+'[1]5. Плата за УРП'!$D$6</f>
        <v>3026.5720002339908</v>
      </c>
      <c r="X73" s="33">
        <f>SUMIFS('[1]1. Отчет АТС'!$F:$F,'[1]1. Отчет АТС'!$A:$A,$A73,'[1]1. Отчет АТС'!$B:$B,22)+'[1]2. Иные услуги'!$D$11+('[1]3. Услуги по передаче'!$F$10)+('[1]4. СН (Установленные)'!$E$12*1000)+'[1]5. Плата за УРП'!$D$6</f>
        <v>2783.2420002339909</v>
      </c>
      <c r="Y73" s="33">
        <f>SUMIFS('[1]1. Отчет АТС'!$F:$F,'[1]1. Отчет АТС'!$A:$A,$A73,'[1]1. Отчет АТС'!$B:$B,23)+'[1]2. Иные услуги'!$D$11+('[1]3. Услуги по передаче'!$F$10)+('[1]4. СН (Установленные)'!$E$12*1000)+'[1]5. Плата за УРП'!$D$6</f>
        <v>2258.3120002339911</v>
      </c>
    </row>
    <row r="74" spans="1:25" s="2" customFormat="1" ht="15.75">
      <c r="A74" s="32">
        <v>45473</v>
      </c>
      <c r="B74" s="33">
        <f>SUMIFS('[1]1. Отчет АТС'!$F:$F,'[1]1. Отчет АТС'!$A:$A,$A74,'[1]1. Отчет АТС'!$B:$B,0)+'[1]2. Иные услуги'!$D$11+'[1]3. Услуги по передаче'!$F$10+('[1]4. СН (Установленные)'!$E$12*1000)+'[1]5. Плата за УРП'!$D$6</f>
        <v>1994.342000233991</v>
      </c>
      <c r="C74" s="33">
        <f>SUMIFS('[1]1. Отчет АТС'!$F:$F,'[1]1. Отчет АТС'!$A:$A,$A74,'[1]1. Отчет АТС'!$B:$B,1)+'[1]2. Иные услуги'!$D$11+('[1]3. Услуги по передаче'!$F$10)+('[1]4. СН (Установленные)'!$E$12*1000)+'[1]5. Плата за УРП'!$D$6</f>
        <v>1830.2820002339911</v>
      </c>
      <c r="D74" s="33">
        <f>SUMIFS('[1]1. Отчет АТС'!$F:$F,'[1]1. Отчет АТС'!$A:$A,$A74,'[1]1. Отчет АТС'!$B:$B,2)+'[1]2. Иные услуги'!$D$11+('[1]3. Услуги по передаче'!$F$10)+('[1]4. СН (Установленные)'!$E$12*1000)+'[1]5. Плата за УРП'!$D$6</f>
        <v>1687.2620002339909</v>
      </c>
      <c r="E74" s="33">
        <f>SUMIFS('[1]1. Отчет АТС'!$F:$F,'[1]1. Отчет АТС'!$A:$A,$A74,'[1]1. Отчет АТС'!$B:$B,3)+'[1]2. Иные услуги'!$D$11+('[1]3. Услуги по передаче'!$F$10)+('[1]4. СН (Установленные)'!$E$12*1000)+'[1]5. Плата за УРП'!$D$6</f>
        <v>1548.892000233991</v>
      </c>
      <c r="F74" s="33">
        <f>SUMIFS('[1]1. Отчет АТС'!$F:$F,'[1]1. Отчет АТС'!$A:$A,$A74,'[1]1. Отчет АТС'!$B:$B,4)+'[1]2. Иные услуги'!$D$11+('[1]3. Услуги по передаче'!$F$10)+('[1]4. СН (Установленные)'!$E$12*1000)+'[1]5. Плата за УРП'!$D$6</f>
        <v>1499.4420002339909</v>
      </c>
      <c r="G74" s="33">
        <f>SUMIFS('[1]1. Отчет АТС'!$F:$F,'[1]1. Отчет АТС'!$A:$A,$A74,'[1]1. Отчет АТС'!$B:$B,5)+'[1]2. Иные услуги'!$D$11+('[1]3. Услуги по передаче'!$F$10)+('[1]4. СН (Установленные)'!$E$12*1000)+'[1]5. Плата за УРП'!$D$6</f>
        <v>1580.7320002339911</v>
      </c>
      <c r="H74" s="33">
        <f>SUMIFS('[1]1. Отчет АТС'!$F:$F,'[1]1. Отчет АТС'!$A:$A,$A74,'[1]1. Отчет АТС'!$B:$B,6)+'[1]2. Иные услуги'!$D$11+('[1]3. Услуги по передаче'!$F$10)+('[1]4. СН (Установленные)'!$E$12*1000)+'[1]5. Плата за УРП'!$D$6</f>
        <v>1587.0620002339911</v>
      </c>
      <c r="I74" s="33">
        <f>SUMIFS('[1]1. Отчет АТС'!$F:$F,'[1]1. Отчет АТС'!$A:$A,$A74,'[1]1. Отчет АТС'!$B:$B,7)+'[1]2. Иные услуги'!$D$11+('[1]3. Услуги по передаче'!$F$10)+('[1]4. СН (Установленные)'!$E$12*1000)+'[1]5. Плата за УРП'!$D$6</f>
        <v>1951.5220002339911</v>
      </c>
      <c r="J74" s="33">
        <f>SUMIFS('[1]1. Отчет АТС'!$F:$F,'[1]1. Отчет АТС'!$A:$A,$A74,'[1]1. Отчет АТС'!$B:$B,8)+'[1]2. Иные услуги'!$D$11+('[1]3. Услуги по передаче'!$F$10)+('[1]4. СН (Установленные)'!$E$12*1000)+'[1]5. Плата за УРП'!$D$6</f>
        <v>2351.3220002339913</v>
      </c>
      <c r="K74" s="33">
        <f>SUMIFS('[1]1. Отчет АТС'!$F:$F,'[1]1. Отчет АТС'!$A:$A,$A74,'[1]1. Отчет АТС'!$B:$B,9)+'[1]2. Иные услуги'!$D$11+('[1]3. Услуги по передаче'!$F$10)+('[1]4. СН (Установленные)'!$E$12*1000)+'[1]5. Плата за УРП'!$D$6</f>
        <v>2798.7820002339909</v>
      </c>
      <c r="L74" s="33">
        <f>SUMIFS('[1]1. Отчет АТС'!$F:$F,'[1]1. Отчет АТС'!$A:$A,$A74,'[1]1. Отчет АТС'!$B:$B,10)+'[1]2. Иные услуги'!$D$11+('[1]3. Услуги по передаче'!$F$10)+('[1]4. СН (Установленные)'!$E$12*1000)+'[1]5. Плата за УРП'!$D$6</f>
        <v>2840.852000233991</v>
      </c>
      <c r="M74" s="33">
        <f>SUMIFS('[1]1. Отчет АТС'!$F:$F,'[1]1. Отчет АТС'!$A:$A,$A74,'[1]1. Отчет АТС'!$B:$B,11)+'[1]2. Иные услуги'!$D$11+('[1]3. Услуги по передаче'!$F$10)+('[1]4. СН (Установленные)'!$E$12*1000)+'[1]5. Плата за УРП'!$D$6</f>
        <v>2849.1320002339908</v>
      </c>
      <c r="N74" s="33">
        <f>SUMIFS('[1]1. Отчет АТС'!$F:$F,'[1]1. Отчет АТС'!$A:$A,$A74,'[1]1. Отчет АТС'!$B:$B,12)+'[1]2. Иные услуги'!$D$11+('[1]3. Услуги по передаче'!$F$10)+('[1]4. СН (Установленные)'!$E$12*1000)+'[1]5. Плата за УРП'!$D$6</f>
        <v>2852.5920002339908</v>
      </c>
      <c r="O74" s="33">
        <f>SUMIFS('[1]1. Отчет АТС'!$F:$F,'[1]1. Отчет АТС'!$A:$A,$A74,'[1]1. Отчет АТС'!$B:$B,13)+'[1]2. Иные услуги'!$D$11+('[1]3. Услуги по передаче'!$F$10)+('[1]4. СН (Установленные)'!$E$12*1000)+'[1]5. Плата за УРП'!$D$6</f>
        <v>2856.102000233991</v>
      </c>
      <c r="P74" s="33">
        <f>SUMIFS('[1]1. Отчет АТС'!$F:$F,'[1]1. Отчет АТС'!$A:$A,$A74,'[1]1. Отчет АТС'!$B:$B,14)+'[1]2. Иные услуги'!$D$11+('[1]3. Услуги по передаче'!$F$10)+('[1]4. СН (Установленные)'!$E$12*1000)+'[1]5. Плата за УРП'!$D$6</f>
        <v>2861.8420002339908</v>
      </c>
      <c r="Q74" s="33">
        <f>SUMIFS('[1]1. Отчет АТС'!$F:$F,'[1]1. Отчет АТС'!$A:$A,$A74,'[1]1. Отчет АТС'!$B:$B,15)+'[1]2. Иные услуги'!$D$11+('[1]3. Услуги по передаче'!$F$10)+('[1]4. СН (Установленные)'!$E$12*1000)+'[1]5. Плата за УРП'!$D$6</f>
        <v>2865.372000233991</v>
      </c>
      <c r="R74" s="33">
        <f>SUMIFS('[1]1. Отчет АТС'!$F:$F,'[1]1. Отчет АТС'!$A:$A,$A74,'[1]1. Отчет АТС'!$B:$B,16)+'[1]2. Иные услуги'!$D$11+('[1]3. Услуги по передаче'!$F$10)+('[1]4. СН (Установленные)'!$E$12*1000)+'[1]5. Плата за УРП'!$D$6</f>
        <v>2865.8020002339908</v>
      </c>
      <c r="S74" s="33">
        <f>SUMIFS('[1]1. Отчет АТС'!$F:$F,'[1]1. Отчет АТС'!$A:$A,$A74,'[1]1. Отчет АТС'!$B:$B,17)+'[1]2. Иные услуги'!$D$11+('[1]3. Услуги по передаче'!$F$10)+('[1]4. СН (Установленные)'!$E$12*1000)+'[1]5. Плата за УРП'!$D$6</f>
        <v>2858.832000233991</v>
      </c>
      <c r="T74" s="33">
        <f>SUMIFS('[1]1. Отчет АТС'!$F:$F,'[1]1. Отчет АТС'!$A:$A,$A74,'[1]1. Отчет АТС'!$B:$B,18)+'[1]2. Иные услуги'!$D$11+('[1]3. Услуги по передаче'!$F$10)+('[1]4. СН (Установленные)'!$E$12*1000)+'[1]5. Плата за УРП'!$D$6</f>
        <v>2863.2620002339909</v>
      </c>
      <c r="U74" s="33">
        <f>SUMIFS('[1]1. Отчет АТС'!$F:$F,'[1]1. Отчет АТС'!$A:$A,$A74,'[1]1. Отчет АТС'!$B:$B,19)+'[1]2. Иные услуги'!$D$11+('[1]3. Услуги по передаче'!$F$10)+('[1]4. СН (Установленные)'!$E$12*1000)+'[1]5. Плата за УРП'!$D$6</f>
        <v>2841.8220002339908</v>
      </c>
      <c r="V74" s="33">
        <f>SUMIFS('[1]1. Отчет АТС'!$F:$F,'[1]1. Отчет АТС'!$A:$A,$A74,'[1]1. Отчет АТС'!$B:$B,20)+'[1]2. Иные услуги'!$D$11+('[1]3. Услуги по передаче'!$F$10)+('[1]4. СН (Установленные)'!$E$12*1000)+'[1]5. Плата за УРП'!$D$6</f>
        <v>2847.1120002339908</v>
      </c>
      <c r="W74" s="33">
        <f>SUMIFS('[1]1. Отчет АТС'!$F:$F,'[1]1. Отчет АТС'!$A:$A,$A74,'[1]1. Отчет АТС'!$B:$B,21)+'[1]2. Иные услуги'!$D$11+('[1]3. Услуги по передаче'!$F$10)+('[1]4. СН (Установленные)'!$E$12*1000)+'[1]5. Плата за УРП'!$D$6</f>
        <v>2839.5020002339907</v>
      </c>
      <c r="X74" s="33">
        <f>SUMIFS('[1]1. Отчет АТС'!$F:$F,'[1]1. Отчет АТС'!$A:$A,$A74,'[1]1. Отчет АТС'!$B:$B,22)+'[1]2. Иные услуги'!$D$11+('[1]3. Услуги по передаче'!$F$10)+('[1]4. СН (Установленные)'!$E$12*1000)+'[1]5. Плата за УРП'!$D$6</f>
        <v>2781.9320002339909</v>
      </c>
      <c r="Y74" s="33">
        <f>SUMIFS('[1]1. Отчет АТС'!$F:$F,'[1]1. Отчет АТС'!$A:$A,$A74,'[1]1. Отчет АТС'!$B:$B,23)+'[1]2. Иные услуги'!$D$11+('[1]3. Услуги по передаче'!$F$10)+('[1]4. СН (Установленные)'!$E$12*1000)+'[1]5. Плата за УРП'!$D$6</f>
        <v>2253.7320002339911</v>
      </c>
    </row>
    <row r="75" spans="1:25" s="2" customFormat="1" ht="15.75"/>
    <row r="76" spans="1:25" s="2" customFormat="1" ht="15.75"/>
    <row r="77" spans="1:25" s="2" customFormat="1" ht="15.75">
      <c r="A77" s="23" t="s">
        <v>8</v>
      </c>
      <c r="B77" s="24"/>
      <c r="C77" s="25"/>
      <c r="D77" s="26"/>
      <c r="E77" s="26"/>
      <c r="F77" s="26"/>
      <c r="G77" s="27" t="s">
        <v>35</v>
      </c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8"/>
    </row>
    <row r="78" spans="1:25" s="2" customFormat="1" ht="24">
      <c r="A78" s="29"/>
      <c r="B78" s="30" t="s">
        <v>10</v>
      </c>
      <c r="C78" s="31" t="s">
        <v>11</v>
      </c>
      <c r="D78" s="31" t="s">
        <v>12</v>
      </c>
      <c r="E78" s="31" t="s">
        <v>13</v>
      </c>
      <c r="F78" s="31" t="s">
        <v>14</v>
      </c>
      <c r="G78" s="31" t="s">
        <v>15</v>
      </c>
      <c r="H78" s="31" t="s">
        <v>16</v>
      </c>
      <c r="I78" s="31" t="s">
        <v>17</v>
      </c>
      <c r="J78" s="31" t="s">
        <v>18</v>
      </c>
      <c r="K78" s="31" t="s">
        <v>19</v>
      </c>
      <c r="L78" s="31" t="s">
        <v>20</v>
      </c>
      <c r="M78" s="31" t="s">
        <v>21</v>
      </c>
      <c r="N78" s="31" t="s">
        <v>22</v>
      </c>
      <c r="O78" s="31" t="s">
        <v>23</v>
      </c>
      <c r="P78" s="31" t="s">
        <v>24</v>
      </c>
      <c r="Q78" s="31" t="s">
        <v>25</v>
      </c>
      <c r="R78" s="31" t="s">
        <v>26</v>
      </c>
      <c r="S78" s="31" t="s">
        <v>27</v>
      </c>
      <c r="T78" s="31" t="s">
        <v>28</v>
      </c>
      <c r="U78" s="31" t="s">
        <v>29</v>
      </c>
      <c r="V78" s="31" t="s">
        <v>30</v>
      </c>
      <c r="W78" s="31" t="s">
        <v>31</v>
      </c>
      <c r="X78" s="31" t="s">
        <v>32</v>
      </c>
      <c r="Y78" s="31" t="s">
        <v>33</v>
      </c>
    </row>
    <row r="79" spans="1:25" s="2" customFormat="1" ht="15.75">
      <c r="A79" s="32">
        <v>45444</v>
      </c>
      <c r="B79" s="33">
        <f>SUMIFS('[1]1. Отчет АТС'!$F:$F,'[1]1. Отчет АТС'!$A:$A,$A79,'[1]1. Отчет АТС'!$B:$B,0)+'[1]2. Иные услуги'!$D$11+'[1]3. Услуги по передаче'!$G$10+('[1]4. СН (Установленные)'!$E$12*1000)+'[1]5. Плата за УРП'!$D$6</f>
        <v>2269.0220002339911</v>
      </c>
      <c r="C79" s="33">
        <f>SUMIFS('[1]1. Отчет АТС'!$F:$F,'[1]1. Отчет АТС'!$A:$A,$A79,'[1]1. Отчет АТС'!$B:$B,1)+'[1]2. Иные услуги'!$D$11+('[1]3. Услуги по передаче'!$G$10)+('[1]4. СН (Установленные)'!$E$12*1000)+'[1]5. Плата за УРП'!$D$6</f>
        <v>2214.7220002339909</v>
      </c>
      <c r="D79" s="33">
        <f>SUMIFS('[1]1. Отчет АТС'!$F:$F,'[1]1. Отчет АТС'!$A:$A,$A79,'[1]1. Отчет АТС'!$B:$B,2)+'[1]2. Иные услуги'!$D$11+('[1]3. Услуги по передаче'!$G$10)+('[1]4. СН (Установленные)'!$E$12*1000)+'[1]5. Плата за УРП'!$D$6</f>
        <v>2067.4420002339912</v>
      </c>
      <c r="E79" s="33">
        <f>SUMIFS('[1]1. Отчет АТС'!$F:$F,'[1]1. Отчет АТС'!$A:$A,$A79,'[1]1. Отчет АТС'!$B:$B,3)+'[1]2. Иные услуги'!$D$11+('[1]3. Услуги по передаче'!$G$10)+('[1]4. СН (Установленные)'!$E$12*1000)+'[1]5. Плата за УРП'!$D$6</f>
        <v>1942.6820002339909</v>
      </c>
      <c r="F79" s="33">
        <f>SUMIFS('[1]1. Отчет АТС'!$F:$F,'[1]1. Отчет АТС'!$A:$A,$A79,'[1]1. Отчет АТС'!$B:$B,4)+'[1]2. Иные услуги'!$D$11+('[1]3. Услуги по передаче'!$G$10)+('[1]4. СН (Установленные)'!$E$12*1000)+'[1]5. Плата за УРП'!$D$6</f>
        <v>1720.7420002339909</v>
      </c>
      <c r="G79" s="33">
        <f>SUMIFS('[1]1. Отчет АТС'!$F:$F,'[1]1. Отчет АТС'!$A:$A,$A79,'[1]1. Отчет АТС'!$B:$B,5)+'[1]2. Иные услуги'!$D$11+('[1]3. Услуги по передаче'!$G$10)+('[1]4. СН (Установленные)'!$E$12*1000)+'[1]5. Плата за УРП'!$D$6</f>
        <v>1641.392000233991</v>
      </c>
      <c r="H79" s="33">
        <f>SUMIFS('[1]1. Отчет АТС'!$F:$F,'[1]1. Отчет АТС'!$A:$A,$A79,'[1]1. Отчет АТС'!$B:$B,6)+'[1]2. Иные услуги'!$D$11+('[1]3. Услуги по передаче'!$G$10)+('[1]4. СН (Установленные)'!$E$12*1000)+'[1]5. Плата за УРП'!$D$6</f>
        <v>1060.7420002339909</v>
      </c>
      <c r="I79" s="33">
        <f>SUMIFS('[1]1. Отчет АТС'!$F:$F,'[1]1. Отчет АТС'!$A:$A,$A79,'[1]1. Отчет АТС'!$B:$B,7)+'[1]2. Иные услуги'!$D$11+('[1]3. Услуги по передаче'!$G$10)+('[1]4. СН (Установленные)'!$E$12*1000)+'[1]5. Плата за УРП'!$D$6</f>
        <v>2164.392000233991</v>
      </c>
      <c r="J79" s="33">
        <f>SUMIFS('[1]1. Отчет АТС'!$F:$F,'[1]1. Отчет АТС'!$A:$A,$A79,'[1]1. Отчет АТС'!$B:$B,8)+'[1]2. Иные услуги'!$D$11+('[1]3. Услуги по передаче'!$G$10)+('[1]4. СН (Установленные)'!$E$12*1000)+'[1]5. Плата за УРП'!$D$6</f>
        <v>2457.4820002339911</v>
      </c>
      <c r="K79" s="33">
        <f>SUMIFS('[1]1. Отчет АТС'!$F:$F,'[1]1. Отчет АТС'!$A:$A,$A79,'[1]1. Отчет АТС'!$B:$B,9)+'[1]2. Иные услуги'!$D$11+('[1]3. Услуги по передаче'!$G$10)+('[1]4. СН (Установленные)'!$E$12*1000)+'[1]5. Плата за УРП'!$D$6</f>
        <v>2621.3420002339908</v>
      </c>
      <c r="L79" s="33">
        <f>SUMIFS('[1]1. Отчет АТС'!$F:$F,'[1]1. Отчет АТС'!$A:$A,$A79,'[1]1. Отчет АТС'!$B:$B,10)+'[1]2. Иные услуги'!$D$11+('[1]3. Услуги по передаче'!$G$10)+('[1]4. СН (Установленные)'!$E$12*1000)+'[1]5. Плата за УРП'!$D$6</f>
        <v>2703.3620002339912</v>
      </c>
      <c r="M79" s="33">
        <f>SUMIFS('[1]1. Отчет АТС'!$F:$F,'[1]1. Отчет АТС'!$A:$A,$A79,'[1]1. Отчет АТС'!$B:$B,11)+'[1]2. Иные услуги'!$D$11+('[1]3. Услуги по передаче'!$G$10)+('[1]4. СН (Установленные)'!$E$12*1000)+'[1]5. Плата за УРП'!$D$6</f>
        <v>2492.9520002339909</v>
      </c>
      <c r="N79" s="33">
        <f>SUMIFS('[1]1. Отчет АТС'!$F:$F,'[1]1. Отчет АТС'!$A:$A,$A79,'[1]1. Отчет АТС'!$B:$B,12)+'[1]2. Иные услуги'!$D$11+('[1]3. Услуги по передаче'!$G$10)+('[1]4. СН (Установленные)'!$E$12*1000)+'[1]5. Плата за УРП'!$D$6</f>
        <v>2488.622000233991</v>
      </c>
      <c r="O79" s="33">
        <f>SUMIFS('[1]1. Отчет АТС'!$F:$F,'[1]1. Отчет АТС'!$A:$A,$A79,'[1]1. Отчет АТС'!$B:$B,13)+'[1]2. Иные услуги'!$D$11+('[1]3. Услуги по передаче'!$G$10)+('[1]4. СН (Установленные)'!$E$12*1000)+'[1]5. Плата за УРП'!$D$6</f>
        <v>2498.142000233991</v>
      </c>
      <c r="P79" s="33">
        <f>SUMIFS('[1]1. Отчет АТС'!$F:$F,'[1]1. Отчет АТС'!$A:$A,$A79,'[1]1. Отчет АТС'!$B:$B,14)+'[1]2. Иные услуги'!$D$11+('[1]3. Услуги по передаче'!$G$10)+('[1]4. СН (Установленные)'!$E$12*1000)+'[1]5. Плата за УРП'!$D$6</f>
        <v>2487.7720002339911</v>
      </c>
      <c r="Q79" s="33">
        <f>SUMIFS('[1]1. Отчет АТС'!$F:$F,'[1]1. Отчет АТС'!$A:$A,$A79,'[1]1. Отчет АТС'!$B:$B,15)+'[1]2. Иные услуги'!$D$11+('[1]3. Услуги по передаче'!$G$10)+('[1]4. СН (Установленные)'!$E$12*1000)+'[1]5. Плата за УРП'!$D$6</f>
        <v>2507.6820002339909</v>
      </c>
      <c r="R79" s="33">
        <f>SUMIFS('[1]1. Отчет АТС'!$F:$F,'[1]1. Отчет АТС'!$A:$A,$A79,'[1]1. Отчет АТС'!$B:$B,16)+'[1]2. Иные услуги'!$D$11+('[1]3. Услуги по передаче'!$G$10)+('[1]4. СН (Установленные)'!$E$12*1000)+'[1]5. Плата за УРП'!$D$6</f>
        <v>2559.0120002339909</v>
      </c>
      <c r="S79" s="33">
        <f>SUMIFS('[1]1. Отчет АТС'!$F:$F,'[1]1. Отчет АТС'!$A:$A,$A79,'[1]1. Отчет АТС'!$B:$B,17)+'[1]2. Иные услуги'!$D$11+('[1]3. Услуги по передаче'!$G$10)+('[1]4. СН (Установленные)'!$E$12*1000)+'[1]5. Плата за УРП'!$D$6</f>
        <v>2815.1820002339909</v>
      </c>
      <c r="T79" s="33">
        <f>SUMIFS('[1]1. Отчет АТС'!$F:$F,'[1]1. Отчет АТС'!$A:$A,$A79,'[1]1. Отчет АТС'!$B:$B,18)+'[1]2. Иные услуги'!$D$11+('[1]3. Услуги по передаче'!$G$10)+('[1]4. СН (Установленные)'!$E$12*1000)+'[1]5. Плата за УРП'!$D$6</f>
        <v>2764.9620002339911</v>
      </c>
      <c r="U79" s="33">
        <f>SUMIFS('[1]1. Отчет АТС'!$F:$F,'[1]1. Отчет АТС'!$A:$A,$A79,'[1]1. Отчет АТС'!$B:$B,19)+'[1]2. Иные услуги'!$D$11+('[1]3. Услуги по передаче'!$G$10)+('[1]4. СН (Установленные)'!$E$12*1000)+'[1]5. Плата за УРП'!$D$6</f>
        <v>2735.1820002339909</v>
      </c>
      <c r="V79" s="33">
        <f>SUMIFS('[1]1. Отчет АТС'!$F:$F,'[1]1. Отчет АТС'!$A:$A,$A79,'[1]1. Отчет АТС'!$B:$B,20)+'[1]2. Иные услуги'!$D$11+('[1]3. Услуги по передаче'!$G$10)+('[1]4. СН (Установленные)'!$E$12*1000)+'[1]5. Плата за УРП'!$D$6</f>
        <v>2858.7220002339909</v>
      </c>
      <c r="W79" s="33">
        <f>SUMIFS('[1]1. Отчет АТС'!$F:$F,'[1]1. Отчет АТС'!$A:$A,$A79,'[1]1. Отчет АТС'!$B:$B,21)+'[1]2. Иные услуги'!$D$11+('[1]3. Услуги по передаче'!$G$10)+('[1]4. СН (Установленные)'!$E$12*1000)+'[1]5. Плата за УРП'!$D$6</f>
        <v>2770.602000233991</v>
      </c>
      <c r="X79" s="33">
        <f>SUMIFS('[1]1. Отчет АТС'!$F:$F,'[1]1. Отчет АТС'!$A:$A,$A79,'[1]1. Отчет АТС'!$B:$B,22)+'[1]2. Иные услуги'!$D$11+('[1]3. Услуги по передаче'!$G$10)+('[1]4. СН (Установленные)'!$E$12*1000)+'[1]5. Плата за УРП'!$D$6</f>
        <v>2469.2920002339911</v>
      </c>
      <c r="Y79" s="33">
        <f>SUMIFS('[1]1. Отчет АТС'!$F:$F,'[1]1. Отчет АТС'!$A:$A,$A79,'[1]1. Отчет АТС'!$B:$B,23)+'[1]2. Иные услуги'!$D$11+('[1]3. Услуги по передаче'!$G$10)+('[1]4. СН (Установленные)'!$E$12*1000)+'[1]5. Плата за УРП'!$D$6</f>
        <v>2298.912000233991</v>
      </c>
    </row>
    <row r="80" spans="1:25" s="2" customFormat="1" ht="15.75">
      <c r="A80" s="32">
        <v>45445</v>
      </c>
      <c r="B80" s="33">
        <f>SUMIFS('[1]1. Отчет АТС'!$F:$F,'[1]1. Отчет АТС'!$A:$A,$A80,'[1]1. Отчет АТС'!$B:$B,0)+'[1]2. Иные услуги'!$D$11+'[1]3. Услуги по передаче'!$G$10+('[1]4. СН (Установленные)'!$E$12*1000)+'[1]5. Плата за УРП'!$D$6</f>
        <v>2227.9320002339909</v>
      </c>
      <c r="C80" s="33">
        <f>SUMIFS('[1]1. Отчет АТС'!$F:$F,'[1]1. Отчет АТС'!$A:$A,$A80,'[1]1. Отчет АТС'!$B:$B,1)+'[1]2. Иные услуги'!$D$11+('[1]3. Услуги по передаче'!$G$10)+('[1]4. СН (Установленные)'!$E$12*1000)+'[1]5. Плата за УРП'!$D$6</f>
        <v>2024.5420002339908</v>
      </c>
      <c r="D80" s="33">
        <f>SUMIFS('[1]1. Отчет АТС'!$F:$F,'[1]1. Отчет АТС'!$A:$A,$A80,'[1]1. Отчет АТС'!$B:$B,2)+'[1]2. Иные услуги'!$D$11+('[1]3. Услуги по передаче'!$G$10)+('[1]4. СН (Установленные)'!$E$12*1000)+'[1]5. Плата за УРП'!$D$6</f>
        <v>1825.2320002339909</v>
      </c>
      <c r="E80" s="33">
        <f>SUMIFS('[1]1. Отчет АТС'!$F:$F,'[1]1. Отчет АТС'!$A:$A,$A80,'[1]1. Отчет АТС'!$B:$B,3)+'[1]2. Иные услуги'!$D$11+('[1]3. Услуги по передаче'!$G$10)+('[1]4. СН (Установленные)'!$E$12*1000)+'[1]5. Плата за УРП'!$D$6</f>
        <v>1691.622000233991</v>
      </c>
      <c r="F80" s="33">
        <f>SUMIFS('[1]1. Отчет АТС'!$F:$F,'[1]1. Отчет АТС'!$A:$A,$A80,'[1]1. Отчет АТС'!$B:$B,4)+'[1]2. Иные услуги'!$D$11+('[1]3. Услуги по передаче'!$G$10)+('[1]4. СН (Установленные)'!$E$12*1000)+'[1]5. Плата за УРП'!$D$6</f>
        <v>1607.9620002339909</v>
      </c>
      <c r="G80" s="33">
        <f>SUMIFS('[1]1. Отчет АТС'!$F:$F,'[1]1. Отчет АТС'!$A:$A,$A80,'[1]1. Отчет АТС'!$B:$B,5)+'[1]2. Иные услуги'!$D$11+('[1]3. Услуги по передаче'!$G$10)+('[1]4. СН (Установленные)'!$E$12*1000)+'[1]5. Плата за УРП'!$D$6</f>
        <v>1626.7720002339909</v>
      </c>
      <c r="H80" s="33">
        <f>SUMIFS('[1]1. Отчет АТС'!$F:$F,'[1]1. Отчет АТС'!$A:$A,$A80,'[1]1. Отчет АТС'!$B:$B,6)+'[1]2. Иные услуги'!$D$11+('[1]3. Услуги по передаче'!$G$10)+('[1]4. СН (Установленные)'!$E$12*1000)+'[1]5. Плата за УРП'!$D$6</f>
        <v>1055.3220002339908</v>
      </c>
      <c r="I80" s="33">
        <f>SUMIFS('[1]1. Отчет АТС'!$F:$F,'[1]1. Отчет АТС'!$A:$A,$A80,'[1]1. Отчет АТС'!$B:$B,7)+'[1]2. Иные услуги'!$D$11+('[1]3. Услуги по передаче'!$G$10)+('[1]4. СН (Установленные)'!$E$12*1000)+'[1]5. Плата за УРП'!$D$6</f>
        <v>1058.7820002339909</v>
      </c>
      <c r="J80" s="33">
        <f>SUMIFS('[1]1. Отчет АТС'!$F:$F,'[1]1. Отчет АТС'!$A:$A,$A80,'[1]1. Отчет АТС'!$B:$B,8)+'[1]2. Иные услуги'!$D$11+('[1]3. Услуги по передаче'!$G$10)+('[1]4. СН (Установленные)'!$E$12*1000)+'[1]5. Плата за УРП'!$D$6</f>
        <v>2316.7620002339909</v>
      </c>
      <c r="K80" s="33">
        <f>SUMIFS('[1]1. Отчет АТС'!$F:$F,'[1]1. Отчет АТС'!$A:$A,$A80,'[1]1. Отчет АТС'!$B:$B,9)+'[1]2. Иные услуги'!$D$11+('[1]3. Услуги по передаче'!$G$10)+('[1]4. СН (Установленные)'!$E$12*1000)+'[1]5. Плата за УРП'!$D$6</f>
        <v>2656.3420002339908</v>
      </c>
      <c r="L80" s="33">
        <f>SUMIFS('[1]1. Отчет АТС'!$F:$F,'[1]1. Отчет АТС'!$A:$A,$A80,'[1]1. Отчет АТС'!$B:$B,10)+'[1]2. Иные услуги'!$D$11+('[1]3. Услуги по передаче'!$G$10)+('[1]4. СН (Установленные)'!$E$12*1000)+'[1]5. Плата за УРП'!$D$6</f>
        <v>2780.1120002339912</v>
      </c>
      <c r="M80" s="33">
        <f>SUMIFS('[1]1. Отчет АТС'!$F:$F,'[1]1. Отчет АТС'!$A:$A,$A80,'[1]1. Отчет АТС'!$B:$B,11)+'[1]2. Иные услуги'!$D$11+('[1]3. Услуги по передаче'!$G$10)+('[1]4. СН (Установленные)'!$E$12*1000)+'[1]5. Плата за УРП'!$D$6</f>
        <v>2788.4720002339909</v>
      </c>
      <c r="N80" s="33">
        <f>SUMIFS('[1]1. Отчет АТС'!$F:$F,'[1]1. Отчет АТС'!$A:$A,$A80,'[1]1. Отчет АТС'!$B:$B,12)+'[1]2. Иные услуги'!$D$11+('[1]3. Услуги по передаче'!$G$10)+('[1]4. СН (Установленные)'!$E$12*1000)+'[1]5. Плата за УРП'!$D$6</f>
        <v>2784.4920002339909</v>
      </c>
      <c r="O80" s="33">
        <f>SUMIFS('[1]1. Отчет АТС'!$F:$F,'[1]1. Отчет АТС'!$A:$A,$A80,'[1]1. Отчет АТС'!$B:$B,13)+'[1]2. Иные услуги'!$D$11+('[1]3. Услуги по передаче'!$G$10)+('[1]4. СН (Установленные)'!$E$12*1000)+'[1]5. Плата за УРП'!$D$6</f>
        <v>2813.8120002339911</v>
      </c>
      <c r="P80" s="33">
        <f>SUMIFS('[1]1. Отчет АТС'!$F:$F,'[1]1. Отчет АТС'!$A:$A,$A80,'[1]1. Отчет АТС'!$B:$B,14)+'[1]2. Иные услуги'!$D$11+('[1]3. Услуги по передаче'!$G$10)+('[1]4. СН (Установленные)'!$E$12*1000)+'[1]5. Плата за УРП'!$D$6</f>
        <v>2879.9220002339912</v>
      </c>
      <c r="Q80" s="33">
        <f>SUMIFS('[1]1. Отчет АТС'!$F:$F,'[1]1. Отчет АТС'!$A:$A,$A80,'[1]1. Отчет АТС'!$B:$B,15)+'[1]2. Иные услуги'!$D$11+('[1]3. Услуги по передаче'!$G$10)+('[1]4. СН (Установленные)'!$E$12*1000)+'[1]5. Плата за УРП'!$D$6</f>
        <v>2930.1320002339912</v>
      </c>
      <c r="R80" s="33">
        <f>SUMIFS('[1]1. Отчет АТС'!$F:$F,'[1]1. Отчет АТС'!$A:$A,$A80,'[1]1. Отчет АТС'!$B:$B,16)+'[1]2. Иные услуги'!$D$11+('[1]3. Услуги по передаче'!$G$10)+('[1]4. СН (Установленные)'!$E$12*1000)+'[1]5. Плата за УРП'!$D$6</f>
        <v>2968.9920002339909</v>
      </c>
      <c r="S80" s="33">
        <f>SUMIFS('[1]1. Отчет АТС'!$F:$F,'[1]1. Отчет АТС'!$A:$A,$A80,'[1]1. Отчет АТС'!$B:$B,17)+'[1]2. Иные услуги'!$D$11+('[1]3. Услуги по передаче'!$G$10)+('[1]4. СН (Установленные)'!$E$12*1000)+'[1]5. Плата за УРП'!$D$6</f>
        <v>2990.6720002339912</v>
      </c>
      <c r="T80" s="33">
        <f>SUMIFS('[1]1. Отчет АТС'!$F:$F,'[1]1. Отчет АТС'!$A:$A,$A80,'[1]1. Отчет АТС'!$B:$B,18)+'[1]2. Иные услуги'!$D$11+('[1]3. Услуги по передаче'!$G$10)+('[1]4. СН (Установленные)'!$E$12*1000)+'[1]5. Плата за УРП'!$D$6</f>
        <v>2991.3120002339911</v>
      </c>
      <c r="U80" s="33">
        <f>SUMIFS('[1]1. Отчет АТС'!$F:$F,'[1]1. Отчет АТС'!$A:$A,$A80,'[1]1. Отчет АТС'!$B:$B,19)+'[1]2. Иные услуги'!$D$11+('[1]3. Услуги по передаче'!$G$10)+('[1]4. СН (Установленные)'!$E$12*1000)+'[1]5. Плата за УРП'!$D$6</f>
        <v>2882.4520002339909</v>
      </c>
      <c r="V80" s="33">
        <f>SUMIFS('[1]1. Отчет АТС'!$F:$F,'[1]1. Отчет АТС'!$A:$A,$A80,'[1]1. Отчет АТС'!$B:$B,20)+'[1]2. Иные услуги'!$D$11+('[1]3. Услуги по передаче'!$G$10)+('[1]4. СН (Установленные)'!$E$12*1000)+'[1]5. Плата за УРП'!$D$6</f>
        <v>2916.2120002339911</v>
      </c>
      <c r="W80" s="33">
        <f>SUMIFS('[1]1. Отчет АТС'!$F:$F,'[1]1. Отчет АТС'!$A:$A,$A80,'[1]1. Отчет АТС'!$B:$B,21)+'[1]2. Иные услуги'!$D$11+('[1]3. Услуги по передаче'!$G$10)+('[1]4. СН (Установленные)'!$E$12*1000)+'[1]5. Плата за УРП'!$D$6</f>
        <v>2928.2520002339911</v>
      </c>
      <c r="X80" s="33">
        <f>SUMIFS('[1]1. Отчет АТС'!$F:$F,'[1]1. Отчет АТС'!$A:$A,$A80,'[1]1. Отчет АТС'!$B:$B,22)+'[1]2. Иные услуги'!$D$11+('[1]3. Услуги по передаче'!$G$10)+('[1]4. СН (Установленные)'!$E$12*1000)+'[1]5. Плата за УРП'!$D$6</f>
        <v>2788.622000233991</v>
      </c>
      <c r="Y80" s="33">
        <f>SUMIFS('[1]1. Отчет АТС'!$F:$F,'[1]1. Отчет АТС'!$A:$A,$A80,'[1]1. Отчет АТС'!$B:$B,23)+'[1]2. Иные услуги'!$D$11+('[1]3. Услуги по передаче'!$G$10)+('[1]4. СН (Установленные)'!$E$12*1000)+'[1]5. Плата за УРП'!$D$6</f>
        <v>2404.9720002339909</v>
      </c>
    </row>
    <row r="81" spans="1:25" s="2" customFormat="1" ht="15.75">
      <c r="A81" s="32">
        <v>45446</v>
      </c>
      <c r="B81" s="33">
        <f>SUMIFS('[1]1. Отчет АТС'!$F:$F,'[1]1. Отчет АТС'!$A:$A,$A81,'[1]1. Отчет АТС'!$B:$B,0)+'[1]2. Иные услуги'!$D$11+'[1]3. Услуги по передаче'!$G$10+('[1]4. СН (Установленные)'!$E$12*1000)+'[1]5. Плата за УРП'!$D$6</f>
        <v>2277.622000233991</v>
      </c>
      <c r="C81" s="33">
        <f>SUMIFS('[1]1. Отчет АТС'!$F:$F,'[1]1. Отчет АТС'!$A:$A,$A81,'[1]1. Отчет АТС'!$B:$B,1)+'[1]2. Иные услуги'!$D$11+('[1]3. Услуги по передаче'!$G$10)+('[1]4. СН (Установленные)'!$E$12*1000)+'[1]5. Плата за УРП'!$D$6</f>
        <v>2059.0020002339911</v>
      </c>
      <c r="D81" s="33">
        <f>SUMIFS('[1]1. Отчет АТС'!$F:$F,'[1]1. Отчет АТС'!$A:$A,$A81,'[1]1. Отчет АТС'!$B:$B,2)+'[1]2. Иные услуги'!$D$11+('[1]3. Услуги по передаче'!$G$10)+('[1]4. СН (Установленные)'!$E$12*1000)+'[1]5. Плата за УРП'!$D$6</f>
        <v>2025.892000233991</v>
      </c>
      <c r="E81" s="33">
        <f>SUMIFS('[1]1. Отчет АТС'!$F:$F,'[1]1. Отчет АТС'!$A:$A,$A81,'[1]1. Отчет АТС'!$B:$B,3)+'[1]2. Иные услуги'!$D$11+('[1]3. Услуги по передаче'!$G$10)+('[1]4. СН (Установленные)'!$E$12*1000)+'[1]5. Плата за УРП'!$D$6</f>
        <v>1870.922000233991</v>
      </c>
      <c r="F81" s="33">
        <f>SUMIFS('[1]1. Отчет АТС'!$F:$F,'[1]1. Отчет АТС'!$A:$A,$A81,'[1]1. Отчет АТС'!$B:$B,4)+'[1]2. Иные услуги'!$D$11+('[1]3. Услуги по передаче'!$G$10)+('[1]4. СН (Установленные)'!$E$12*1000)+'[1]5. Плата за УРП'!$D$6</f>
        <v>1804.0920002339908</v>
      </c>
      <c r="G81" s="33">
        <f>SUMIFS('[1]1. Отчет АТС'!$F:$F,'[1]1. Отчет АТС'!$A:$A,$A81,'[1]1. Отчет АТС'!$B:$B,5)+'[1]2. Иные услуги'!$D$11+('[1]3. Услуги по передаче'!$G$10)+('[1]4. СН (Установленные)'!$E$12*1000)+'[1]5. Плата за УРП'!$D$6</f>
        <v>2004.2120002339909</v>
      </c>
      <c r="H81" s="33">
        <f>SUMIFS('[1]1. Отчет АТС'!$F:$F,'[1]1. Отчет АТС'!$A:$A,$A81,'[1]1. Отчет АТС'!$B:$B,6)+'[1]2. Иные услуги'!$D$11+('[1]3. Услуги по передаче'!$G$10)+('[1]4. СН (Установленные)'!$E$12*1000)+'[1]5. Плата за УРП'!$D$6</f>
        <v>2149.352000233991</v>
      </c>
      <c r="I81" s="33">
        <f>SUMIFS('[1]1. Отчет АТС'!$F:$F,'[1]1. Отчет АТС'!$A:$A,$A81,'[1]1. Отчет АТС'!$B:$B,7)+'[1]2. Иные услуги'!$D$11+('[1]3. Услуги по передаче'!$G$10)+('[1]4. СН (Установленные)'!$E$12*1000)+'[1]5. Плата за УРП'!$D$6</f>
        <v>2348.9220002339912</v>
      </c>
      <c r="J81" s="33">
        <f>SUMIFS('[1]1. Отчет АТС'!$F:$F,'[1]1. Отчет АТС'!$A:$A,$A81,'[1]1. Отчет АТС'!$B:$B,8)+'[1]2. Иные услуги'!$D$11+('[1]3. Услуги по передаче'!$G$10)+('[1]4. СН (Установленные)'!$E$12*1000)+'[1]5. Плата за УРП'!$D$6</f>
        <v>2841.1120002339912</v>
      </c>
      <c r="K81" s="33">
        <f>SUMIFS('[1]1. Отчет АТС'!$F:$F,'[1]1. Отчет АТС'!$A:$A,$A81,'[1]1. Отчет АТС'!$B:$B,9)+'[1]2. Иные услуги'!$D$11+('[1]3. Услуги по передаче'!$G$10)+('[1]4. СН (Установленные)'!$E$12*1000)+'[1]5. Плата за УРП'!$D$6</f>
        <v>3048.5520002339908</v>
      </c>
      <c r="L81" s="33">
        <f>SUMIFS('[1]1. Отчет АТС'!$F:$F,'[1]1. Отчет АТС'!$A:$A,$A81,'[1]1. Отчет АТС'!$B:$B,10)+'[1]2. Иные услуги'!$D$11+('[1]3. Услуги по передаче'!$G$10)+('[1]4. СН (Установленные)'!$E$12*1000)+'[1]5. Плата за УРП'!$D$6</f>
        <v>3051.5420002339911</v>
      </c>
      <c r="M81" s="33">
        <f>SUMIFS('[1]1. Отчет АТС'!$F:$F,'[1]1. Отчет АТС'!$A:$A,$A81,'[1]1. Отчет АТС'!$B:$B,11)+'[1]2. Иные услуги'!$D$11+('[1]3. Услуги по передаче'!$G$10)+('[1]4. СН (Установленные)'!$E$12*1000)+'[1]5. Плата за УРП'!$D$6</f>
        <v>3030.2320002339911</v>
      </c>
      <c r="N81" s="33">
        <f>SUMIFS('[1]1. Отчет АТС'!$F:$F,'[1]1. Отчет АТС'!$A:$A,$A81,'[1]1. Отчет АТС'!$B:$B,12)+'[1]2. Иные услуги'!$D$11+('[1]3. Услуги по передаче'!$G$10)+('[1]4. СН (Установленные)'!$E$12*1000)+'[1]5. Плата за УРП'!$D$6</f>
        <v>3030.622000233991</v>
      </c>
      <c r="O81" s="33">
        <f>SUMIFS('[1]1. Отчет АТС'!$F:$F,'[1]1. Отчет АТС'!$A:$A,$A81,'[1]1. Отчет АТС'!$B:$B,13)+'[1]2. Иные услуги'!$D$11+('[1]3. Услуги по передаче'!$G$10)+('[1]4. СН (Установленные)'!$E$12*1000)+'[1]5. Плата за УРП'!$D$6</f>
        <v>3031.3220002339908</v>
      </c>
      <c r="P81" s="33">
        <f>SUMIFS('[1]1. Отчет АТС'!$F:$F,'[1]1. Отчет АТС'!$A:$A,$A81,'[1]1. Отчет АТС'!$B:$B,14)+'[1]2. Иные услуги'!$D$11+('[1]3. Услуги по передаче'!$G$10)+('[1]4. СН (Установленные)'!$E$12*1000)+'[1]5. Плата за УРП'!$D$6</f>
        <v>3036.142000233991</v>
      </c>
      <c r="Q81" s="33">
        <f>SUMIFS('[1]1. Отчет АТС'!$F:$F,'[1]1. Отчет АТС'!$A:$A,$A81,'[1]1. Отчет АТС'!$B:$B,15)+'[1]2. Иные услуги'!$D$11+('[1]3. Услуги по передаче'!$G$10)+('[1]4. СН (Установленные)'!$E$12*1000)+'[1]5. Плата за УРП'!$D$6</f>
        <v>3027.2820002339909</v>
      </c>
      <c r="R81" s="33">
        <f>SUMIFS('[1]1. Отчет АТС'!$F:$F,'[1]1. Отчет АТС'!$A:$A,$A81,'[1]1. Отчет АТС'!$B:$B,16)+'[1]2. Иные услуги'!$D$11+('[1]3. Услуги по передаче'!$G$10)+('[1]4. СН (Установленные)'!$E$12*1000)+'[1]5. Плата за УРП'!$D$6</f>
        <v>3024.0320002339909</v>
      </c>
      <c r="S81" s="33">
        <f>SUMIFS('[1]1. Отчет АТС'!$F:$F,'[1]1. Отчет АТС'!$A:$A,$A81,'[1]1. Отчет АТС'!$B:$B,17)+'[1]2. Иные услуги'!$D$11+('[1]3. Услуги по передаче'!$G$10)+('[1]4. СН (Установленные)'!$E$12*1000)+'[1]5. Плата за УРП'!$D$6</f>
        <v>3022.7220002339909</v>
      </c>
      <c r="T81" s="33">
        <f>SUMIFS('[1]1. Отчет АТС'!$F:$F,'[1]1. Отчет АТС'!$A:$A,$A81,'[1]1. Отчет АТС'!$B:$B,18)+'[1]2. Иные услуги'!$D$11+('[1]3. Услуги по передаче'!$G$10)+('[1]4. СН (Установленные)'!$E$12*1000)+'[1]5. Плата за УРП'!$D$6</f>
        <v>3022.4820002339911</v>
      </c>
      <c r="U81" s="33">
        <f>SUMIFS('[1]1. Отчет АТС'!$F:$F,'[1]1. Отчет АТС'!$A:$A,$A81,'[1]1. Отчет АТС'!$B:$B,19)+'[1]2. Иные услуги'!$D$11+('[1]3. Услуги по передаче'!$G$10)+('[1]4. СН (Установленные)'!$E$12*1000)+'[1]5. Плата за УРП'!$D$6</f>
        <v>2889.6320002339912</v>
      </c>
      <c r="V81" s="33">
        <f>SUMIFS('[1]1. Отчет АТС'!$F:$F,'[1]1. Отчет АТС'!$A:$A,$A81,'[1]1. Отчет АТС'!$B:$B,20)+'[1]2. Иные услуги'!$D$11+('[1]3. Услуги по передаче'!$G$10)+('[1]4. СН (Установленные)'!$E$12*1000)+'[1]5. Плата за УРП'!$D$6</f>
        <v>2940.7220002339909</v>
      </c>
      <c r="W81" s="33">
        <f>SUMIFS('[1]1. Отчет АТС'!$F:$F,'[1]1. Отчет АТС'!$A:$A,$A81,'[1]1. Отчет АТС'!$B:$B,21)+'[1]2. Иные услуги'!$D$11+('[1]3. Услуги по передаче'!$G$10)+('[1]4. СН (Установленные)'!$E$12*1000)+'[1]5. Плата за УРП'!$D$6</f>
        <v>2929.5720002339908</v>
      </c>
      <c r="X81" s="33">
        <f>SUMIFS('[1]1. Отчет АТС'!$F:$F,'[1]1. Отчет АТС'!$A:$A,$A81,'[1]1. Отчет АТС'!$B:$B,22)+'[1]2. Иные услуги'!$D$11+('[1]3. Услуги по передаче'!$G$10)+('[1]4. СН (Установленные)'!$E$12*1000)+'[1]5. Плата за УРП'!$D$6</f>
        <v>2609.0520002339908</v>
      </c>
      <c r="Y81" s="33">
        <f>SUMIFS('[1]1. Отчет АТС'!$F:$F,'[1]1. Отчет АТС'!$A:$A,$A81,'[1]1. Отчет АТС'!$B:$B,23)+'[1]2. Иные услуги'!$D$11+('[1]3. Услуги по передаче'!$G$10)+('[1]4. СН (Установленные)'!$E$12*1000)+'[1]5. Плата за УРП'!$D$6</f>
        <v>2348.5620002339911</v>
      </c>
    </row>
    <row r="82" spans="1:25" s="2" customFormat="1" ht="15.75">
      <c r="A82" s="32">
        <v>45447</v>
      </c>
      <c r="B82" s="33">
        <f>SUMIFS('[1]1. Отчет АТС'!$F:$F,'[1]1. Отчет АТС'!$A:$A,$A82,'[1]1. Отчет АТС'!$B:$B,0)+'[1]2. Иные услуги'!$D$11+'[1]3. Услуги по передаче'!$G$10+('[1]4. СН (Установленные)'!$E$12*1000)+'[1]5. Плата за УРП'!$D$6</f>
        <v>2372.3620002339912</v>
      </c>
      <c r="C82" s="33">
        <f>SUMIFS('[1]1. Отчет АТС'!$F:$F,'[1]1. Отчет АТС'!$A:$A,$A82,'[1]1. Отчет АТС'!$B:$B,1)+'[1]2. Иные услуги'!$D$11+('[1]3. Услуги по передаче'!$G$10)+('[1]4. СН (Установленные)'!$E$12*1000)+'[1]5. Плата за УРП'!$D$6</f>
        <v>2145.122000233991</v>
      </c>
      <c r="D82" s="33">
        <f>SUMIFS('[1]1. Отчет АТС'!$F:$F,'[1]1. Отчет АТС'!$A:$A,$A82,'[1]1. Отчет АТС'!$B:$B,2)+'[1]2. Иные услуги'!$D$11+('[1]3. Услуги по передаче'!$G$10)+('[1]4. СН (Установленные)'!$E$12*1000)+'[1]5. Плата за УРП'!$D$6</f>
        <v>2008.8120002339911</v>
      </c>
      <c r="E82" s="33">
        <f>SUMIFS('[1]1. Отчет АТС'!$F:$F,'[1]1. Отчет АТС'!$A:$A,$A82,'[1]1. Отчет АТС'!$B:$B,3)+'[1]2. Иные услуги'!$D$11+('[1]3. Услуги по передаче'!$G$10)+('[1]4. СН (Установленные)'!$E$12*1000)+'[1]5. Плата за УРП'!$D$6</f>
        <v>1911.7420002339909</v>
      </c>
      <c r="F82" s="33">
        <f>SUMIFS('[1]1. Отчет АТС'!$F:$F,'[1]1. Отчет АТС'!$A:$A,$A82,'[1]1. Отчет АТС'!$B:$B,4)+'[1]2. Иные услуги'!$D$11+('[1]3. Услуги по передаче'!$G$10)+('[1]4. СН (Установленные)'!$E$12*1000)+'[1]5. Плата за УРП'!$D$6</f>
        <v>1913.892000233991</v>
      </c>
      <c r="G82" s="33">
        <f>SUMIFS('[1]1. Отчет АТС'!$F:$F,'[1]1. Отчет АТС'!$A:$A,$A82,'[1]1. Отчет АТС'!$B:$B,5)+'[1]2. Иные услуги'!$D$11+('[1]3. Услуги по передаче'!$G$10)+('[1]4. СН (Установленные)'!$E$12*1000)+'[1]5. Плата за УРП'!$D$6</f>
        <v>2086.0720002339908</v>
      </c>
      <c r="H82" s="33">
        <f>SUMIFS('[1]1. Отчет АТС'!$F:$F,'[1]1. Отчет АТС'!$A:$A,$A82,'[1]1. Отчет АТС'!$B:$B,6)+'[1]2. Иные услуги'!$D$11+('[1]3. Услуги по передаче'!$G$10)+('[1]4. СН (Установленные)'!$E$12*1000)+'[1]5. Плата за УРП'!$D$6</f>
        <v>2205.7220002339909</v>
      </c>
      <c r="I82" s="33">
        <f>SUMIFS('[1]1. Отчет АТС'!$F:$F,'[1]1. Отчет АТС'!$A:$A,$A82,'[1]1. Отчет АТС'!$B:$B,7)+'[1]2. Иные услуги'!$D$11+('[1]3. Услуги по передаче'!$G$10)+('[1]4. СН (Установленные)'!$E$12*1000)+'[1]5. Плата за УРП'!$D$6</f>
        <v>2455.122000233991</v>
      </c>
      <c r="J82" s="33">
        <f>SUMIFS('[1]1. Отчет АТС'!$F:$F,'[1]1. Отчет АТС'!$A:$A,$A82,'[1]1. Отчет АТС'!$B:$B,8)+'[1]2. Иные услуги'!$D$11+('[1]3. Услуги по передаче'!$G$10)+('[1]4. СН (Установленные)'!$E$12*1000)+'[1]5. Плата за УРП'!$D$6</f>
        <v>2911.4620002339911</v>
      </c>
      <c r="K82" s="33">
        <f>SUMIFS('[1]1. Отчет АТС'!$F:$F,'[1]1. Отчет АТС'!$A:$A,$A82,'[1]1. Отчет АТС'!$B:$B,9)+'[1]2. Иные услуги'!$D$11+('[1]3. Услуги по передаче'!$G$10)+('[1]4. СН (Установленные)'!$E$12*1000)+'[1]5. Плата за УРП'!$D$6</f>
        <v>3062.9020002339907</v>
      </c>
      <c r="L82" s="33">
        <f>SUMIFS('[1]1. Отчет АТС'!$F:$F,'[1]1. Отчет АТС'!$A:$A,$A82,'[1]1. Отчет АТС'!$B:$B,10)+'[1]2. Иные услуги'!$D$11+('[1]3. Услуги по передаче'!$G$10)+('[1]4. СН (Установленные)'!$E$12*1000)+'[1]5. Плата за УРП'!$D$6</f>
        <v>3074.3220002339908</v>
      </c>
      <c r="M82" s="33">
        <f>SUMIFS('[1]1. Отчет АТС'!$F:$F,'[1]1. Отчет АТС'!$A:$A,$A82,'[1]1. Отчет АТС'!$B:$B,11)+'[1]2. Иные услуги'!$D$11+('[1]3. Услуги по передаче'!$G$10)+('[1]4. СН (Установленные)'!$E$12*1000)+'[1]5. Плата за УРП'!$D$6</f>
        <v>3074.5620002339906</v>
      </c>
      <c r="N82" s="33">
        <f>SUMIFS('[1]1. Отчет АТС'!$F:$F,'[1]1. Отчет АТС'!$A:$A,$A82,'[1]1. Отчет АТС'!$B:$B,12)+'[1]2. Иные услуги'!$D$11+('[1]3. Услуги по передаче'!$G$10)+('[1]4. СН (Установленные)'!$E$12*1000)+'[1]5. Плата за УРП'!$D$6</f>
        <v>3067.1220002339905</v>
      </c>
      <c r="O82" s="33">
        <f>SUMIFS('[1]1. Отчет АТС'!$F:$F,'[1]1. Отчет АТС'!$A:$A,$A82,'[1]1. Отчет АТС'!$B:$B,13)+'[1]2. Иные услуги'!$D$11+('[1]3. Услуги по передаче'!$G$10)+('[1]4. СН (Установленные)'!$E$12*1000)+'[1]5. Плата за УРП'!$D$6</f>
        <v>3067.2920002339906</v>
      </c>
      <c r="P82" s="33">
        <f>SUMIFS('[1]1. Отчет АТС'!$F:$F,'[1]1. Отчет АТС'!$A:$A,$A82,'[1]1. Отчет АТС'!$B:$B,14)+'[1]2. Иные услуги'!$D$11+('[1]3. Услуги по передаче'!$G$10)+('[1]4. СН (Установленные)'!$E$12*1000)+'[1]5. Плата за УРП'!$D$6</f>
        <v>3068.9120002339905</v>
      </c>
      <c r="Q82" s="33">
        <f>SUMIFS('[1]1. Отчет АТС'!$F:$F,'[1]1. Отчет АТС'!$A:$A,$A82,'[1]1. Отчет АТС'!$B:$B,15)+'[1]2. Иные услуги'!$D$11+('[1]3. Услуги по передаче'!$G$10)+('[1]4. СН (Установленные)'!$E$12*1000)+'[1]5. Плата за УРП'!$D$6</f>
        <v>3066.7720002339906</v>
      </c>
      <c r="R82" s="33">
        <f>SUMIFS('[1]1. Отчет АТС'!$F:$F,'[1]1. Отчет АТС'!$A:$A,$A82,'[1]1. Отчет АТС'!$B:$B,16)+'[1]2. Иные услуги'!$D$11+('[1]3. Услуги по передаче'!$G$10)+('[1]4. СН (Установленные)'!$E$12*1000)+'[1]5. Плата за УРП'!$D$6</f>
        <v>3074.0020002339907</v>
      </c>
      <c r="S82" s="33">
        <f>SUMIFS('[1]1. Отчет АТС'!$F:$F,'[1]1. Отчет АТС'!$A:$A,$A82,'[1]1. Отчет АТС'!$B:$B,17)+'[1]2. Иные услуги'!$D$11+('[1]3. Услуги по передаче'!$G$10)+('[1]4. СН (Установленные)'!$E$12*1000)+'[1]5. Плата за УРП'!$D$6</f>
        <v>3075.1120002339908</v>
      </c>
      <c r="T82" s="33">
        <f>SUMIFS('[1]1. Отчет АТС'!$F:$F,'[1]1. Отчет АТС'!$A:$A,$A82,'[1]1. Отчет АТС'!$B:$B,18)+'[1]2. Иные услуги'!$D$11+('[1]3. Услуги по передаче'!$G$10)+('[1]4. СН (Установленные)'!$E$12*1000)+'[1]5. Плата за УРП'!$D$6</f>
        <v>3076.6620002339905</v>
      </c>
      <c r="U82" s="33">
        <f>SUMIFS('[1]1. Отчет АТС'!$F:$F,'[1]1. Отчет АТС'!$A:$A,$A82,'[1]1. Отчет АТС'!$B:$B,19)+'[1]2. Иные услуги'!$D$11+('[1]3. Услуги по передаче'!$G$10)+('[1]4. СН (Установленные)'!$E$12*1000)+'[1]5. Плата за УРП'!$D$6</f>
        <v>3058.642000233991</v>
      </c>
      <c r="V82" s="33">
        <f>SUMIFS('[1]1. Отчет АТС'!$F:$F,'[1]1. Отчет АТС'!$A:$A,$A82,'[1]1. Отчет АТС'!$B:$B,20)+'[1]2. Иные услуги'!$D$11+('[1]3. Услуги по передаче'!$G$10)+('[1]4. СН (Установленные)'!$E$12*1000)+'[1]5. Плата за УРП'!$D$6</f>
        <v>3057.6120002339912</v>
      </c>
      <c r="W82" s="33">
        <f>SUMIFS('[1]1. Отчет АТС'!$F:$F,'[1]1. Отчет АТС'!$A:$A,$A82,'[1]1. Отчет АТС'!$B:$B,21)+'[1]2. Иные услуги'!$D$11+('[1]3. Услуги по передаче'!$G$10)+('[1]4. СН (Установленные)'!$E$12*1000)+'[1]5. Плата за УРП'!$D$6</f>
        <v>3065.7720002339906</v>
      </c>
      <c r="X82" s="33">
        <f>SUMIFS('[1]1. Отчет АТС'!$F:$F,'[1]1. Отчет АТС'!$A:$A,$A82,'[1]1. Отчет АТС'!$B:$B,22)+'[1]2. Иные услуги'!$D$11+('[1]3. Услуги по передаче'!$G$10)+('[1]4. СН (Установленные)'!$E$12*1000)+'[1]5. Плата за УРП'!$D$6</f>
        <v>2605.2220002339909</v>
      </c>
      <c r="Y82" s="33">
        <f>SUMIFS('[1]1. Отчет АТС'!$F:$F,'[1]1. Отчет АТС'!$A:$A,$A82,'[1]1. Отчет АТС'!$B:$B,23)+'[1]2. Иные услуги'!$D$11+('[1]3. Услуги по передаче'!$G$10)+('[1]4. СН (Установленные)'!$E$12*1000)+'[1]5. Плата за УРП'!$D$6</f>
        <v>2349.6120002339912</v>
      </c>
    </row>
    <row r="83" spans="1:25" s="2" customFormat="1" ht="15.75">
      <c r="A83" s="32">
        <v>45448</v>
      </c>
      <c r="B83" s="33">
        <f>SUMIFS('[1]1. Отчет АТС'!$F:$F,'[1]1. Отчет АТС'!$A:$A,$A83,'[1]1. Отчет АТС'!$B:$B,0)+'[1]2. Иные услуги'!$D$11+'[1]3. Услуги по передаче'!$G$10+('[1]4. СН (Установленные)'!$E$12*1000)+'[1]5. Плата за УРП'!$D$6</f>
        <v>2183.912000233991</v>
      </c>
      <c r="C83" s="33">
        <f>SUMIFS('[1]1. Отчет АТС'!$F:$F,'[1]1. Отчет АТС'!$A:$A,$A83,'[1]1. Отчет АТС'!$B:$B,1)+'[1]2. Иные услуги'!$D$11+('[1]3. Услуги по передаче'!$G$10)+('[1]4. СН (Установленные)'!$E$12*1000)+'[1]5. Плата за УРП'!$D$6</f>
        <v>2007.3120002339911</v>
      </c>
      <c r="D83" s="33">
        <f>SUMIFS('[1]1. Отчет АТС'!$F:$F,'[1]1. Отчет АТС'!$A:$A,$A83,'[1]1. Отчет АТС'!$B:$B,2)+'[1]2. Иные услуги'!$D$11+('[1]3. Услуги по передаче'!$G$10)+('[1]4. СН (Установленные)'!$E$12*1000)+'[1]5. Плата за УРП'!$D$6</f>
        <v>1870.162000233991</v>
      </c>
      <c r="E83" s="33">
        <f>SUMIFS('[1]1. Отчет АТС'!$F:$F,'[1]1. Отчет АТС'!$A:$A,$A83,'[1]1. Отчет АТС'!$B:$B,3)+'[1]2. Иные услуги'!$D$11+('[1]3. Услуги по передаче'!$G$10)+('[1]4. СН (Установленные)'!$E$12*1000)+'[1]5. Плата за УРП'!$D$6</f>
        <v>1779.1820002339909</v>
      </c>
      <c r="F83" s="33">
        <f>SUMIFS('[1]1. Отчет АТС'!$F:$F,'[1]1. Отчет АТС'!$A:$A,$A83,'[1]1. Отчет АТС'!$B:$B,4)+'[1]2. Иные услуги'!$D$11+('[1]3. Услуги по передаче'!$G$10)+('[1]4. СН (Установленные)'!$E$12*1000)+'[1]5. Плата за УРП'!$D$6</f>
        <v>1050.0620002339911</v>
      </c>
      <c r="G83" s="33">
        <f>SUMIFS('[1]1. Отчет АТС'!$F:$F,'[1]1. Отчет АТС'!$A:$A,$A83,'[1]1. Отчет АТС'!$B:$B,5)+'[1]2. Иные услуги'!$D$11+('[1]3. Услуги по передаче'!$G$10)+('[1]4. СН (Установленные)'!$E$12*1000)+'[1]5. Плата за УРП'!$D$6</f>
        <v>1050.0620002339911</v>
      </c>
      <c r="H83" s="33">
        <f>SUMIFS('[1]1. Отчет АТС'!$F:$F,'[1]1. Отчет АТС'!$A:$A,$A83,'[1]1. Отчет АТС'!$B:$B,6)+'[1]2. Иные услуги'!$D$11+('[1]3. Услуги по передаче'!$G$10)+('[1]4. СН (Установленные)'!$E$12*1000)+'[1]5. Плата за УРП'!$D$6</f>
        <v>1254.3020002339908</v>
      </c>
      <c r="I83" s="33">
        <f>SUMIFS('[1]1. Отчет АТС'!$F:$F,'[1]1. Отчет АТС'!$A:$A,$A83,'[1]1. Отчет АТС'!$B:$B,7)+'[1]2. Иные услуги'!$D$11+('[1]3. Услуги по передаче'!$G$10)+('[1]4. СН (Установленные)'!$E$12*1000)+'[1]5. Плата за УРП'!$D$6</f>
        <v>1158.162000233991</v>
      </c>
      <c r="J83" s="33">
        <f>SUMIFS('[1]1. Отчет АТС'!$F:$F,'[1]1. Отчет АТС'!$A:$A,$A83,'[1]1. Отчет АТС'!$B:$B,8)+'[1]2. Иные услуги'!$D$11+('[1]3. Услуги по передаче'!$G$10)+('[1]4. СН (Установленные)'!$E$12*1000)+'[1]5. Плата за УРП'!$D$6</f>
        <v>2783.9520002339909</v>
      </c>
      <c r="K83" s="33">
        <f>SUMIFS('[1]1. Отчет АТС'!$F:$F,'[1]1. Отчет АТС'!$A:$A,$A83,'[1]1. Отчет АТС'!$B:$B,9)+'[1]2. Иные услуги'!$D$11+('[1]3. Услуги по передаче'!$G$10)+('[1]4. СН (Установленные)'!$E$12*1000)+'[1]5. Плата за УРП'!$D$6</f>
        <v>3031.9720002339909</v>
      </c>
      <c r="L83" s="33">
        <f>SUMIFS('[1]1. Отчет АТС'!$F:$F,'[1]1. Отчет АТС'!$A:$A,$A83,'[1]1. Отчет АТС'!$B:$B,10)+'[1]2. Иные услуги'!$D$11+('[1]3. Услуги по передаче'!$G$10)+('[1]4. СН (Установленные)'!$E$12*1000)+'[1]5. Плата за УРП'!$D$6</f>
        <v>3055.0020002339911</v>
      </c>
      <c r="M83" s="33">
        <f>SUMIFS('[1]1. Отчет АТС'!$F:$F,'[1]1. Отчет АТС'!$A:$A,$A83,'[1]1. Отчет АТС'!$B:$B,11)+'[1]2. Иные услуги'!$D$11+('[1]3. Услуги по передаче'!$G$10)+('[1]4. СН (Установленные)'!$E$12*1000)+'[1]5. Плата за УРП'!$D$6</f>
        <v>3044.5320002339909</v>
      </c>
      <c r="N83" s="33">
        <f>SUMIFS('[1]1. Отчет АТС'!$F:$F,'[1]1. Отчет АТС'!$A:$A,$A83,'[1]1. Отчет АТС'!$B:$B,12)+'[1]2. Иные услуги'!$D$11+('[1]3. Услуги по передаче'!$G$10)+('[1]4. СН (Установленные)'!$E$12*1000)+'[1]5. Плата за УРП'!$D$6</f>
        <v>3046.2220002339909</v>
      </c>
      <c r="O83" s="33">
        <f>SUMIFS('[1]1. Отчет АТС'!$F:$F,'[1]1. Отчет АТС'!$A:$A,$A83,'[1]1. Отчет АТС'!$B:$B,13)+'[1]2. Иные услуги'!$D$11+('[1]3. Услуги по передаче'!$G$10)+('[1]4. СН (Установленные)'!$E$12*1000)+'[1]5. Плата за УРП'!$D$6</f>
        <v>3047.0020002339911</v>
      </c>
      <c r="P83" s="33">
        <f>SUMIFS('[1]1. Отчет АТС'!$F:$F,'[1]1. Отчет АТС'!$A:$A,$A83,'[1]1. Отчет АТС'!$B:$B,14)+'[1]2. Иные услуги'!$D$11+('[1]3. Услуги по передаче'!$G$10)+('[1]4. СН (Установленные)'!$E$12*1000)+'[1]5. Плата за УРП'!$D$6</f>
        <v>3047.2020002339909</v>
      </c>
      <c r="Q83" s="33">
        <f>SUMIFS('[1]1. Отчет АТС'!$F:$F,'[1]1. Отчет АТС'!$A:$A,$A83,'[1]1. Отчет АТС'!$B:$B,15)+'[1]2. Иные услуги'!$D$11+('[1]3. Услуги по передаче'!$G$10)+('[1]4. СН (Установленные)'!$E$12*1000)+'[1]5. Плата за УРП'!$D$6</f>
        <v>3048.2620002339909</v>
      </c>
      <c r="R83" s="33">
        <f>SUMIFS('[1]1. Отчет АТС'!$F:$F,'[1]1. Отчет АТС'!$A:$A,$A83,'[1]1. Отчет АТС'!$B:$B,16)+'[1]2. Иные услуги'!$D$11+('[1]3. Услуги по передаче'!$G$10)+('[1]4. СН (Установленные)'!$E$12*1000)+'[1]5. Плата за УРП'!$D$6</f>
        <v>3048.5720002339908</v>
      </c>
      <c r="S83" s="33">
        <f>SUMIFS('[1]1. Отчет АТС'!$F:$F,'[1]1. Отчет АТС'!$A:$A,$A83,'[1]1. Отчет АТС'!$B:$B,17)+'[1]2. Иные услуги'!$D$11+('[1]3. Услуги по передаче'!$G$10)+('[1]4. СН (Установленные)'!$E$12*1000)+'[1]5. Плата за УРП'!$D$6</f>
        <v>3075.2720002339906</v>
      </c>
      <c r="T83" s="33">
        <f>SUMIFS('[1]1. Отчет АТС'!$F:$F,'[1]1. Отчет АТС'!$A:$A,$A83,'[1]1. Отчет АТС'!$B:$B,18)+'[1]2. Иные услуги'!$D$11+('[1]3. Услуги по передаче'!$G$10)+('[1]4. СН (Установленные)'!$E$12*1000)+'[1]5. Плата за УРП'!$D$6</f>
        <v>3060.082000233991</v>
      </c>
      <c r="U83" s="33">
        <f>SUMIFS('[1]1. Отчет АТС'!$F:$F,'[1]1. Отчет АТС'!$A:$A,$A83,'[1]1. Отчет АТС'!$B:$B,19)+'[1]2. Иные услуги'!$D$11+('[1]3. Услуги по передаче'!$G$10)+('[1]4. СН (Установленные)'!$E$12*1000)+'[1]5. Плата за УРП'!$D$6</f>
        <v>3025.1820002339909</v>
      </c>
      <c r="V83" s="33">
        <f>SUMIFS('[1]1. Отчет АТС'!$F:$F,'[1]1. Отчет АТС'!$A:$A,$A83,'[1]1. Отчет АТС'!$B:$B,20)+'[1]2. Иные услуги'!$D$11+('[1]3. Услуги по передаче'!$G$10)+('[1]4. СН (Установленные)'!$E$12*1000)+'[1]5. Плата за УРП'!$D$6</f>
        <v>3041.0620002339911</v>
      </c>
      <c r="W83" s="33">
        <f>SUMIFS('[1]1. Отчет АТС'!$F:$F,'[1]1. Отчет АТС'!$A:$A,$A83,'[1]1. Отчет АТС'!$B:$B,21)+'[1]2. Иные услуги'!$D$11+('[1]3. Услуги по передаче'!$G$10)+('[1]4. СН (Установленные)'!$E$12*1000)+'[1]5. Плата за УРП'!$D$6</f>
        <v>3039.0020002339911</v>
      </c>
      <c r="X83" s="33">
        <f>SUMIFS('[1]1. Отчет АТС'!$F:$F,'[1]1. Отчет АТС'!$A:$A,$A83,'[1]1. Отчет АТС'!$B:$B,22)+'[1]2. Иные услуги'!$D$11+('[1]3. Услуги по передаче'!$G$10)+('[1]4. СН (Установленные)'!$E$12*1000)+'[1]5. Плата за УРП'!$D$6</f>
        <v>2594.4020002339912</v>
      </c>
      <c r="Y83" s="33">
        <f>SUMIFS('[1]1. Отчет АТС'!$F:$F,'[1]1. Отчет АТС'!$A:$A,$A83,'[1]1. Отчет АТС'!$B:$B,23)+'[1]2. Иные услуги'!$D$11+('[1]3. Услуги по передаче'!$G$10)+('[1]4. СН (Установленные)'!$E$12*1000)+'[1]5. Плата за УРП'!$D$6</f>
        <v>2280.6720002339912</v>
      </c>
    </row>
    <row r="84" spans="1:25" s="2" customFormat="1" ht="15.75">
      <c r="A84" s="32">
        <v>45449</v>
      </c>
      <c r="B84" s="33">
        <f>SUMIFS('[1]1. Отчет АТС'!$F:$F,'[1]1. Отчет АТС'!$A:$A,$A84,'[1]1. Отчет АТС'!$B:$B,0)+'[1]2. Иные услуги'!$D$11+'[1]3. Услуги по передаче'!$G$10+('[1]4. СН (Установленные)'!$E$12*1000)+'[1]5. Плата за УРП'!$D$6</f>
        <v>1928.162000233991</v>
      </c>
      <c r="C84" s="33">
        <f>SUMIFS('[1]1. Отчет АТС'!$F:$F,'[1]1. Отчет АТС'!$A:$A,$A84,'[1]1. Отчет АТС'!$B:$B,1)+'[1]2. Иные услуги'!$D$11+('[1]3. Услуги по передаче'!$G$10)+('[1]4. СН (Установленные)'!$E$12*1000)+'[1]5. Плата за УРП'!$D$6</f>
        <v>1813.9520002339909</v>
      </c>
      <c r="D84" s="33">
        <f>SUMIFS('[1]1. Отчет АТС'!$F:$F,'[1]1. Отчет АТС'!$A:$A,$A84,'[1]1. Отчет АТС'!$B:$B,2)+'[1]2. Иные услуги'!$D$11+('[1]3. Услуги по передаче'!$G$10)+('[1]4. СН (Установленные)'!$E$12*1000)+'[1]5. Плата за УРП'!$D$6</f>
        <v>1706.852000233991</v>
      </c>
      <c r="E84" s="33">
        <f>SUMIFS('[1]1. Отчет АТС'!$F:$F,'[1]1. Отчет АТС'!$A:$A,$A84,'[1]1. Отчет АТС'!$B:$B,3)+'[1]2. Иные услуги'!$D$11+('[1]3. Услуги по передаче'!$G$10)+('[1]4. СН (Установленные)'!$E$12*1000)+'[1]5. Плата за УРП'!$D$6</f>
        <v>1050.0620002339911</v>
      </c>
      <c r="F84" s="33">
        <f>SUMIFS('[1]1. Отчет АТС'!$F:$F,'[1]1. Отчет АТС'!$A:$A,$A84,'[1]1. Отчет АТС'!$B:$B,4)+'[1]2. Иные услуги'!$D$11+('[1]3. Услуги по передаче'!$G$10)+('[1]4. СН (Установленные)'!$E$12*1000)+'[1]5. Плата за УРП'!$D$6</f>
        <v>1050.0620002339911</v>
      </c>
      <c r="G84" s="33">
        <f>SUMIFS('[1]1. Отчет АТС'!$F:$F,'[1]1. Отчет АТС'!$A:$A,$A84,'[1]1. Отчет АТС'!$B:$B,5)+'[1]2. Иные услуги'!$D$11+('[1]3. Услуги по передаче'!$G$10)+('[1]4. СН (Установленные)'!$E$12*1000)+'[1]5. Плата за УРП'!$D$6</f>
        <v>1050.0620002339911</v>
      </c>
      <c r="H84" s="33">
        <f>SUMIFS('[1]1. Отчет АТС'!$F:$F,'[1]1. Отчет АТС'!$A:$A,$A84,'[1]1. Отчет АТС'!$B:$B,6)+'[1]2. Иные услуги'!$D$11+('[1]3. Услуги по передаче'!$G$10)+('[1]4. СН (Установленные)'!$E$12*1000)+'[1]5. Плата за УРП'!$D$6</f>
        <v>1190.7020002339909</v>
      </c>
      <c r="I84" s="33">
        <f>SUMIFS('[1]1. Отчет АТС'!$F:$F,'[1]1. Отчет АТС'!$A:$A,$A84,'[1]1. Отчет АТС'!$B:$B,7)+'[1]2. Иные услуги'!$D$11+('[1]3. Услуги по передаче'!$G$10)+('[1]4. СН (Установленные)'!$E$12*1000)+'[1]5. Плата за УРП'!$D$6</f>
        <v>2164.2320002339911</v>
      </c>
      <c r="J84" s="33">
        <f>SUMIFS('[1]1. Отчет АТС'!$F:$F,'[1]1. Отчет АТС'!$A:$A,$A84,'[1]1. Отчет АТС'!$B:$B,8)+'[1]2. Иные услуги'!$D$11+('[1]3. Услуги по передаче'!$G$10)+('[1]4. СН (Установленные)'!$E$12*1000)+'[1]5. Плата за УРП'!$D$6</f>
        <v>2629.4520002339909</v>
      </c>
      <c r="K84" s="33">
        <f>SUMIFS('[1]1. Отчет АТС'!$F:$F,'[1]1. Отчет АТС'!$A:$A,$A84,'[1]1. Отчет АТС'!$B:$B,9)+'[1]2. Иные услуги'!$D$11+('[1]3. Услуги по передаче'!$G$10)+('[1]4. СН (Установленные)'!$E$12*1000)+'[1]5. Плата за УРП'!$D$6</f>
        <v>3028.4220002339912</v>
      </c>
      <c r="L84" s="33">
        <f>SUMIFS('[1]1. Отчет АТС'!$F:$F,'[1]1. Отчет АТС'!$A:$A,$A84,'[1]1. Отчет АТС'!$B:$B,10)+'[1]2. Иные услуги'!$D$11+('[1]3. Услуги по передаче'!$G$10)+('[1]4. СН (Установленные)'!$E$12*1000)+'[1]5. Плата за УРП'!$D$6</f>
        <v>3068.9120002339905</v>
      </c>
      <c r="M84" s="33">
        <f>SUMIFS('[1]1. Отчет АТС'!$F:$F,'[1]1. Отчет АТС'!$A:$A,$A84,'[1]1. Отчет АТС'!$B:$B,11)+'[1]2. Иные услуги'!$D$11+('[1]3. Услуги по передаче'!$G$10)+('[1]4. СН (Установленные)'!$E$12*1000)+'[1]5. Плата за УРП'!$D$6</f>
        <v>3074.8920002339905</v>
      </c>
      <c r="N84" s="33">
        <f>SUMIFS('[1]1. Отчет АТС'!$F:$F,'[1]1. Отчет АТС'!$A:$A,$A84,'[1]1. Отчет АТС'!$B:$B,12)+'[1]2. Иные услуги'!$D$11+('[1]3. Услуги по передаче'!$G$10)+('[1]4. СН (Установленные)'!$E$12*1000)+'[1]5. Плата за УРП'!$D$6</f>
        <v>3070.8720002339905</v>
      </c>
      <c r="O84" s="33">
        <f>SUMIFS('[1]1. Отчет АТС'!$F:$F,'[1]1. Отчет АТС'!$A:$A,$A84,'[1]1. Отчет АТС'!$B:$B,13)+'[1]2. Иные услуги'!$D$11+('[1]3. Услуги по передаче'!$G$10)+('[1]4. СН (Установленные)'!$E$12*1000)+'[1]5. Плата за УРП'!$D$6</f>
        <v>3066.6620002339905</v>
      </c>
      <c r="P84" s="33">
        <f>SUMIFS('[1]1. Отчет АТС'!$F:$F,'[1]1. Отчет АТС'!$A:$A,$A84,'[1]1. Отчет АТС'!$B:$B,14)+'[1]2. Иные услуги'!$D$11+('[1]3. Услуги по передаче'!$G$10)+('[1]4. СН (Установленные)'!$E$12*1000)+'[1]5. Плата за УРП'!$D$6</f>
        <v>3088.5920002339908</v>
      </c>
      <c r="Q84" s="33">
        <f>SUMIFS('[1]1. Отчет АТС'!$F:$F,'[1]1. Отчет АТС'!$A:$A,$A84,'[1]1. Отчет АТС'!$B:$B,15)+'[1]2. Иные услуги'!$D$11+('[1]3. Услуги по передаче'!$G$10)+('[1]4. СН (Установленные)'!$E$12*1000)+'[1]5. Плата за УРП'!$D$6</f>
        <v>3094.7320002339907</v>
      </c>
      <c r="R84" s="33">
        <f>SUMIFS('[1]1. Отчет АТС'!$F:$F,'[1]1. Отчет АТС'!$A:$A,$A84,'[1]1. Отчет АТС'!$B:$B,16)+'[1]2. Иные услуги'!$D$11+('[1]3. Услуги по передаче'!$G$10)+('[1]4. СН (Установленные)'!$E$12*1000)+'[1]5. Плата за УРП'!$D$6</f>
        <v>3082.8420002339908</v>
      </c>
      <c r="S84" s="33">
        <f>SUMIFS('[1]1. Отчет АТС'!$F:$F,'[1]1. Отчет АТС'!$A:$A,$A84,'[1]1. Отчет АТС'!$B:$B,17)+'[1]2. Иные услуги'!$D$11+('[1]3. Услуги по передаче'!$G$10)+('[1]4. СН (Установленные)'!$E$12*1000)+'[1]5. Плата за УРП'!$D$6</f>
        <v>3067.8320002339906</v>
      </c>
      <c r="T84" s="33">
        <f>SUMIFS('[1]1. Отчет АТС'!$F:$F,'[1]1. Отчет АТС'!$A:$A,$A84,'[1]1. Отчет АТС'!$B:$B,18)+'[1]2. Иные услуги'!$D$11+('[1]3. Услуги по передаче'!$G$10)+('[1]4. СН (Установленные)'!$E$12*1000)+'[1]5. Плата за УРП'!$D$6</f>
        <v>3051.7220002339909</v>
      </c>
      <c r="U84" s="33">
        <f>SUMIFS('[1]1. Отчет АТС'!$F:$F,'[1]1. Отчет АТС'!$A:$A,$A84,'[1]1. Отчет АТС'!$B:$B,19)+'[1]2. Иные услуги'!$D$11+('[1]3. Услуги по передаче'!$G$10)+('[1]4. СН (Установленные)'!$E$12*1000)+'[1]5. Плата за УРП'!$D$6</f>
        <v>2874.7020002339909</v>
      </c>
      <c r="V84" s="33">
        <f>SUMIFS('[1]1. Отчет АТС'!$F:$F,'[1]1. Отчет АТС'!$A:$A,$A84,'[1]1. Отчет АТС'!$B:$B,20)+'[1]2. Иные услуги'!$D$11+('[1]3. Услуги по передаче'!$G$10)+('[1]4. СН (Установленные)'!$E$12*1000)+'[1]5. Плата за УРП'!$D$6</f>
        <v>2960.7520002339911</v>
      </c>
      <c r="W84" s="33">
        <f>SUMIFS('[1]1. Отчет АТС'!$F:$F,'[1]1. Отчет АТС'!$A:$A,$A84,'[1]1. Отчет АТС'!$B:$B,21)+'[1]2. Иные услуги'!$D$11+('[1]3. Услуги по передаче'!$G$10)+('[1]4. СН (Установленные)'!$E$12*1000)+'[1]5. Плата за УРП'!$D$6</f>
        <v>2877.4220002339912</v>
      </c>
      <c r="X84" s="33">
        <f>SUMIFS('[1]1. Отчет АТС'!$F:$F,'[1]1. Отчет АТС'!$A:$A,$A84,'[1]1. Отчет АТС'!$B:$B,22)+'[1]2. Иные услуги'!$D$11+('[1]3. Услуги по передаче'!$G$10)+('[1]4. СН (Установленные)'!$E$12*1000)+'[1]5. Плата за УРП'!$D$6</f>
        <v>2426.5920002339908</v>
      </c>
      <c r="Y84" s="33">
        <f>SUMIFS('[1]1. Отчет АТС'!$F:$F,'[1]1. Отчет АТС'!$A:$A,$A84,'[1]1. Отчет АТС'!$B:$B,23)+'[1]2. Иные услуги'!$D$11+('[1]3. Услуги по передаче'!$G$10)+('[1]4. СН (Установленные)'!$E$12*1000)+'[1]5. Плата за УРП'!$D$6</f>
        <v>2140.5220002339911</v>
      </c>
    </row>
    <row r="85" spans="1:25" s="2" customFormat="1" ht="15.75">
      <c r="A85" s="32">
        <v>45450</v>
      </c>
      <c r="B85" s="33">
        <f>SUMIFS('[1]1. Отчет АТС'!$F:$F,'[1]1. Отчет АТС'!$A:$A,$A85,'[1]1. Отчет АТС'!$B:$B,0)+'[1]2. Иные услуги'!$D$11+'[1]3. Услуги по передаче'!$G$10+('[1]4. СН (Установленные)'!$E$12*1000)+'[1]5. Плата за УРП'!$D$6</f>
        <v>1982.922000233991</v>
      </c>
      <c r="C85" s="33">
        <f>SUMIFS('[1]1. Отчет АТС'!$F:$F,'[1]1. Отчет АТС'!$A:$A,$A85,'[1]1. Отчет АТС'!$B:$B,1)+'[1]2. Иные услуги'!$D$11+('[1]3. Услуги по передаче'!$G$10)+('[1]4. СН (Установленные)'!$E$12*1000)+'[1]5. Плата за УРП'!$D$6</f>
        <v>1796.8820002339908</v>
      </c>
      <c r="D85" s="33">
        <f>SUMIFS('[1]1. Отчет АТС'!$F:$F,'[1]1. Отчет АТС'!$A:$A,$A85,'[1]1. Отчет АТС'!$B:$B,2)+'[1]2. Иные услуги'!$D$11+('[1]3. Услуги по передаче'!$G$10)+('[1]4. СН (Установленные)'!$E$12*1000)+'[1]5. Плата за УРП'!$D$6</f>
        <v>1158.842000233991</v>
      </c>
      <c r="E85" s="33">
        <f>SUMIFS('[1]1. Отчет АТС'!$F:$F,'[1]1. Отчет АТС'!$A:$A,$A85,'[1]1. Отчет АТС'!$B:$B,3)+'[1]2. Иные услуги'!$D$11+('[1]3. Услуги по передаче'!$G$10)+('[1]4. СН (Установленные)'!$E$12*1000)+'[1]5. Плата за УРП'!$D$6</f>
        <v>1145.9420002339909</v>
      </c>
      <c r="F85" s="33">
        <f>SUMIFS('[1]1. Отчет АТС'!$F:$F,'[1]1. Отчет АТС'!$A:$A,$A85,'[1]1. Отчет АТС'!$B:$B,4)+'[1]2. Иные услуги'!$D$11+('[1]3. Услуги по передаче'!$G$10)+('[1]4. СН (Установленные)'!$E$12*1000)+'[1]5. Плата за УРП'!$D$6</f>
        <v>1139.0120002339909</v>
      </c>
      <c r="G85" s="33">
        <f>SUMIFS('[1]1. Отчет АТС'!$F:$F,'[1]1. Отчет АТС'!$A:$A,$A85,'[1]1. Отчет АТС'!$B:$B,5)+'[1]2. Иные услуги'!$D$11+('[1]3. Услуги по передаче'!$G$10)+('[1]4. СН (Установленные)'!$E$12*1000)+'[1]5. Плата за УРП'!$D$6</f>
        <v>1164.112000233991</v>
      </c>
      <c r="H85" s="33">
        <f>SUMIFS('[1]1. Отчет АТС'!$F:$F,'[1]1. Отчет АТС'!$A:$A,$A85,'[1]1. Отчет АТС'!$B:$B,6)+'[1]2. Иные услуги'!$D$11+('[1]3. Услуги по передаче'!$G$10)+('[1]4. СН (Установленные)'!$E$12*1000)+'[1]5. Плата за УРП'!$D$6</f>
        <v>2013.8820002339908</v>
      </c>
      <c r="I85" s="33">
        <f>SUMIFS('[1]1. Отчет АТС'!$F:$F,'[1]1. Отчет АТС'!$A:$A,$A85,'[1]1. Отчет АТС'!$B:$B,7)+'[1]2. Иные услуги'!$D$11+('[1]3. Услуги по передаче'!$G$10)+('[1]4. СН (Установленные)'!$E$12*1000)+'[1]5. Плата за УРП'!$D$6</f>
        <v>2305.7120002339911</v>
      </c>
      <c r="J85" s="33">
        <f>SUMIFS('[1]1. Отчет АТС'!$F:$F,'[1]1. Отчет АТС'!$A:$A,$A85,'[1]1. Отчет АТС'!$B:$B,8)+'[1]2. Иные услуги'!$D$11+('[1]3. Услуги по передаче'!$G$10)+('[1]4. СН (Установленные)'!$E$12*1000)+'[1]5. Плата за УРП'!$D$6</f>
        <v>2675.7020002339909</v>
      </c>
      <c r="K85" s="33">
        <f>SUMIFS('[1]1. Отчет АТС'!$F:$F,'[1]1. Отчет АТС'!$A:$A,$A85,'[1]1. Отчет АТС'!$B:$B,9)+'[1]2. Иные услуги'!$D$11+('[1]3. Услуги по передаче'!$G$10)+('[1]4. СН (Установленные)'!$E$12*1000)+'[1]5. Плата за УРП'!$D$6</f>
        <v>3050.1720002339912</v>
      </c>
      <c r="L85" s="33">
        <f>SUMIFS('[1]1. Отчет АТС'!$F:$F,'[1]1. Отчет АТС'!$A:$A,$A85,'[1]1. Отчет АТС'!$B:$B,10)+'[1]2. Иные услуги'!$D$11+('[1]3. Услуги по передаче'!$G$10)+('[1]4. СН (Установленные)'!$E$12*1000)+'[1]5. Плата за УРП'!$D$6</f>
        <v>3051.9720002339909</v>
      </c>
      <c r="M85" s="33">
        <f>SUMIFS('[1]1. Отчет АТС'!$F:$F,'[1]1. Отчет АТС'!$A:$A,$A85,'[1]1. Отчет АТС'!$B:$B,11)+'[1]2. Иные услуги'!$D$11+('[1]3. Услуги по передаче'!$G$10)+('[1]4. СН (Установленные)'!$E$12*1000)+'[1]5. Плата за УРП'!$D$6</f>
        <v>3054.1120002339912</v>
      </c>
      <c r="N85" s="33">
        <f>SUMIFS('[1]1. Отчет АТС'!$F:$F,'[1]1. Отчет АТС'!$A:$A,$A85,'[1]1. Отчет АТС'!$B:$B,12)+'[1]2. Иные услуги'!$D$11+('[1]3. Услуги по передаче'!$G$10)+('[1]4. СН (Установленные)'!$E$12*1000)+'[1]5. Плата за УРП'!$D$6</f>
        <v>3057.912000233991</v>
      </c>
      <c r="O85" s="33">
        <f>SUMIFS('[1]1. Отчет АТС'!$F:$F,'[1]1. Отчет АТС'!$A:$A,$A85,'[1]1. Отчет АТС'!$B:$B,13)+'[1]2. Иные услуги'!$D$11+('[1]3. Услуги по передаче'!$G$10)+('[1]4. СН (Установленные)'!$E$12*1000)+'[1]5. Плата за УРП'!$D$6</f>
        <v>3055.5420002339911</v>
      </c>
      <c r="P85" s="33">
        <f>SUMIFS('[1]1. Отчет АТС'!$F:$F,'[1]1. Отчет АТС'!$A:$A,$A85,'[1]1. Отчет АТС'!$B:$B,14)+'[1]2. Иные услуги'!$D$11+('[1]3. Услуги по передаче'!$G$10)+('[1]4. СН (Установленные)'!$E$12*1000)+'[1]5. Плата за УРП'!$D$6</f>
        <v>3061.5420002339906</v>
      </c>
      <c r="Q85" s="33">
        <f>SUMIFS('[1]1. Отчет АТС'!$F:$F,'[1]1. Отчет АТС'!$A:$A,$A85,'[1]1. Отчет АТС'!$B:$B,15)+'[1]2. Иные услуги'!$D$11+('[1]3. Услуги по передаче'!$G$10)+('[1]4. СН (Установленные)'!$E$12*1000)+'[1]5. Плата за УРП'!$D$6</f>
        <v>3062.2820002339909</v>
      </c>
      <c r="R85" s="33">
        <f>SUMIFS('[1]1. Отчет АТС'!$F:$F,'[1]1. Отчет АТС'!$A:$A,$A85,'[1]1. Отчет АТС'!$B:$B,16)+'[1]2. Иные услуги'!$D$11+('[1]3. Услуги по передаче'!$G$10)+('[1]4. СН (Установленные)'!$E$12*1000)+'[1]5. Плата за УРП'!$D$6</f>
        <v>3099.8720002339905</v>
      </c>
      <c r="S85" s="33">
        <f>SUMIFS('[1]1. Отчет АТС'!$F:$F,'[1]1. Отчет АТС'!$A:$A,$A85,'[1]1. Отчет АТС'!$B:$B,17)+'[1]2. Иные услуги'!$D$11+('[1]3. Услуги по передаче'!$G$10)+('[1]4. СН (Установленные)'!$E$12*1000)+'[1]5. Плата за УРП'!$D$6</f>
        <v>3079.5120002339909</v>
      </c>
      <c r="T85" s="33">
        <f>SUMIFS('[1]1. Отчет АТС'!$F:$F,'[1]1. Отчет АТС'!$A:$A,$A85,'[1]1. Отчет АТС'!$B:$B,18)+'[1]2. Иные услуги'!$D$11+('[1]3. Услуги по передаче'!$G$10)+('[1]4. СН (Установленные)'!$E$12*1000)+'[1]5. Плата за УРП'!$D$6</f>
        <v>3090.0420002339906</v>
      </c>
      <c r="U85" s="33">
        <f>SUMIFS('[1]1. Отчет АТС'!$F:$F,'[1]1. Отчет АТС'!$A:$A,$A85,'[1]1. Отчет АТС'!$B:$B,19)+'[1]2. Иные услуги'!$D$11+('[1]3. Услуги по передаче'!$G$10)+('[1]4. СН (Установленные)'!$E$12*1000)+'[1]5. Плата за УРП'!$D$6</f>
        <v>3055.1920002339912</v>
      </c>
      <c r="V85" s="33">
        <f>SUMIFS('[1]1. Отчет АТС'!$F:$F,'[1]1. Отчет АТС'!$A:$A,$A85,'[1]1. Отчет АТС'!$B:$B,20)+'[1]2. Иные услуги'!$D$11+('[1]3. Услуги по передаче'!$G$10)+('[1]4. СН (Установленные)'!$E$12*1000)+'[1]5. Плата за УРП'!$D$6</f>
        <v>3091.3820002339908</v>
      </c>
      <c r="W85" s="33">
        <f>SUMIFS('[1]1. Отчет АТС'!$F:$F,'[1]1. Отчет АТС'!$A:$A,$A85,'[1]1. Отчет АТС'!$B:$B,21)+'[1]2. Иные услуги'!$D$11+('[1]3. Услуги по передаче'!$G$10)+('[1]4. СН (Установленные)'!$E$12*1000)+'[1]5. Плата за УРП'!$D$6</f>
        <v>3083.5120002339909</v>
      </c>
      <c r="X85" s="33">
        <f>SUMIFS('[1]1. Отчет АТС'!$F:$F,'[1]1. Отчет АТС'!$A:$A,$A85,'[1]1. Отчет АТС'!$B:$B,22)+'[1]2. Иные услуги'!$D$11+('[1]3. Услуги по передаче'!$G$10)+('[1]4. СН (Установленные)'!$E$12*1000)+'[1]5. Плата за УРП'!$D$6</f>
        <v>2702.1720002339912</v>
      </c>
      <c r="Y85" s="33">
        <f>SUMIFS('[1]1. Отчет АТС'!$F:$F,'[1]1. Отчет АТС'!$A:$A,$A85,'[1]1. Отчет АТС'!$B:$B,23)+'[1]2. Иные услуги'!$D$11+('[1]3. Услуги по передаче'!$G$10)+('[1]4. СН (Установленные)'!$E$12*1000)+'[1]5. Плата за УРП'!$D$6</f>
        <v>2331.6120002339912</v>
      </c>
    </row>
    <row r="86" spans="1:25" s="2" customFormat="1" ht="15.75">
      <c r="A86" s="32">
        <v>45451</v>
      </c>
      <c r="B86" s="33">
        <f>SUMIFS('[1]1. Отчет АТС'!$F:$F,'[1]1. Отчет АТС'!$A:$A,$A86,'[1]1. Отчет АТС'!$B:$B,0)+'[1]2. Иные услуги'!$D$11+'[1]3. Услуги по передаче'!$G$10+('[1]4. СН (Установленные)'!$E$12*1000)+'[1]5. Плата за УРП'!$D$6</f>
        <v>2261.372000233991</v>
      </c>
      <c r="C86" s="33">
        <f>SUMIFS('[1]1. Отчет АТС'!$F:$F,'[1]1. Отчет АТС'!$A:$A,$A86,'[1]1. Отчет АТС'!$B:$B,1)+'[1]2. Иные услуги'!$D$11+('[1]3. Услуги по передаче'!$G$10)+('[1]4. СН (Установленные)'!$E$12*1000)+'[1]5. Плата за УРП'!$D$6</f>
        <v>2042.4720002339909</v>
      </c>
      <c r="D86" s="33">
        <f>SUMIFS('[1]1. Отчет АТС'!$F:$F,'[1]1. Отчет АТС'!$A:$A,$A86,'[1]1. Отчет АТС'!$B:$B,2)+'[1]2. Иные услуги'!$D$11+('[1]3. Услуги по передаче'!$G$10)+('[1]4. СН (Установленные)'!$E$12*1000)+'[1]5. Плата за УРП'!$D$6</f>
        <v>1902.2220002339909</v>
      </c>
      <c r="E86" s="33">
        <f>SUMIFS('[1]1. Отчет АТС'!$F:$F,'[1]1. Отчет АТС'!$A:$A,$A86,'[1]1. Отчет АТС'!$B:$B,3)+'[1]2. Иные услуги'!$D$11+('[1]3. Услуги по передаче'!$G$10)+('[1]4. СН (Установленные)'!$E$12*1000)+'[1]5. Плата за УРП'!$D$6</f>
        <v>1843.3120002339911</v>
      </c>
      <c r="F86" s="33">
        <f>SUMIFS('[1]1. Отчет АТС'!$F:$F,'[1]1. Отчет АТС'!$A:$A,$A86,'[1]1. Отчет АТС'!$B:$B,4)+'[1]2. Иные услуги'!$D$11+('[1]3. Услуги по передаче'!$G$10)+('[1]4. СН (Установленные)'!$E$12*1000)+'[1]5. Плата за УРП'!$D$6</f>
        <v>1847.0120002339909</v>
      </c>
      <c r="G86" s="33">
        <f>SUMIFS('[1]1. Отчет АТС'!$F:$F,'[1]1. Отчет АТС'!$A:$A,$A86,'[1]1. Отчет АТС'!$B:$B,5)+'[1]2. Иные услуги'!$D$11+('[1]3. Услуги по передаче'!$G$10)+('[1]4. СН (Установленные)'!$E$12*1000)+'[1]5. Плата за УРП'!$D$6</f>
        <v>1962.2320002339909</v>
      </c>
      <c r="H86" s="33">
        <f>SUMIFS('[1]1. Отчет АТС'!$F:$F,'[1]1. Отчет АТС'!$A:$A,$A86,'[1]1. Отчет АТС'!$B:$B,6)+'[1]2. Иные услуги'!$D$11+('[1]3. Услуги по передаче'!$G$10)+('[1]4. СН (Установленные)'!$E$12*1000)+'[1]5. Плата за УРП'!$D$6</f>
        <v>2087.2320002339911</v>
      </c>
      <c r="I86" s="33">
        <f>SUMIFS('[1]1. Отчет АТС'!$F:$F,'[1]1. Отчет АТС'!$A:$A,$A86,'[1]1. Отчет АТС'!$B:$B,7)+'[1]2. Иные услуги'!$D$11+('[1]3. Услуги по передаче'!$G$10)+('[1]4. СН (Установленные)'!$E$12*1000)+'[1]5. Плата за УРП'!$D$6</f>
        <v>2274.122000233991</v>
      </c>
      <c r="J86" s="33">
        <f>SUMIFS('[1]1. Отчет АТС'!$F:$F,'[1]1. Отчет АТС'!$A:$A,$A86,'[1]1. Отчет АТС'!$B:$B,8)+'[1]2. Иные услуги'!$D$11+('[1]3. Услуги по передаче'!$G$10)+('[1]4. СН (Установленные)'!$E$12*1000)+'[1]5. Плата за УРП'!$D$6</f>
        <v>2770.122000233991</v>
      </c>
      <c r="K86" s="33">
        <f>SUMIFS('[1]1. Отчет АТС'!$F:$F,'[1]1. Отчет АТС'!$A:$A,$A86,'[1]1. Отчет АТС'!$B:$B,9)+'[1]2. Иные услуги'!$D$11+('[1]3. Услуги по передаче'!$G$10)+('[1]4. СН (Установленные)'!$E$12*1000)+'[1]5. Плата за УРП'!$D$6</f>
        <v>3079.3920002339905</v>
      </c>
      <c r="L86" s="33">
        <f>SUMIFS('[1]1. Отчет АТС'!$F:$F,'[1]1. Отчет АТС'!$A:$A,$A86,'[1]1. Отчет АТС'!$B:$B,10)+'[1]2. Иные услуги'!$D$11+('[1]3. Услуги по передаче'!$G$10)+('[1]4. СН (Установленные)'!$E$12*1000)+'[1]5. Плата за УРП'!$D$6</f>
        <v>3099.8620002339908</v>
      </c>
      <c r="M86" s="33">
        <f>SUMIFS('[1]1. Отчет АТС'!$F:$F,'[1]1. Отчет АТС'!$A:$A,$A86,'[1]1. Отчет АТС'!$B:$B,11)+'[1]2. Иные услуги'!$D$11+('[1]3. Услуги по передаче'!$G$10)+('[1]4. СН (Установленные)'!$E$12*1000)+'[1]5. Плата за УРП'!$D$6</f>
        <v>3105.9720002339905</v>
      </c>
      <c r="N86" s="33">
        <f>SUMIFS('[1]1. Отчет АТС'!$F:$F,'[1]1. Отчет АТС'!$A:$A,$A86,'[1]1. Отчет АТС'!$B:$B,12)+'[1]2. Иные услуги'!$D$11+('[1]3. Услуги по передаче'!$G$10)+('[1]4. СН (Установленные)'!$E$12*1000)+'[1]5. Плата за УРП'!$D$6</f>
        <v>3110.2320002339907</v>
      </c>
      <c r="O86" s="33">
        <f>SUMIFS('[1]1. Отчет АТС'!$F:$F,'[1]1. Отчет АТС'!$A:$A,$A86,'[1]1. Отчет АТС'!$B:$B,13)+'[1]2. Иные услуги'!$D$11+('[1]3. Услуги по передаче'!$G$10)+('[1]4. СН (Установленные)'!$E$12*1000)+'[1]5. Плата за УРП'!$D$6</f>
        <v>3107.6420002339905</v>
      </c>
      <c r="P86" s="33">
        <f>SUMIFS('[1]1. Отчет АТС'!$F:$F,'[1]1. Отчет АТС'!$A:$A,$A86,'[1]1. Отчет АТС'!$B:$B,14)+'[1]2. Иные услуги'!$D$11+('[1]3. Услуги по передаче'!$G$10)+('[1]4. СН (Установленные)'!$E$12*1000)+'[1]5. Плата за УРП'!$D$6</f>
        <v>3116.0120002339909</v>
      </c>
      <c r="Q86" s="33">
        <f>SUMIFS('[1]1. Отчет АТС'!$F:$F,'[1]1. Отчет АТС'!$A:$A,$A86,'[1]1. Отчет АТС'!$B:$B,15)+'[1]2. Иные услуги'!$D$11+('[1]3. Услуги по передаче'!$G$10)+('[1]4. СН (Установленные)'!$E$12*1000)+'[1]5. Плата за УРП'!$D$6</f>
        <v>3120.8220002339908</v>
      </c>
      <c r="R86" s="33">
        <f>SUMIFS('[1]1. Отчет АТС'!$F:$F,'[1]1. Отчет АТС'!$A:$A,$A86,'[1]1. Отчет АТС'!$B:$B,16)+'[1]2. Иные услуги'!$D$11+('[1]3. Услуги по передаче'!$G$10)+('[1]4. СН (Установленные)'!$E$12*1000)+'[1]5. Плата за УРП'!$D$6</f>
        <v>3135.4620002339907</v>
      </c>
      <c r="S86" s="33">
        <f>SUMIFS('[1]1. Отчет АТС'!$F:$F,'[1]1. Отчет АТС'!$A:$A,$A86,'[1]1. Отчет АТС'!$B:$B,17)+'[1]2. Иные услуги'!$D$11+('[1]3. Услуги по передаче'!$G$10)+('[1]4. СН (Установленные)'!$E$12*1000)+'[1]5. Плата за УРП'!$D$6</f>
        <v>3137.7820002339909</v>
      </c>
      <c r="T86" s="33">
        <f>SUMIFS('[1]1. Отчет АТС'!$F:$F,'[1]1. Отчет АТС'!$A:$A,$A86,'[1]1. Отчет АТС'!$B:$B,18)+'[1]2. Иные услуги'!$D$11+('[1]3. Услуги по передаче'!$G$10)+('[1]4. СН (Установленные)'!$E$12*1000)+'[1]5. Плата за УРП'!$D$6</f>
        <v>3128.5320002339909</v>
      </c>
      <c r="U86" s="33">
        <f>SUMIFS('[1]1. Отчет АТС'!$F:$F,'[1]1. Отчет АТС'!$A:$A,$A86,'[1]1. Отчет АТС'!$B:$B,19)+'[1]2. Иные услуги'!$D$11+('[1]3. Услуги по передаче'!$G$10)+('[1]4. СН (Установленные)'!$E$12*1000)+'[1]5. Плата за УРП'!$D$6</f>
        <v>3110.8820002339908</v>
      </c>
      <c r="V86" s="33">
        <f>SUMIFS('[1]1. Отчет АТС'!$F:$F,'[1]1. Отчет АТС'!$A:$A,$A86,'[1]1. Отчет АТС'!$B:$B,20)+'[1]2. Иные услуги'!$D$11+('[1]3. Услуги по передаче'!$G$10)+('[1]4. СН (Установленные)'!$E$12*1000)+'[1]5. Плата за УРП'!$D$6</f>
        <v>3129.3620002339908</v>
      </c>
      <c r="W86" s="33">
        <f>SUMIFS('[1]1. Отчет АТС'!$F:$F,'[1]1. Отчет АТС'!$A:$A,$A86,'[1]1. Отчет АТС'!$B:$B,21)+'[1]2. Иные услуги'!$D$11+('[1]3. Услуги по передаче'!$G$10)+('[1]4. СН (Установленные)'!$E$12*1000)+'[1]5. Плата за УРП'!$D$6</f>
        <v>3120.6220002339905</v>
      </c>
      <c r="X86" s="33">
        <f>SUMIFS('[1]1. Отчет АТС'!$F:$F,'[1]1. Отчет АТС'!$A:$A,$A86,'[1]1. Отчет АТС'!$B:$B,22)+'[1]2. Иные услуги'!$D$11+('[1]3. Услуги по передаче'!$G$10)+('[1]4. СН (Установленные)'!$E$12*1000)+'[1]5. Плата за УРП'!$D$6</f>
        <v>3016.102000233991</v>
      </c>
      <c r="Y86" s="33">
        <f>SUMIFS('[1]1. Отчет АТС'!$F:$F,'[1]1. Отчет АТС'!$A:$A,$A86,'[1]1. Отчет АТС'!$B:$B,23)+'[1]2. Иные услуги'!$D$11+('[1]3. Услуги по передаче'!$G$10)+('[1]4. СН (Установленные)'!$E$12*1000)+'[1]5. Плата за УРП'!$D$6</f>
        <v>2507.3220002339908</v>
      </c>
    </row>
    <row r="87" spans="1:25" s="2" customFormat="1" ht="15.75">
      <c r="A87" s="32">
        <v>45452</v>
      </c>
      <c r="B87" s="33">
        <f>SUMIFS('[1]1. Отчет АТС'!$F:$F,'[1]1. Отчет АТС'!$A:$A,$A87,'[1]1. Отчет АТС'!$B:$B,0)+'[1]2. Иные услуги'!$D$11+'[1]3. Услуги по передаче'!$G$10+('[1]4. СН (Установленные)'!$E$12*1000)+'[1]5. Плата за УРП'!$D$6</f>
        <v>2180.2220002339909</v>
      </c>
      <c r="C87" s="33">
        <f>SUMIFS('[1]1. Отчет АТС'!$F:$F,'[1]1. Отчет АТС'!$A:$A,$A87,'[1]1. Отчет АТС'!$B:$B,1)+'[1]2. Иные услуги'!$D$11+('[1]3. Услуги по передаче'!$G$10)+('[1]4. СН (Установленные)'!$E$12*1000)+'[1]5. Плата за УРП'!$D$6</f>
        <v>2068.0120002339909</v>
      </c>
      <c r="D87" s="33">
        <f>SUMIFS('[1]1. Отчет АТС'!$F:$F,'[1]1. Отчет АТС'!$A:$A,$A87,'[1]1. Отчет АТС'!$B:$B,2)+'[1]2. Иные услуги'!$D$11+('[1]3. Услуги по передаче'!$G$10)+('[1]4. СН (Установленные)'!$E$12*1000)+'[1]5. Плата за УРП'!$D$6</f>
        <v>1897.7120002339909</v>
      </c>
      <c r="E87" s="33">
        <f>SUMIFS('[1]1. Отчет АТС'!$F:$F,'[1]1. Отчет АТС'!$A:$A,$A87,'[1]1. Отчет АТС'!$B:$B,3)+'[1]2. Иные услуги'!$D$11+('[1]3. Услуги по передаче'!$G$10)+('[1]4. СН (Установленные)'!$E$12*1000)+'[1]5. Плата за УРП'!$D$6</f>
        <v>1811.872000233991</v>
      </c>
      <c r="F87" s="33">
        <f>SUMIFS('[1]1. Отчет АТС'!$F:$F,'[1]1. Отчет АТС'!$A:$A,$A87,'[1]1. Отчет АТС'!$B:$B,4)+'[1]2. Иные услуги'!$D$11+('[1]3. Услуги по передаче'!$G$10)+('[1]4. СН (Установленные)'!$E$12*1000)+'[1]5. Плата за УРП'!$D$6</f>
        <v>1762.1920002339909</v>
      </c>
      <c r="G87" s="33">
        <f>SUMIFS('[1]1. Отчет АТС'!$F:$F,'[1]1. Отчет АТС'!$A:$A,$A87,'[1]1. Отчет АТС'!$B:$B,5)+'[1]2. Иные услуги'!$D$11+('[1]3. Услуги по передаче'!$G$10)+('[1]4. СН (Установленные)'!$E$12*1000)+'[1]5. Плата за УРП'!$D$6</f>
        <v>1798.5220002339909</v>
      </c>
      <c r="H87" s="33">
        <f>SUMIFS('[1]1. Отчет АТС'!$F:$F,'[1]1. Отчет АТС'!$A:$A,$A87,'[1]1. Отчет АТС'!$B:$B,6)+'[1]2. Иные услуги'!$D$11+('[1]3. Услуги по передаче'!$G$10)+('[1]4. СН (Установленные)'!$E$12*1000)+'[1]5. Плата за УРП'!$D$6</f>
        <v>1796.852000233991</v>
      </c>
      <c r="I87" s="33">
        <f>SUMIFS('[1]1. Отчет АТС'!$F:$F,'[1]1. Отчет АТС'!$A:$A,$A87,'[1]1. Отчет АТС'!$B:$B,7)+'[1]2. Иные услуги'!$D$11+('[1]3. Услуги по передаче'!$G$10)+('[1]4. СН (Установленные)'!$E$12*1000)+'[1]5. Плата за УРП'!$D$6</f>
        <v>2187.9020002339912</v>
      </c>
      <c r="J87" s="33">
        <f>SUMIFS('[1]1. Отчет АТС'!$F:$F,'[1]1. Отчет АТС'!$A:$A,$A87,'[1]1. Отчет АТС'!$B:$B,8)+'[1]2. Иные услуги'!$D$11+('[1]3. Услуги по передаче'!$G$10)+('[1]4. СН (Установленные)'!$E$12*1000)+'[1]5. Плата за УРП'!$D$6</f>
        <v>2540.3120002339911</v>
      </c>
      <c r="K87" s="33">
        <f>SUMIFS('[1]1. Отчет АТС'!$F:$F,'[1]1. Отчет АТС'!$A:$A,$A87,'[1]1. Отчет АТС'!$B:$B,9)+'[1]2. Иные услуги'!$D$11+('[1]3. Услуги по передаче'!$G$10)+('[1]4. СН (Установленные)'!$E$12*1000)+'[1]5. Плата за УРП'!$D$6</f>
        <v>2946.2620002339909</v>
      </c>
      <c r="L87" s="33">
        <f>SUMIFS('[1]1. Отчет АТС'!$F:$F,'[1]1. Отчет АТС'!$A:$A,$A87,'[1]1. Отчет АТС'!$B:$B,10)+'[1]2. Иные услуги'!$D$11+('[1]3. Услуги по передаче'!$G$10)+('[1]4. СН (Установленные)'!$E$12*1000)+'[1]5. Плата за УРП'!$D$6</f>
        <v>3071.8720002339905</v>
      </c>
      <c r="M87" s="33">
        <f>SUMIFS('[1]1. Отчет АТС'!$F:$F,'[1]1. Отчет АТС'!$A:$A,$A87,'[1]1. Отчет АТС'!$B:$B,11)+'[1]2. Иные услуги'!$D$11+('[1]3. Услуги по передаче'!$G$10)+('[1]4. СН (Установленные)'!$E$12*1000)+'[1]5. Плата за УРП'!$D$6</f>
        <v>3078.9420002339907</v>
      </c>
      <c r="N87" s="33">
        <f>SUMIFS('[1]1. Отчет АТС'!$F:$F,'[1]1. Отчет АТС'!$A:$A,$A87,'[1]1. Отчет АТС'!$B:$B,12)+'[1]2. Иные услуги'!$D$11+('[1]3. Услуги по передаче'!$G$10)+('[1]4. СН (Установленные)'!$E$12*1000)+'[1]5. Плата за УРП'!$D$6</f>
        <v>3078.7520002339907</v>
      </c>
      <c r="O87" s="33">
        <f>SUMIFS('[1]1. Отчет АТС'!$F:$F,'[1]1. Отчет АТС'!$A:$A,$A87,'[1]1. Отчет АТС'!$B:$B,13)+'[1]2. Иные услуги'!$D$11+('[1]3. Услуги по передаче'!$G$10)+('[1]4. СН (Установленные)'!$E$12*1000)+'[1]5. Плата за УРП'!$D$6</f>
        <v>3074.2220002339905</v>
      </c>
      <c r="P87" s="33">
        <f>SUMIFS('[1]1. Отчет АТС'!$F:$F,'[1]1. Отчет АТС'!$A:$A,$A87,'[1]1. Отчет АТС'!$B:$B,14)+'[1]2. Иные услуги'!$D$11+('[1]3. Услуги по передаче'!$G$10)+('[1]4. СН (Установленные)'!$E$12*1000)+'[1]5. Плата за УРП'!$D$6</f>
        <v>3078.6220002339905</v>
      </c>
      <c r="Q87" s="33">
        <f>SUMIFS('[1]1. Отчет АТС'!$F:$F,'[1]1. Отчет АТС'!$A:$A,$A87,'[1]1. Отчет АТС'!$B:$B,15)+'[1]2. Иные услуги'!$D$11+('[1]3. Услуги по передаче'!$G$10)+('[1]4. СН (Установленные)'!$E$12*1000)+'[1]5. Плата за УРП'!$D$6</f>
        <v>3078.6420002339905</v>
      </c>
      <c r="R87" s="33">
        <f>SUMIFS('[1]1. Отчет АТС'!$F:$F,'[1]1. Отчет АТС'!$A:$A,$A87,'[1]1. Отчет АТС'!$B:$B,16)+'[1]2. Иные услуги'!$D$11+('[1]3. Услуги по передаче'!$G$10)+('[1]4. СН (Установленные)'!$E$12*1000)+'[1]5. Плата за УРП'!$D$6</f>
        <v>3108.3220002339908</v>
      </c>
      <c r="S87" s="33">
        <f>SUMIFS('[1]1. Отчет АТС'!$F:$F,'[1]1. Отчет АТС'!$A:$A,$A87,'[1]1. Отчет АТС'!$B:$B,17)+'[1]2. Иные услуги'!$D$11+('[1]3. Услуги по передаче'!$G$10)+('[1]4. СН (Установленные)'!$E$12*1000)+'[1]5. Плата за УРП'!$D$6</f>
        <v>3115.4420002339907</v>
      </c>
      <c r="T87" s="33">
        <f>SUMIFS('[1]1. Отчет АТС'!$F:$F,'[1]1. Отчет АТС'!$A:$A,$A87,'[1]1. Отчет АТС'!$B:$B,18)+'[1]2. Иные услуги'!$D$11+('[1]3. Услуги по передаче'!$G$10)+('[1]4. СН (Установленные)'!$E$12*1000)+'[1]5. Плата за УРП'!$D$6</f>
        <v>3112.6520002339907</v>
      </c>
      <c r="U87" s="33">
        <f>SUMIFS('[1]1. Отчет АТС'!$F:$F,'[1]1. Отчет АТС'!$A:$A,$A87,'[1]1. Отчет АТС'!$B:$B,19)+'[1]2. Иные услуги'!$D$11+('[1]3. Услуги по передаче'!$G$10)+('[1]4. СН (Установленные)'!$E$12*1000)+'[1]5. Плата за УРП'!$D$6</f>
        <v>3083.5820002339906</v>
      </c>
      <c r="V87" s="33">
        <f>SUMIFS('[1]1. Отчет АТС'!$F:$F,'[1]1. Отчет АТС'!$A:$A,$A87,'[1]1. Отчет АТС'!$B:$B,20)+'[1]2. Иные услуги'!$D$11+('[1]3. Услуги по передаче'!$G$10)+('[1]4. СН (Установленные)'!$E$12*1000)+'[1]5. Плата за УРП'!$D$6</f>
        <v>3111.0820002339906</v>
      </c>
      <c r="W87" s="33">
        <f>SUMIFS('[1]1. Отчет АТС'!$F:$F,'[1]1. Отчет АТС'!$A:$A,$A87,'[1]1. Отчет АТС'!$B:$B,21)+'[1]2. Иные услуги'!$D$11+('[1]3. Услуги по передаче'!$G$10)+('[1]4. СН (Установленные)'!$E$12*1000)+'[1]5. Плата за УРП'!$D$6</f>
        <v>3094.8420002339908</v>
      </c>
      <c r="X87" s="33">
        <f>SUMIFS('[1]1. Отчет АТС'!$F:$F,'[1]1. Отчет АТС'!$A:$A,$A87,'[1]1. Отчет АТС'!$B:$B,22)+'[1]2. Иные услуги'!$D$11+('[1]3. Услуги по передаче'!$G$10)+('[1]4. СН (Установленные)'!$E$12*1000)+'[1]5. Плата за УРП'!$D$6</f>
        <v>2989.7520002339911</v>
      </c>
      <c r="Y87" s="33">
        <f>SUMIFS('[1]1. Отчет АТС'!$F:$F,'[1]1. Отчет АТС'!$A:$A,$A87,'[1]1. Отчет АТС'!$B:$B,23)+'[1]2. Иные услуги'!$D$11+('[1]3. Услуги по передаче'!$G$10)+('[1]4. СН (Установленные)'!$E$12*1000)+'[1]5. Плата за УРП'!$D$6</f>
        <v>2493.0520002339908</v>
      </c>
    </row>
    <row r="88" spans="1:25" s="2" customFormat="1" ht="15.75">
      <c r="A88" s="32">
        <v>45453</v>
      </c>
      <c r="B88" s="33">
        <f>SUMIFS('[1]1. Отчет АТС'!$F:$F,'[1]1. Отчет АТС'!$A:$A,$A88,'[1]1. Отчет АТС'!$B:$B,0)+'[1]2. Иные услуги'!$D$11+'[1]3. Услуги по передаче'!$G$10+('[1]4. СН (Установленные)'!$E$12*1000)+'[1]5. Плата за УРП'!$D$6</f>
        <v>2123.9220002339912</v>
      </c>
      <c r="C88" s="33">
        <f>SUMIFS('[1]1. Отчет АТС'!$F:$F,'[1]1. Отчет АТС'!$A:$A,$A88,'[1]1. Отчет АТС'!$B:$B,1)+'[1]2. Иные услуги'!$D$11+('[1]3. Услуги по передаче'!$G$10)+('[1]4. СН (Установленные)'!$E$12*1000)+'[1]5. Плата за УРП'!$D$6</f>
        <v>1980.162000233991</v>
      </c>
      <c r="D88" s="33">
        <f>SUMIFS('[1]1. Отчет АТС'!$F:$F,'[1]1. Отчет АТС'!$A:$A,$A88,'[1]1. Отчет АТС'!$B:$B,2)+'[1]2. Иные услуги'!$D$11+('[1]3. Услуги по передаче'!$G$10)+('[1]4. СН (Установленные)'!$E$12*1000)+'[1]5. Плата за УРП'!$D$6</f>
        <v>1853.2720002339909</v>
      </c>
      <c r="E88" s="33">
        <f>SUMIFS('[1]1. Отчет АТС'!$F:$F,'[1]1. Отчет АТС'!$A:$A,$A88,'[1]1. Отчет АТС'!$B:$B,3)+'[1]2. Иные услуги'!$D$11+('[1]3. Услуги по передаче'!$G$10)+('[1]4. СН (Установленные)'!$E$12*1000)+'[1]5. Плата за УРП'!$D$6</f>
        <v>1802.0720002339908</v>
      </c>
      <c r="F88" s="33">
        <f>SUMIFS('[1]1. Отчет АТС'!$F:$F,'[1]1. Отчет АТС'!$A:$A,$A88,'[1]1. Отчет АТС'!$B:$B,4)+'[1]2. Иные услуги'!$D$11+('[1]3. Услуги по передаче'!$G$10)+('[1]4. СН (Установленные)'!$E$12*1000)+'[1]5. Плата за УРП'!$D$6</f>
        <v>1705.392000233991</v>
      </c>
      <c r="G88" s="33">
        <f>SUMIFS('[1]1. Отчет АТС'!$F:$F,'[1]1. Отчет АТС'!$A:$A,$A88,'[1]1. Отчет АТС'!$B:$B,5)+'[1]2. Иные услуги'!$D$11+('[1]3. Услуги по передаче'!$G$10)+('[1]4. СН (Установленные)'!$E$12*1000)+'[1]5. Плата за УРП'!$D$6</f>
        <v>1947.6320002339908</v>
      </c>
      <c r="H88" s="33">
        <f>SUMIFS('[1]1. Отчет АТС'!$F:$F,'[1]1. Отчет АТС'!$A:$A,$A88,'[1]1. Отчет АТС'!$B:$B,6)+'[1]2. Иные услуги'!$D$11+('[1]3. Услуги по передаче'!$G$10)+('[1]4. СН (Установленные)'!$E$12*1000)+'[1]5. Плата за УРП'!$D$6</f>
        <v>2103.4820002339911</v>
      </c>
      <c r="I88" s="33">
        <f>SUMIFS('[1]1. Отчет АТС'!$F:$F,'[1]1. Отчет АТС'!$A:$A,$A88,'[1]1. Отчет АТС'!$B:$B,7)+'[1]2. Иные услуги'!$D$11+('[1]3. Услуги по передаче'!$G$10)+('[1]4. СН (Установленные)'!$E$12*1000)+'[1]5. Плата за УРП'!$D$6</f>
        <v>2460.1720002339912</v>
      </c>
      <c r="J88" s="33">
        <f>SUMIFS('[1]1. Отчет АТС'!$F:$F,'[1]1. Отчет АТС'!$A:$A,$A88,'[1]1. Отчет АТС'!$B:$B,8)+'[1]2. Иные услуги'!$D$11+('[1]3. Услуги по передаче'!$G$10)+('[1]4. СН (Установленные)'!$E$12*1000)+'[1]5. Плата за УРП'!$D$6</f>
        <v>3072.5920002339908</v>
      </c>
      <c r="K88" s="33">
        <f>SUMIFS('[1]1. Отчет АТС'!$F:$F,'[1]1. Отчет АТС'!$A:$A,$A88,'[1]1. Отчет АТС'!$B:$B,9)+'[1]2. Иные услуги'!$D$11+('[1]3. Услуги по передаче'!$G$10)+('[1]4. СН (Установленные)'!$E$12*1000)+'[1]5. Плата за УРП'!$D$6</f>
        <v>3110.6620002339905</v>
      </c>
      <c r="L88" s="33">
        <f>SUMIFS('[1]1. Отчет АТС'!$F:$F,'[1]1. Отчет АТС'!$A:$A,$A88,'[1]1. Отчет АТС'!$B:$B,10)+'[1]2. Иные услуги'!$D$11+('[1]3. Услуги по передаче'!$G$10)+('[1]4. СН (Установленные)'!$E$12*1000)+'[1]5. Плата за УРП'!$D$6</f>
        <v>3120.3520002339906</v>
      </c>
      <c r="M88" s="33">
        <f>SUMIFS('[1]1. Отчет АТС'!$F:$F,'[1]1. Отчет АТС'!$A:$A,$A88,'[1]1. Отчет АТС'!$B:$B,11)+'[1]2. Иные услуги'!$D$11+('[1]3. Услуги по передаче'!$G$10)+('[1]4. СН (Установленные)'!$E$12*1000)+'[1]5. Плата за УРП'!$D$6</f>
        <v>3118.8320002339906</v>
      </c>
      <c r="N88" s="33">
        <f>SUMIFS('[1]1. Отчет АТС'!$F:$F,'[1]1. Отчет АТС'!$A:$A,$A88,'[1]1. Отчет АТС'!$B:$B,12)+'[1]2. Иные услуги'!$D$11+('[1]3. Услуги по передаче'!$G$10)+('[1]4. СН (Установленные)'!$E$12*1000)+'[1]5. Плата за УРП'!$D$6</f>
        <v>3121.7320002339907</v>
      </c>
      <c r="O88" s="33">
        <f>SUMIFS('[1]1. Отчет АТС'!$F:$F,'[1]1. Отчет АТС'!$A:$A,$A88,'[1]1. Отчет АТС'!$B:$B,13)+'[1]2. Иные услуги'!$D$11+('[1]3. Услуги по передаче'!$G$10)+('[1]4. СН (Установленные)'!$E$12*1000)+'[1]5. Плата за УРП'!$D$6</f>
        <v>3122.0520002339908</v>
      </c>
      <c r="P88" s="33">
        <f>SUMIFS('[1]1. Отчет АТС'!$F:$F,'[1]1. Отчет АТС'!$A:$A,$A88,'[1]1. Отчет АТС'!$B:$B,14)+'[1]2. Иные услуги'!$D$11+('[1]3. Услуги по передаче'!$G$10)+('[1]4. СН (Установленные)'!$E$12*1000)+'[1]5. Плата за УРП'!$D$6</f>
        <v>3136.4820002339907</v>
      </c>
      <c r="Q88" s="33">
        <f>SUMIFS('[1]1. Отчет АТС'!$F:$F,'[1]1. Отчет АТС'!$A:$A,$A88,'[1]1. Отчет АТС'!$B:$B,15)+'[1]2. Иные услуги'!$D$11+('[1]3. Услуги по передаче'!$G$10)+('[1]4. СН (Установленные)'!$E$12*1000)+'[1]5. Плата за УРП'!$D$6</f>
        <v>3136.7920002339906</v>
      </c>
      <c r="R88" s="33">
        <f>SUMIFS('[1]1. Отчет АТС'!$F:$F,'[1]1. Отчет АТС'!$A:$A,$A88,'[1]1. Отчет АТС'!$B:$B,16)+'[1]2. Иные услуги'!$D$11+('[1]3. Услуги по передаче'!$G$10)+('[1]4. СН (Установленные)'!$E$12*1000)+'[1]5. Плата за УРП'!$D$6</f>
        <v>3155.2220002339905</v>
      </c>
      <c r="S88" s="33">
        <f>SUMIFS('[1]1. Отчет АТС'!$F:$F,'[1]1. Отчет АТС'!$A:$A,$A88,'[1]1. Отчет АТС'!$B:$B,17)+'[1]2. Иные услуги'!$D$11+('[1]3. Услуги по передаче'!$G$10)+('[1]4. СН (Установленные)'!$E$12*1000)+'[1]5. Плата за УРП'!$D$6</f>
        <v>3139.7520002339907</v>
      </c>
      <c r="T88" s="33">
        <f>SUMIFS('[1]1. Отчет АТС'!$F:$F,'[1]1. Отчет АТС'!$A:$A,$A88,'[1]1. Отчет АТС'!$B:$B,18)+'[1]2. Иные услуги'!$D$11+('[1]3. Услуги по передаче'!$G$10)+('[1]4. СН (Установленные)'!$E$12*1000)+'[1]5. Плата за УРП'!$D$6</f>
        <v>3137.9720002339905</v>
      </c>
      <c r="U88" s="33">
        <f>SUMIFS('[1]1. Отчет АТС'!$F:$F,'[1]1. Отчет АТС'!$A:$A,$A88,'[1]1. Отчет АТС'!$B:$B,19)+'[1]2. Иные услуги'!$D$11+('[1]3. Услуги по передаче'!$G$10)+('[1]4. СН (Установленные)'!$E$12*1000)+'[1]5. Плата за УРП'!$D$6</f>
        <v>3107.5620002339906</v>
      </c>
      <c r="V88" s="33">
        <f>SUMIFS('[1]1. Отчет АТС'!$F:$F,'[1]1. Отчет АТС'!$A:$A,$A88,'[1]1. Отчет АТС'!$B:$B,20)+'[1]2. Иные услуги'!$D$11+('[1]3. Услуги по передаче'!$G$10)+('[1]4. СН (Установленные)'!$E$12*1000)+'[1]5. Плата за УРП'!$D$6</f>
        <v>3124.7420002339909</v>
      </c>
      <c r="W88" s="33">
        <f>SUMIFS('[1]1. Отчет АТС'!$F:$F,'[1]1. Отчет АТС'!$A:$A,$A88,'[1]1. Отчет АТС'!$B:$B,21)+'[1]2. Иные услуги'!$D$11+('[1]3. Услуги по передаче'!$G$10)+('[1]4. СН (Установленные)'!$E$12*1000)+'[1]5. Плата за УРП'!$D$6</f>
        <v>3117.1020002339906</v>
      </c>
      <c r="X88" s="33">
        <f>SUMIFS('[1]1. Отчет АТС'!$F:$F,'[1]1. Отчет АТС'!$A:$A,$A88,'[1]1. Отчет АТС'!$B:$B,22)+'[1]2. Иные услуги'!$D$11+('[1]3. Услуги по передаче'!$G$10)+('[1]4. СН (Установленные)'!$E$12*1000)+'[1]5. Плата за УРП'!$D$6</f>
        <v>2977.852000233991</v>
      </c>
      <c r="Y88" s="33">
        <f>SUMIFS('[1]1. Отчет АТС'!$F:$F,'[1]1. Отчет АТС'!$A:$A,$A88,'[1]1. Отчет АТС'!$B:$B,23)+'[1]2. Иные услуги'!$D$11+('[1]3. Услуги по передаче'!$G$10)+('[1]4. СН (Установленные)'!$E$12*1000)+'[1]5. Плата за УРП'!$D$6</f>
        <v>2441.3620002339912</v>
      </c>
    </row>
    <row r="89" spans="1:25" s="2" customFormat="1" ht="15.75">
      <c r="A89" s="32">
        <v>45454</v>
      </c>
      <c r="B89" s="33">
        <f>SUMIFS('[1]1. Отчет АТС'!$F:$F,'[1]1. Отчет АТС'!$A:$A,$A89,'[1]1. Отчет АТС'!$B:$B,0)+'[1]2. Иные услуги'!$D$11+'[1]3. Услуги по передаче'!$G$10+('[1]4. СН (Установленные)'!$E$12*1000)+'[1]5. Плата за УРП'!$D$6</f>
        <v>2104.0520002339908</v>
      </c>
      <c r="C89" s="33">
        <f>SUMIFS('[1]1. Отчет АТС'!$F:$F,'[1]1. Отчет АТС'!$A:$A,$A89,'[1]1. Отчет АТС'!$B:$B,1)+'[1]2. Иные услуги'!$D$11+('[1]3. Услуги по передаче'!$G$10)+('[1]4. СН (Установленные)'!$E$12*1000)+'[1]5. Плата за УРП'!$D$6</f>
        <v>1979.7620002339909</v>
      </c>
      <c r="D89" s="33">
        <f>SUMIFS('[1]1. Отчет АТС'!$F:$F,'[1]1. Отчет АТС'!$A:$A,$A89,'[1]1. Отчет АТС'!$B:$B,2)+'[1]2. Иные услуги'!$D$11+('[1]3. Услуги по передаче'!$G$10)+('[1]4. СН (Установленные)'!$E$12*1000)+'[1]5. Плата за УРП'!$D$6</f>
        <v>1818.2120002339909</v>
      </c>
      <c r="E89" s="33">
        <f>SUMIFS('[1]1. Отчет АТС'!$F:$F,'[1]1. Отчет АТС'!$A:$A,$A89,'[1]1. Отчет АТС'!$B:$B,3)+'[1]2. Иные услуги'!$D$11+('[1]3. Услуги по передаче'!$G$10)+('[1]4. СН (Установленные)'!$E$12*1000)+'[1]5. Плата за УРП'!$D$6</f>
        <v>1701.1120002339908</v>
      </c>
      <c r="F89" s="33">
        <f>SUMIFS('[1]1. Отчет АТС'!$F:$F,'[1]1. Отчет АТС'!$A:$A,$A89,'[1]1. Отчет АТС'!$B:$B,4)+'[1]2. Иные услуги'!$D$11+('[1]3. Услуги по передаче'!$G$10)+('[1]4. СН (Установленные)'!$E$12*1000)+'[1]5. Плата за УРП'!$D$6</f>
        <v>1659.672000233991</v>
      </c>
      <c r="G89" s="33">
        <f>SUMIFS('[1]1. Отчет АТС'!$F:$F,'[1]1. Отчет АТС'!$A:$A,$A89,'[1]1. Отчет АТС'!$B:$B,5)+'[1]2. Иные услуги'!$D$11+('[1]3. Услуги по передаче'!$G$10)+('[1]4. СН (Установленные)'!$E$12*1000)+'[1]5. Плата за УРП'!$D$6</f>
        <v>1184.2420002339909</v>
      </c>
      <c r="H89" s="33">
        <f>SUMIFS('[1]1. Отчет АТС'!$F:$F,'[1]1. Отчет АТС'!$A:$A,$A89,'[1]1. Отчет АТС'!$B:$B,6)+'[1]2. Иные услуги'!$D$11+('[1]3. Услуги по передаче'!$G$10)+('[1]4. СН (Установленные)'!$E$12*1000)+'[1]5. Плата за УРП'!$D$6</f>
        <v>2101.662000233991</v>
      </c>
      <c r="I89" s="33">
        <f>SUMIFS('[1]1. Отчет АТС'!$F:$F,'[1]1. Отчет АТС'!$A:$A,$A89,'[1]1. Отчет АТС'!$B:$B,7)+'[1]2. Иные услуги'!$D$11+('[1]3. Услуги по передаче'!$G$10)+('[1]4. СН (Установленные)'!$E$12*1000)+'[1]5. Плата за УРП'!$D$6</f>
        <v>2433.7120002339911</v>
      </c>
      <c r="J89" s="33">
        <f>SUMIFS('[1]1. Отчет АТС'!$F:$F,'[1]1. Отчет АТС'!$A:$A,$A89,'[1]1. Отчет АТС'!$B:$B,8)+'[1]2. Иные услуги'!$D$11+('[1]3. Услуги по передаче'!$G$10)+('[1]4. СН (Установленные)'!$E$12*1000)+'[1]5. Плата за УРП'!$D$6</f>
        <v>2862.4720002339909</v>
      </c>
      <c r="K89" s="33">
        <f>SUMIFS('[1]1. Отчет АТС'!$F:$F,'[1]1. Отчет АТС'!$A:$A,$A89,'[1]1. Отчет АТС'!$B:$B,9)+'[1]2. Иные услуги'!$D$11+('[1]3. Услуги по передаче'!$G$10)+('[1]4. СН (Установленные)'!$E$12*1000)+'[1]5. Плата за УРП'!$D$6</f>
        <v>3123.3120002339906</v>
      </c>
      <c r="L89" s="33">
        <f>SUMIFS('[1]1. Отчет АТС'!$F:$F,'[1]1. Отчет АТС'!$A:$A,$A89,'[1]1. Отчет АТС'!$B:$B,10)+'[1]2. Иные услуги'!$D$11+('[1]3. Услуги по передаче'!$G$10)+('[1]4. СН (Установленные)'!$E$12*1000)+'[1]5. Плата за УРП'!$D$6</f>
        <v>3128.6320002339908</v>
      </c>
      <c r="M89" s="33">
        <f>SUMIFS('[1]1. Отчет АТС'!$F:$F,'[1]1. Отчет АТС'!$A:$A,$A89,'[1]1. Отчет АТС'!$B:$B,11)+'[1]2. Иные услуги'!$D$11+('[1]3. Услуги по передаче'!$G$10)+('[1]4. СН (Установленные)'!$E$12*1000)+'[1]5. Плата за УРП'!$D$6</f>
        <v>3146.1520002339907</v>
      </c>
      <c r="N89" s="33">
        <f>SUMIFS('[1]1. Отчет АТС'!$F:$F,'[1]1. Отчет АТС'!$A:$A,$A89,'[1]1. Отчет АТС'!$B:$B,12)+'[1]2. Иные услуги'!$D$11+('[1]3. Услуги по передаче'!$G$10)+('[1]4. СН (Установленные)'!$E$12*1000)+'[1]5. Плата за УРП'!$D$6</f>
        <v>3150.5420002339906</v>
      </c>
      <c r="O89" s="33">
        <f>SUMIFS('[1]1. Отчет АТС'!$F:$F,'[1]1. Отчет АТС'!$A:$A,$A89,'[1]1. Отчет АТС'!$B:$B,13)+'[1]2. Иные услуги'!$D$11+('[1]3. Услуги по передаче'!$G$10)+('[1]4. СН (Установленные)'!$E$12*1000)+'[1]5. Плата за УРП'!$D$6</f>
        <v>3145.4620002339907</v>
      </c>
      <c r="P89" s="33">
        <f>SUMIFS('[1]1. Отчет АТС'!$F:$F,'[1]1. Отчет АТС'!$A:$A,$A89,'[1]1. Отчет АТС'!$B:$B,14)+'[1]2. Иные услуги'!$D$11+('[1]3. Услуги по передаче'!$G$10)+('[1]4. СН (Установленные)'!$E$12*1000)+'[1]5. Плата за УРП'!$D$6</f>
        <v>3171.7320002339907</v>
      </c>
      <c r="Q89" s="33">
        <f>SUMIFS('[1]1. Отчет АТС'!$F:$F,'[1]1. Отчет АТС'!$A:$A,$A89,'[1]1. Отчет АТС'!$B:$B,15)+'[1]2. Иные услуги'!$D$11+('[1]3. Услуги по передаче'!$G$10)+('[1]4. СН (Установленные)'!$E$12*1000)+'[1]5. Плата за УРП'!$D$6</f>
        <v>3195.4120002339905</v>
      </c>
      <c r="R89" s="33">
        <f>SUMIFS('[1]1. Отчет АТС'!$F:$F,'[1]1. Отчет АТС'!$A:$A,$A89,'[1]1. Отчет АТС'!$B:$B,16)+'[1]2. Иные услуги'!$D$11+('[1]3. Услуги по передаче'!$G$10)+('[1]4. СН (Установленные)'!$E$12*1000)+'[1]5. Плата за УРП'!$D$6</f>
        <v>3222.3320002339906</v>
      </c>
      <c r="S89" s="33">
        <f>SUMIFS('[1]1. Отчет АТС'!$F:$F,'[1]1. Отчет АТС'!$A:$A,$A89,'[1]1. Отчет АТС'!$B:$B,17)+'[1]2. Иные услуги'!$D$11+('[1]3. Услуги по передаче'!$G$10)+('[1]4. СН (Установленные)'!$E$12*1000)+'[1]5. Плата за УРП'!$D$6</f>
        <v>3194.2320002339907</v>
      </c>
      <c r="T89" s="33">
        <f>SUMIFS('[1]1. Отчет АТС'!$F:$F,'[1]1. Отчет АТС'!$A:$A,$A89,'[1]1. Отчет АТС'!$B:$B,18)+'[1]2. Иные услуги'!$D$11+('[1]3. Услуги по передаче'!$G$10)+('[1]4. СН (Установленные)'!$E$12*1000)+'[1]5. Плата за УРП'!$D$6</f>
        <v>3149.5320002339909</v>
      </c>
      <c r="U89" s="33">
        <f>SUMIFS('[1]1. Отчет АТС'!$F:$F,'[1]1. Отчет АТС'!$A:$A,$A89,'[1]1. Отчет АТС'!$B:$B,19)+'[1]2. Иные услуги'!$D$11+('[1]3. Услуги по передаче'!$G$10)+('[1]4. СН (Установленные)'!$E$12*1000)+'[1]5. Плата за УРП'!$D$6</f>
        <v>3110.7620002339909</v>
      </c>
      <c r="V89" s="33">
        <f>SUMIFS('[1]1. Отчет АТС'!$F:$F,'[1]1. Отчет АТС'!$A:$A,$A89,'[1]1. Отчет АТС'!$B:$B,20)+'[1]2. Иные услуги'!$D$11+('[1]3. Услуги по передаче'!$G$10)+('[1]4. СН (Установленные)'!$E$12*1000)+'[1]5. Плата за УРП'!$D$6</f>
        <v>3123.6220002339905</v>
      </c>
      <c r="W89" s="33">
        <f>SUMIFS('[1]1. Отчет АТС'!$F:$F,'[1]1. Отчет АТС'!$A:$A,$A89,'[1]1. Отчет АТС'!$B:$B,21)+'[1]2. Иные услуги'!$D$11+('[1]3. Услуги по передаче'!$G$10)+('[1]4. СН (Установленные)'!$E$12*1000)+'[1]5. Плата за УРП'!$D$6</f>
        <v>3114.7320002339907</v>
      </c>
      <c r="X89" s="33">
        <f>SUMIFS('[1]1. Отчет АТС'!$F:$F,'[1]1. Отчет АТС'!$A:$A,$A89,'[1]1. Отчет АТС'!$B:$B,22)+'[1]2. Иные услуги'!$D$11+('[1]3. Услуги по передаче'!$G$10)+('[1]4. СН (Установленные)'!$E$12*1000)+'[1]5. Плата за УРП'!$D$6</f>
        <v>3024.5020002339911</v>
      </c>
      <c r="Y89" s="33">
        <f>SUMIFS('[1]1. Отчет АТС'!$F:$F,'[1]1. Отчет АТС'!$A:$A,$A89,'[1]1. Отчет АТС'!$B:$B,23)+'[1]2. Иные услуги'!$D$11+('[1]3. Услуги по передаче'!$G$10)+('[1]4. СН (Установленные)'!$E$12*1000)+'[1]5. Плата за УРП'!$D$6</f>
        <v>2501.6120002339912</v>
      </c>
    </row>
    <row r="90" spans="1:25" s="2" customFormat="1" ht="15.75">
      <c r="A90" s="32">
        <v>45455</v>
      </c>
      <c r="B90" s="33">
        <f>SUMIFS('[1]1. Отчет АТС'!$F:$F,'[1]1. Отчет АТС'!$A:$A,$A90,'[1]1. Отчет АТС'!$B:$B,0)+'[1]2. Иные услуги'!$D$11+'[1]3. Услуги по передаче'!$G$10+('[1]4. СН (Установленные)'!$E$12*1000)+'[1]5. Плата за УРП'!$D$6</f>
        <v>2231.7820002339909</v>
      </c>
      <c r="C90" s="33">
        <f>SUMIFS('[1]1. Отчет АТС'!$F:$F,'[1]1. Отчет АТС'!$A:$A,$A90,'[1]1. Отчет АТС'!$B:$B,1)+'[1]2. Иные услуги'!$D$11+('[1]3. Услуги по передаче'!$G$10)+('[1]4. СН (Установленные)'!$E$12*1000)+'[1]5. Плата за УРП'!$D$6</f>
        <v>2152.5520002339908</v>
      </c>
      <c r="D90" s="33">
        <f>SUMIFS('[1]1. Отчет АТС'!$F:$F,'[1]1. Отчет АТС'!$A:$A,$A90,'[1]1. Отчет АТС'!$B:$B,2)+'[1]2. Иные услуги'!$D$11+('[1]3. Услуги по передаче'!$G$10)+('[1]4. СН (Установленные)'!$E$12*1000)+'[1]5. Плата за УРП'!$D$6</f>
        <v>2015.2220002339909</v>
      </c>
      <c r="E90" s="33">
        <f>SUMIFS('[1]1. Отчет АТС'!$F:$F,'[1]1. Отчет АТС'!$A:$A,$A90,'[1]1. Отчет АТС'!$B:$B,3)+'[1]2. Иные услуги'!$D$11+('[1]3. Услуги по передаче'!$G$10)+('[1]4. СН (Установленные)'!$E$12*1000)+'[1]5. Плата за УРП'!$D$6</f>
        <v>1840.332000233991</v>
      </c>
      <c r="F90" s="33">
        <f>SUMIFS('[1]1. Отчет АТС'!$F:$F,'[1]1. Отчет АТС'!$A:$A,$A90,'[1]1. Отчет АТС'!$B:$B,4)+'[1]2. Иные услуги'!$D$11+('[1]3. Услуги по передаче'!$G$10)+('[1]4. СН (Установленные)'!$E$12*1000)+'[1]5. Плата за УРП'!$D$6</f>
        <v>1786.5020002339909</v>
      </c>
      <c r="G90" s="33">
        <f>SUMIFS('[1]1. Отчет АТС'!$F:$F,'[1]1. Отчет АТС'!$A:$A,$A90,'[1]1. Отчет АТС'!$B:$B,5)+'[1]2. Иные услуги'!$D$11+('[1]3. Услуги по передаче'!$G$10)+('[1]4. СН (Установленные)'!$E$12*1000)+'[1]5. Плата за УРП'!$D$6</f>
        <v>1877.4520002339909</v>
      </c>
      <c r="H90" s="33">
        <f>SUMIFS('[1]1. Отчет АТС'!$F:$F,'[1]1. Отчет АТС'!$A:$A,$A90,'[1]1. Отчет АТС'!$B:$B,6)+'[1]2. Иные услуги'!$D$11+('[1]3. Услуги по передаче'!$G$10)+('[1]4. СН (Установленные)'!$E$12*1000)+'[1]5. Плата за УРП'!$D$6</f>
        <v>1908.9320002339909</v>
      </c>
      <c r="I90" s="33">
        <f>SUMIFS('[1]1. Отчет АТС'!$F:$F,'[1]1. Отчет АТС'!$A:$A,$A90,'[1]1. Отчет АТС'!$B:$B,7)+'[1]2. Иные услуги'!$D$11+('[1]3. Услуги по передаче'!$G$10)+('[1]4. СН (Установленные)'!$E$12*1000)+'[1]5. Плата за УРП'!$D$6</f>
        <v>2199.0520002339908</v>
      </c>
      <c r="J90" s="33">
        <f>SUMIFS('[1]1. Отчет АТС'!$F:$F,'[1]1. Отчет АТС'!$A:$A,$A90,'[1]1. Отчет АТС'!$B:$B,8)+'[1]2. Иные услуги'!$D$11+('[1]3. Услуги по передаче'!$G$10)+('[1]4. СН (Установленные)'!$E$12*1000)+'[1]5. Плата за УРП'!$D$6</f>
        <v>2543.5920002339908</v>
      </c>
      <c r="K90" s="33">
        <f>SUMIFS('[1]1. Отчет АТС'!$F:$F,'[1]1. Отчет АТС'!$A:$A,$A90,'[1]1. Отчет АТС'!$B:$B,9)+'[1]2. Иные услуги'!$D$11+('[1]3. Услуги по передаче'!$G$10)+('[1]4. СН (Установленные)'!$E$12*1000)+'[1]5. Плата за УРП'!$D$6</f>
        <v>3046.122000233991</v>
      </c>
      <c r="L90" s="33">
        <f>SUMIFS('[1]1. Отчет АТС'!$F:$F,'[1]1. Отчет АТС'!$A:$A,$A90,'[1]1. Отчет АТС'!$B:$B,10)+'[1]2. Иные услуги'!$D$11+('[1]3. Услуги по передаче'!$G$10)+('[1]4. СН (Установленные)'!$E$12*1000)+'[1]5. Плата за УРП'!$D$6</f>
        <v>3113.2120002339907</v>
      </c>
      <c r="M90" s="33">
        <f>SUMIFS('[1]1. Отчет АТС'!$F:$F,'[1]1. Отчет АТС'!$A:$A,$A90,'[1]1. Отчет АТС'!$B:$B,11)+'[1]2. Иные услуги'!$D$11+('[1]3. Услуги по передаче'!$G$10)+('[1]4. СН (Установленные)'!$E$12*1000)+'[1]5. Плата за УРП'!$D$6</f>
        <v>3126.4220002339907</v>
      </c>
      <c r="N90" s="33">
        <f>SUMIFS('[1]1. Отчет АТС'!$F:$F,'[1]1. Отчет АТС'!$A:$A,$A90,'[1]1. Отчет АТС'!$B:$B,12)+'[1]2. Иные услуги'!$D$11+('[1]3. Услуги по передаче'!$G$10)+('[1]4. СН (Установленные)'!$E$12*1000)+'[1]5. Плата за УРП'!$D$6</f>
        <v>3126.3320002339906</v>
      </c>
      <c r="O90" s="33">
        <f>SUMIFS('[1]1. Отчет АТС'!$F:$F,'[1]1. Отчет АТС'!$A:$A,$A90,'[1]1. Отчет АТС'!$B:$B,13)+'[1]2. Иные услуги'!$D$11+('[1]3. Услуги по передаче'!$G$10)+('[1]4. СН (Установленные)'!$E$12*1000)+'[1]5. Плата за УРП'!$D$6</f>
        <v>3122.4720002339905</v>
      </c>
      <c r="P90" s="33">
        <f>SUMIFS('[1]1. Отчет АТС'!$F:$F,'[1]1. Отчет АТС'!$A:$A,$A90,'[1]1. Отчет АТС'!$B:$B,14)+'[1]2. Иные услуги'!$D$11+('[1]3. Услуги по передаче'!$G$10)+('[1]4. СН (Установленные)'!$E$12*1000)+'[1]5. Плата за УРП'!$D$6</f>
        <v>3123.4720002339905</v>
      </c>
      <c r="Q90" s="33">
        <f>SUMIFS('[1]1. Отчет АТС'!$F:$F,'[1]1. Отчет АТС'!$A:$A,$A90,'[1]1. Отчет АТС'!$B:$B,15)+'[1]2. Иные услуги'!$D$11+('[1]3. Услуги по передаче'!$G$10)+('[1]4. СН (Установленные)'!$E$12*1000)+'[1]5. Плата за УРП'!$D$6</f>
        <v>3122.7420002339909</v>
      </c>
      <c r="R90" s="33">
        <f>SUMIFS('[1]1. Отчет АТС'!$F:$F,'[1]1. Отчет АТС'!$A:$A,$A90,'[1]1. Отчет АТС'!$B:$B,16)+'[1]2. Иные услуги'!$D$11+('[1]3. Услуги по передаче'!$G$10)+('[1]4. СН (Установленные)'!$E$12*1000)+'[1]5. Плата за УРП'!$D$6</f>
        <v>3119.7620002339909</v>
      </c>
      <c r="S90" s="33">
        <f>SUMIFS('[1]1. Отчет АТС'!$F:$F,'[1]1. Отчет АТС'!$A:$A,$A90,'[1]1. Отчет АТС'!$B:$B,17)+'[1]2. Иные услуги'!$D$11+('[1]3. Услуги по передаче'!$G$10)+('[1]4. СН (Установленные)'!$E$12*1000)+'[1]5. Плата за УРП'!$D$6</f>
        <v>3097.6620002339905</v>
      </c>
      <c r="T90" s="33">
        <f>SUMIFS('[1]1. Отчет АТС'!$F:$F,'[1]1. Отчет АТС'!$A:$A,$A90,'[1]1. Отчет АТС'!$B:$B,18)+'[1]2. Иные услуги'!$D$11+('[1]3. Услуги по передаче'!$G$10)+('[1]4. СН (Установленные)'!$E$12*1000)+'[1]5. Плата за УРП'!$D$6</f>
        <v>3089.0320002339909</v>
      </c>
      <c r="U90" s="33">
        <f>SUMIFS('[1]1. Отчет АТС'!$F:$F,'[1]1. Отчет АТС'!$A:$A,$A90,'[1]1. Отчет АТС'!$B:$B,19)+'[1]2. Иные услуги'!$D$11+('[1]3. Услуги по передаче'!$G$10)+('[1]4. СН (Установленные)'!$E$12*1000)+'[1]5. Плата за УРП'!$D$6</f>
        <v>3056.0620002339911</v>
      </c>
      <c r="V90" s="33">
        <f>SUMIFS('[1]1. Отчет АТС'!$F:$F,'[1]1. Отчет АТС'!$A:$A,$A90,'[1]1. Отчет АТС'!$B:$B,20)+'[1]2. Иные услуги'!$D$11+('[1]3. Услуги по передаче'!$G$10)+('[1]4. СН (Установленные)'!$E$12*1000)+'[1]5. Плата за УРП'!$D$6</f>
        <v>3093.9420002339907</v>
      </c>
      <c r="W90" s="33">
        <f>SUMIFS('[1]1. Отчет АТС'!$F:$F,'[1]1. Отчет АТС'!$A:$A,$A90,'[1]1. Отчет АТС'!$B:$B,21)+'[1]2. Иные услуги'!$D$11+('[1]3. Услуги по передаче'!$G$10)+('[1]4. СН (Установленные)'!$E$12*1000)+'[1]5. Плата за УРП'!$D$6</f>
        <v>3080.1320002339908</v>
      </c>
      <c r="X90" s="33">
        <f>SUMIFS('[1]1. Отчет АТС'!$F:$F,'[1]1. Отчет АТС'!$A:$A,$A90,'[1]1. Отчет АТС'!$B:$B,22)+'[1]2. Иные услуги'!$D$11+('[1]3. Услуги по передаче'!$G$10)+('[1]4. СН (Установленные)'!$E$12*1000)+'[1]5. Плата за УРП'!$D$6</f>
        <v>2800.4020002339912</v>
      </c>
      <c r="Y90" s="33">
        <f>SUMIFS('[1]1. Отчет АТС'!$F:$F,'[1]1. Отчет АТС'!$A:$A,$A90,'[1]1. Отчет АТС'!$B:$B,23)+'[1]2. Иные услуги'!$D$11+('[1]3. Услуги по передаче'!$G$10)+('[1]4. СН (Установленные)'!$E$12*1000)+'[1]5. Плата за УРП'!$D$6</f>
        <v>2401.872000233991</v>
      </c>
    </row>
    <row r="91" spans="1:25" s="2" customFormat="1" ht="15.75">
      <c r="A91" s="32">
        <v>45456</v>
      </c>
      <c r="B91" s="33">
        <f>SUMIFS('[1]1. Отчет АТС'!$F:$F,'[1]1. Отчет АТС'!$A:$A,$A91,'[1]1. Отчет АТС'!$B:$B,0)+'[1]2. Иные услуги'!$D$11+'[1]3. Услуги по передаче'!$G$10+('[1]4. СН (Установленные)'!$E$12*1000)+'[1]5. Плата за УРП'!$D$6</f>
        <v>2193.8620002339912</v>
      </c>
      <c r="C91" s="33">
        <f>SUMIFS('[1]1. Отчет АТС'!$F:$F,'[1]1. Отчет АТС'!$A:$A,$A91,'[1]1. Отчет АТС'!$B:$B,1)+'[1]2. Иные услуги'!$D$11+('[1]3. Услуги по передаче'!$G$10)+('[1]4. СН (Установленные)'!$E$12*1000)+'[1]5. Плата за УРП'!$D$6</f>
        <v>2160.412000233991</v>
      </c>
      <c r="D91" s="33">
        <f>SUMIFS('[1]1. Отчет АТС'!$F:$F,'[1]1. Отчет АТС'!$A:$A,$A91,'[1]1. Отчет АТС'!$B:$B,2)+'[1]2. Иные услуги'!$D$11+('[1]3. Услуги по передаче'!$G$10)+('[1]4. СН (Установленные)'!$E$12*1000)+'[1]5. Плата за УРП'!$D$6</f>
        <v>2026.8620002339908</v>
      </c>
      <c r="E91" s="33">
        <f>SUMIFS('[1]1. Отчет АТС'!$F:$F,'[1]1. Отчет АТС'!$A:$A,$A91,'[1]1. Отчет АТС'!$B:$B,3)+'[1]2. Иные услуги'!$D$11+('[1]3. Услуги по передаче'!$G$10)+('[1]4. СН (Установленные)'!$E$12*1000)+'[1]5. Плата за УРП'!$D$6</f>
        <v>1859.2520002339909</v>
      </c>
      <c r="F91" s="33">
        <f>SUMIFS('[1]1. Отчет АТС'!$F:$F,'[1]1. Отчет АТС'!$A:$A,$A91,'[1]1. Отчет АТС'!$B:$B,4)+'[1]2. Иные услуги'!$D$11+('[1]3. Услуги по передаче'!$G$10)+('[1]4. СН (Установленные)'!$E$12*1000)+'[1]5. Плата за УРП'!$D$6</f>
        <v>1752.372000233991</v>
      </c>
      <c r="G91" s="33">
        <f>SUMIFS('[1]1. Отчет АТС'!$F:$F,'[1]1. Отчет АТС'!$A:$A,$A91,'[1]1. Отчет АТС'!$B:$B,5)+'[1]2. Иные услуги'!$D$11+('[1]3. Услуги по передаче'!$G$10)+('[1]4. СН (Установленные)'!$E$12*1000)+'[1]5. Плата за УРП'!$D$6</f>
        <v>2046.8020002339908</v>
      </c>
      <c r="H91" s="33">
        <f>SUMIFS('[1]1. Отчет АТС'!$F:$F,'[1]1. Отчет АТС'!$A:$A,$A91,'[1]1. Отчет АТС'!$B:$B,6)+'[1]2. Иные услуги'!$D$11+('[1]3. Услуги по передаче'!$G$10)+('[1]4. СН (Установленные)'!$E$12*1000)+'[1]5. Плата за УРП'!$D$6</f>
        <v>2166.5320002339909</v>
      </c>
      <c r="I91" s="33">
        <f>SUMIFS('[1]1. Отчет АТС'!$F:$F,'[1]1. Отчет АТС'!$A:$A,$A91,'[1]1. Отчет АТС'!$B:$B,7)+'[1]2. Иные услуги'!$D$11+('[1]3. Услуги по передаче'!$G$10)+('[1]4. СН (Установленные)'!$E$12*1000)+'[1]5. Плата за УРП'!$D$6</f>
        <v>2469.6120002339912</v>
      </c>
      <c r="J91" s="33">
        <f>SUMIFS('[1]1. Отчет АТС'!$F:$F,'[1]1. Отчет АТС'!$A:$A,$A91,'[1]1. Отчет АТС'!$B:$B,8)+'[1]2. Иные услуги'!$D$11+('[1]3. Услуги по передаче'!$G$10)+('[1]4. СН (Установленные)'!$E$12*1000)+'[1]5. Плата за УРП'!$D$6</f>
        <v>3099.4920002339909</v>
      </c>
      <c r="K91" s="33">
        <f>SUMIFS('[1]1. Отчет АТС'!$F:$F,'[1]1. Отчет АТС'!$A:$A,$A91,'[1]1. Отчет АТС'!$B:$B,9)+'[1]2. Иные услуги'!$D$11+('[1]3. Услуги по передаче'!$G$10)+('[1]4. СН (Установленные)'!$E$12*1000)+'[1]5. Плата за УРП'!$D$6</f>
        <v>3146.3520002339906</v>
      </c>
      <c r="L91" s="33">
        <f>SUMIFS('[1]1. Отчет АТС'!$F:$F,'[1]1. Отчет АТС'!$A:$A,$A91,'[1]1. Отчет АТС'!$B:$B,10)+'[1]2. Иные услуги'!$D$11+('[1]3. Услуги по передаче'!$G$10)+('[1]4. СН (Установленные)'!$E$12*1000)+'[1]5. Плата за УРП'!$D$6</f>
        <v>3161.1420002339905</v>
      </c>
      <c r="M91" s="33">
        <f>SUMIFS('[1]1. Отчет АТС'!$F:$F,'[1]1. Отчет АТС'!$A:$A,$A91,'[1]1. Отчет АТС'!$B:$B,11)+'[1]2. Иные услуги'!$D$11+('[1]3. Услуги по передаче'!$G$10)+('[1]4. СН (Установленные)'!$E$12*1000)+'[1]5. Плата за УРП'!$D$6</f>
        <v>3171.0720002339908</v>
      </c>
      <c r="N91" s="33">
        <f>SUMIFS('[1]1. Отчет АТС'!$F:$F,'[1]1. Отчет АТС'!$A:$A,$A91,'[1]1. Отчет АТС'!$B:$B,12)+'[1]2. Иные услуги'!$D$11+('[1]3. Услуги по передаче'!$G$10)+('[1]4. СН (Установленные)'!$E$12*1000)+'[1]5. Плата за УРП'!$D$6</f>
        <v>3167.1220002339905</v>
      </c>
      <c r="O91" s="33">
        <f>SUMIFS('[1]1. Отчет АТС'!$F:$F,'[1]1. Отчет АТС'!$A:$A,$A91,'[1]1. Отчет АТС'!$B:$B,13)+'[1]2. Иные услуги'!$D$11+('[1]3. Услуги по передаче'!$G$10)+('[1]4. СН (Установленные)'!$E$12*1000)+'[1]5. Плата за УРП'!$D$6</f>
        <v>3170.8420002339908</v>
      </c>
      <c r="P91" s="33">
        <f>SUMIFS('[1]1. Отчет АТС'!$F:$F,'[1]1. Отчет АТС'!$A:$A,$A91,'[1]1. Отчет АТС'!$B:$B,14)+'[1]2. Иные услуги'!$D$11+('[1]3. Услуги по передаче'!$G$10)+('[1]4. СН (Установленные)'!$E$12*1000)+'[1]5. Плата за УРП'!$D$6</f>
        <v>3185.8020002339908</v>
      </c>
      <c r="Q91" s="33">
        <f>SUMIFS('[1]1. Отчет АТС'!$F:$F,'[1]1. Отчет АТС'!$A:$A,$A91,'[1]1. Отчет АТС'!$B:$B,15)+'[1]2. Иные услуги'!$D$11+('[1]3. Услуги по передаче'!$G$10)+('[1]4. СН (Установленные)'!$E$12*1000)+'[1]5. Плата за УРП'!$D$6</f>
        <v>3186.8120002339906</v>
      </c>
      <c r="R91" s="33">
        <f>SUMIFS('[1]1. Отчет АТС'!$F:$F,'[1]1. Отчет АТС'!$A:$A,$A91,'[1]1. Отчет АТС'!$B:$B,16)+'[1]2. Иные услуги'!$D$11+('[1]3. Услуги по передаче'!$G$10)+('[1]4. СН (Установленные)'!$E$12*1000)+'[1]5. Плата за УРП'!$D$6</f>
        <v>3190.5920002339908</v>
      </c>
      <c r="S91" s="33">
        <f>SUMIFS('[1]1. Отчет АТС'!$F:$F,'[1]1. Отчет АТС'!$A:$A,$A91,'[1]1. Отчет АТС'!$B:$B,17)+'[1]2. Иные услуги'!$D$11+('[1]3. Услуги по передаче'!$G$10)+('[1]4. СН (Установленные)'!$E$12*1000)+'[1]5. Плата за УРП'!$D$6</f>
        <v>3183.3720002339905</v>
      </c>
      <c r="T91" s="33">
        <f>SUMIFS('[1]1. Отчет АТС'!$F:$F,'[1]1. Отчет АТС'!$A:$A,$A91,'[1]1. Отчет АТС'!$B:$B,18)+'[1]2. Иные услуги'!$D$11+('[1]3. Услуги по передаче'!$G$10)+('[1]4. СН (Установленные)'!$E$12*1000)+'[1]5. Плата за УРП'!$D$6</f>
        <v>3185.8020002339908</v>
      </c>
      <c r="U91" s="33">
        <f>SUMIFS('[1]1. Отчет АТС'!$F:$F,'[1]1. Отчет АТС'!$A:$A,$A91,'[1]1. Отчет АТС'!$B:$B,19)+'[1]2. Иные услуги'!$D$11+('[1]3. Услуги по передаче'!$G$10)+('[1]4. СН (Установленные)'!$E$12*1000)+'[1]5. Плата за УРП'!$D$6</f>
        <v>3144.9720002339905</v>
      </c>
      <c r="V91" s="33">
        <f>SUMIFS('[1]1. Отчет АТС'!$F:$F,'[1]1. Отчет АТС'!$A:$A,$A91,'[1]1. Отчет АТС'!$B:$B,20)+'[1]2. Иные услуги'!$D$11+('[1]3. Услуги по передаче'!$G$10)+('[1]4. СН (Установленные)'!$E$12*1000)+'[1]5. Плата за УРП'!$D$6</f>
        <v>3165.8420002339908</v>
      </c>
      <c r="W91" s="33">
        <f>SUMIFS('[1]1. Отчет АТС'!$F:$F,'[1]1. Отчет АТС'!$A:$A,$A91,'[1]1. Отчет АТС'!$B:$B,21)+'[1]2. Иные услуги'!$D$11+('[1]3. Услуги по передаче'!$G$10)+('[1]4. СН (Установленные)'!$E$12*1000)+'[1]5. Плата за УРП'!$D$6</f>
        <v>3126.7820002339909</v>
      </c>
      <c r="X91" s="33">
        <f>SUMIFS('[1]1. Отчет АТС'!$F:$F,'[1]1. Отчет АТС'!$A:$A,$A91,'[1]1. Отчет АТС'!$B:$B,22)+'[1]2. Иные услуги'!$D$11+('[1]3. Услуги по передаче'!$G$10)+('[1]4. СН (Установленные)'!$E$12*1000)+'[1]5. Плата за УРП'!$D$6</f>
        <v>3069.8820002339908</v>
      </c>
      <c r="Y91" s="33">
        <f>SUMIFS('[1]1. Отчет АТС'!$F:$F,'[1]1. Отчет АТС'!$A:$A,$A91,'[1]1. Отчет АТС'!$B:$B,23)+'[1]2. Иные услуги'!$D$11+('[1]3. Услуги по передаче'!$G$10)+('[1]4. СН (Установленные)'!$E$12*1000)+'[1]5. Плата за УРП'!$D$6</f>
        <v>2482.0920002339908</v>
      </c>
    </row>
    <row r="92" spans="1:25" s="2" customFormat="1" ht="15.75">
      <c r="A92" s="32">
        <v>45457</v>
      </c>
      <c r="B92" s="33">
        <f>SUMIFS('[1]1. Отчет АТС'!$F:$F,'[1]1. Отчет АТС'!$A:$A,$A92,'[1]1. Отчет АТС'!$B:$B,0)+'[1]2. Иные услуги'!$D$11+'[1]3. Услуги по передаче'!$G$10+('[1]4. СН (Установленные)'!$E$12*1000)+'[1]5. Плата за УРП'!$D$6</f>
        <v>2167.8820002339912</v>
      </c>
      <c r="C92" s="33">
        <f>SUMIFS('[1]1. Отчет АТС'!$F:$F,'[1]1. Отчет АТС'!$A:$A,$A92,'[1]1. Отчет АТС'!$B:$B,1)+'[1]2. Иные услуги'!$D$11+('[1]3. Услуги по передаче'!$G$10)+('[1]4. СН (Установленные)'!$E$12*1000)+'[1]5. Плата за УРП'!$D$6</f>
        <v>2098.602000233991</v>
      </c>
      <c r="D92" s="33">
        <f>SUMIFS('[1]1. Отчет АТС'!$F:$F,'[1]1. Отчет АТС'!$A:$A,$A92,'[1]1. Отчет АТС'!$B:$B,2)+'[1]2. Иные услуги'!$D$11+('[1]3. Услуги по передаче'!$G$10)+('[1]4. СН (Установленные)'!$E$12*1000)+'[1]5. Плата за УРП'!$D$6</f>
        <v>1875.8620002339908</v>
      </c>
      <c r="E92" s="33">
        <f>SUMIFS('[1]1. Отчет АТС'!$F:$F,'[1]1. Отчет АТС'!$A:$A,$A92,'[1]1. Отчет АТС'!$B:$B,3)+'[1]2. Иные услуги'!$D$11+('[1]3. Услуги по передаче'!$G$10)+('[1]4. СН (Установленные)'!$E$12*1000)+'[1]5. Плата за УРП'!$D$6</f>
        <v>1747.5520002339908</v>
      </c>
      <c r="F92" s="33">
        <f>SUMIFS('[1]1. Отчет АТС'!$F:$F,'[1]1. Отчет АТС'!$A:$A,$A92,'[1]1. Отчет АТС'!$B:$B,4)+'[1]2. Иные услуги'!$D$11+('[1]3. Услуги по передаче'!$G$10)+('[1]4. СН (Установленные)'!$E$12*1000)+'[1]5. Плата за УРП'!$D$6</f>
        <v>1778.1120002339908</v>
      </c>
      <c r="G92" s="33">
        <f>SUMIFS('[1]1. Отчет АТС'!$F:$F,'[1]1. Отчет АТС'!$A:$A,$A92,'[1]1. Отчет АТС'!$B:$B,5)+'[1]2. Иные услуги'!$D$11+('[1]3. Услуги по передаче'!$G$10)+('[1]4. СН (Установленные)'!$E$12*1000)+'[1]5. Плата за УРП'!$D$6</f>
        <v>2054.9520002339909</v>
      </c>
      <c r="H92" s="33">
        <f>SUMIFS('[1]1. Отчет АТС'!$F:$F,'[1]1. Отчет АТС'!$A:$A,$A92,'[1]1. Отчет АТС'!$B:$B,6)+'[1]2. Иные услуги'!$D$11+('[1]3. Услуги по передаче'!$G$10)+('[1]4. СН (Установленные)'!$E$12*1000)+'[1]5. Плата за УРП'!$D$6</f>
        <v>2137.3820002339912</v>
      </c>
      <c r="I92" s="33">
        <f>SUMIFS('[1]1. Отчет АТС'!$F:$F,'[1]1. Отчет АТС'!$A:$A,$A92,'[1]1. Отчет АТС'!$B:$B,7)+'[1]2. Иные услуги'!$D$11+('[1]3. Услуги по передаче'!$G$10)+('[1]4. СН (Установленные)'!$E$12*1000)+'[1]5. Плата за УРП'!$D$6</f>
        <v>2427.5320002339909</v>
      </c>
      <c r="J92" s="33">
        <f>SUMIFS('[1]1. Отчет АТС'!$F:$F,'[1]1. Отчет АТС'!$A:$A,$A92,'[1]1. Отчет АТС'!$B:$B,8)+'[1]2. Иные услуги'!$D$11+('[1]3. Услуги по передаче'!$G$10)+('[1]4. СН (Установленные)'!$E$12*1000)+'[1]5. Плата за УРП'!$D$6</f>
        <v>3087.7220002339905</v>
      </c>
      <c r="K92" s="33">
        <f>SUMIFS('[1]1. Отчет АТС'!$F:$F,'[1]1. Отчет АТС'!$A:$A,$A92,'[1]1. Отчет АТС'!$B:$B,9)+'[1]2. Иные услуги'!$D$11+('[1]3. Услуги по передаче'!$G$10)+('[1]4. СН (Установленные)'!$E$12*1000)+'[1]5. Плата за УРП'!$D$6</f>
        <v>3137.4220002339907</v>
      </c>
      <c r="L92" s="33">
        <f>SUMIFS('[1]1. Отчет АТС'!$F:$F,'[1]1. Отчет АТС'!$A:$A,$A92,'[1]1. Отчет АТС'!$B:$B,10)+'[1]2. Иные услуги'!$D$11+('[1]3. Услуги по передаче'!$G$10)+('[1]4. СН (Установленные)'!$E$12*1000)+'[1]5. Плата за УРП'!$D$6</f>
        <v>3252.6020002339906</v>
      </c>
      <c r="M92" s="33">
        <f>SUMIFS('[1]1. Отчет АТС'!$F:$F,'[1]1. Отчет АТС'!$A:$A,$A92,'[1]1. Отчет АТС'!$B:$B,11)+'[1]2. Иные услуги'!$D$11+('[1]3. Услуги по передаче'!$G$10)+('[1]4. СН (Установленные)'!$E$12*1000)+'[1]5. Плата за УРП'!$D$6</f>
        <v>3303.0620002339906</v>
      </c>
      <c r="N92" s="33">
        <f>SUMIFS('[1]1. Отчет АТС'!$F:$F,'[1]1. Отчет АТС'!$A:$A,$A92,'[1]1. Отчет АТС'!$B:$B,12)+'[1]2. Иные услуги'!$D$11+('[1]3. Услуги по передаче'!$G$10)+('[1]4. СН (Установленные)'!$E$12*1000)+'[1]5. Плата за УРП'!$D$6</f>
        <v>3339.7420002339909</v>
      </c>
      <c r="O92" s="33">
        <f>SUMIFS('[1]1. Отчет АТС'!$F:$F,'[1]1. Отчет АТС'!$A:$A,$A92,'[1]1. Отчет АТС'!$B:$B,13)+'[1]2. Иные услуги'!$D$11+('[1]3. Услуги по передаче'!$G$10)+('[1]4. СН (Установленные)'!$E$12*1000)+'[1]5. Плата за УРП'!$D$6</f>
        <v>3358.5220002339906</v>
      </c>
      <c r="P92" s="33">
        <f>SUMIFS('[1]1. Отчет АТС'!$F:$F,'[1]1. Отчет АТС'!$A:$A,$A92,'[1]1. Отчет АТС'!$B:$B,14)+'[1]2. Иные услуги'!$D$11+('[1]3. Услуги по передаче'!$G$10)+('[1]4. СН (Установленные)'!$E$12*1000)+'[1]5. Плата за УРП'!$D$6</f>
        <v>3381.5020002339907</v>
      </c>
      <c r="Q92" s="33">
        <f>SUMIFS('[1]1. Отчет АТС'!$F:$F,'[1]1. Отчет АТС'!$A:$A,$A92,'[1]1. Отчет АТС'!$B:$B,15)+'[1]2. Иные услуги'!$D$11+('[1]3. Услуги по передаче'!$G$10)+('[1]4. СН (Установленные)'!$E$12*1000)+'[1]5. Плата за УРП'!$D$6</f>
        <v>3372.0420002339906</v>
      </c>
      <c r="R92" s="33">
        <f>SUMIFS('[1]1. Отчет АТС'!$F:$F,'[1]1. Отчет АТС'!$A:$A,$A92,'[1]1. Отчет АТС'!$B:$B,16)+'[1]2. Иные услуги'!$D$11+('[1]3. Услуги по передаче'!$G$10)+('[1]4. СН (Установленные)'!$E$12*1000)+'[1]5. Плата за УРП'!$D$6</f>
        <v>3179.9720002339905</v>
      </c>
      <c r="S92" s="33">
        <f>SUMIFS('[1]1. Отчет АТС'!$F:$F,'[1]1. Отчет АТС'!$A:$A,$A92,'[1]1. Отчет АТС'!$B:$B,17)+'[1]2. Иные услуги'!$D$11+('[1]3. Услуги по передаче'!$G$10)+('[1]4. СН (Установленные)'!$E$12*1000)+'[1]5. Плата за УРП'!$D$6</f>
        <v>3161.0620002339906</v>
      </c>
      <c r="T92" s="33">
        <f>SUMIFS('[1]1. Отчет АТС'!$F:$F,'[1]1. Отчет АТС'!$A:$A,$A92,'[1]1. Отчет АТС'!$B:$B,18)+'[1]2. Иные услуги'!$D$11+('[1]3. Услуги по передаче'!$G$10)+('[1]4. СН (Установленные)'!$E$12*1000)+'[1]5. Плата за УРП'!$D$6</f>
        <v>3219.9020002339907</v>
      </c>
      <c r="U92" s="33">
        <f>SUMIFS('[1]1. Отчет АТС'!$F:$F,'[1]1. Отчет АТС'!$A:$A,$A92,'[1]1. Отчет АТС'!$B:$B,19)+'[1]2. Иные услуги'!$D$11+('[1]3. Услуги по передаче'!$G$10)+('[1]4. СН (Установленные)'!$E$12*1000)+'[1]5. Плата за УРП'!$D$6</f>
        <v>3121.9020002339907</v>
      </c>
      <c r="V92" s="33">
        <f>SUMIFS('[1]1. Отчет АТС'!$F:$F,'[1]1. Отчет АТС'!$A:$A,$A92,'[1]1. Отчет АТС'!$B:$B,20)+'[1]2. Иные услуги'!$D$11+('[1]3. Услуги по передаче'!$G$10)+('[1]4. СН (Установленные)'!$E$12*1000)+'[1]5. Плата за УРП'!$D$6</f>
        <v>3108.7720002339906</v>
      </c>
      <c r="W92" s="33">
        <f>SUMIFS('[1]1. Отчет АТС'!$F:$F,'[1]1. Отчет АТС'!$A:$A,$A92,'[1]1. Отчет АТС'!$B:$B,21)+'[1]2. Иные услуги'!$D$11+('[1]3. Услуги по передаче'!$G$10)+('[1]4. СН (Установленные)'!$E$12*1000)+'[1]5. Плата за УРП'!$D$6</f>
        <v>3093.7320002339907</v>
      </c>
      <c r="X92" s="33">
        <f>SUMIFS('[1]1. Отчет АТС'!$F:$F,'[1]1. Отчет АТС'!$A:$A,$A92,'[1]1. Отчет АТС'!$B:$B,22)+'[1]2. Иные услуги'!$D$11+('[1]3. Услуги по передаче'!$G$10)+('[1]4. СН (Установленные)'!$E$12*1000)+'[1]5. Плата за УРП'!$D$6</f>
        <v>3015.082000233991</v>
      </c>
      <c r="Y92" s="33">
        <f>SUMIFS('[1]1. Отчет АТС'!$F:$F,'[1]1. Отчет АТС'!$A:$A,$A92,'[1]1. Отчет АТС'!$B:$B,23)+'[1]2. Иные услуги'!$D$11+('[1]3. Услуги по передаче'!$G$10)+('[1]4. СН (Установленные)'!$E$12*1000)+'[1]5. Плата за УРП'!$D$6</f>
        <v>2442.4820002339911</v>
      </c>
    </row>
    <row r="93" spans="1:25" s="2" customFormat="1" ht="15.75">
      <c r="A93" s="32">
        <v>45458</v>
      </c>
      <c r="B93" s="33">
        <f>SUMIFS('[1]1. Отчет АТС'!$F:$F,'[1]1. Отчет АТС'!$A:$A,$A93,'[1]1. Отчет АТС'!$B:$B,0)+'[1]2. Иные услуги'!$D$11+'[1]3. Услуги по передаче'!$G$10+('[1]4. СН (Установленные)'!$E$12*1000)+'[1]5. Плата за УРП'!$D$6</f>
        <v>2206.912000233991</v>
      </c>
      <c r="C93" s="33">
        <f>SUMIFS('[1]1. Отчет АТС'!$F:$F,'[1]1. Отчет АТС'!$A:$A,$A93,'[1]1. Отчет АТС'!$B:$B,1)+'[1]2. Иные услуги'!$D$11+('[1]3. Услуги по передаче'!$G$10)+('[1]4. СН (Установленные)'!$E$12*1000)+'[1]5. Плата за УРП'!$D$6</f>
        <v>2173.832000233991</v>
      </c>
      <c r="D93" s="33">
        <f>SUMIFS('[1]1. Отчет АТС'!$F:$F,'[1]1. Отчет АТС'!$A:$A,$A93,'[1]1. Отчет АТС'!$B:$B,2)+'[1]2. Иные услуги'!$D$11+('[1]3. Услуги по передаче'!$G$10)+('[1]4. СН (Установленные)'!$E$12*1000)+'[1]5. Плата за УРП'!$D$6</f>
        <v>2064.662000233991</v>
      </c>
      <c r="E93" s="33">
        <f>SUMIFS('[1]1. Отчет АТС'!$F:$F,'[1]1. Отчет АТС'!$A:$A,$A93,'[1]1. Отчет АТС'!$B:$B,3)+'[1]2. Иные услуги'!$D$11+('[1]3. Услуги по передаче'!$G$10)+('[1]4. СН (Установленные)'!$E$12*1000)+'[1]5. Плата за УРП'!$D$6</f>
        <v>1848.412000233991</v>
      </c>
      <c r="F93" s="33">
        <f>SUMIFS('[1]1. Отчет АТС'!$F:$F,'[1]1. Отчет АТС'!$A:$A,$A93,'[1]1. Отчет АТС'!$B:$B,4)+'[1]2. Иные услуги'!$D$11+('[1]3. Услуги по передаче'!$G$10)+('[1]4. СН (Установленные)'!$E$12*1000)+'[1]5. Плата за УРП'!$D$6</f>
        <v>1795.2420002339909</v>
      </c>
      <c r="G93" s="33">
        <f>SUMIFS('[1]1. Отчет АТС'!$F:$F,'[1]1. Отчет АТС'!$A:$A,$A93,'[1]1. Отчет АТС'!$B:$B,5)+'[1]2. Иные услуги'!$D$11+('[1]3. Услуги по передаче'!$G$10)+('[1]4. СН (Установленные)'!$E$12*1000)+'[1]5. Плата за УРП'!$D$6</f>
        <v>1996.7720002339909</v>
      </c>
      <c r="H93" s="33">
        <f>SUMIFS('[1]1. Отчет АТС'!$F:$F,'[1]1. Отчет АТС'!$A:$A,$A93,'[1]1. Отчет АТС'!$B:$B,6)+'[1]2. Иные услуги'!$D$11+('[1]3. Услуги по передаче'!$G$10)+('[1]4. СН (Установленные)'!$E$12*1000)+'[1]5. Плата за УРП'!$D$6</f>
        <v>2009.7220002339909</v>
      </c>
      <c r="I93" s="33">
        <f>SUMIFS('[1]1. Отчет АТС'!$F:$F,'[1]1. Отчет АТС'!$A:$A,$A93,'[1]1. Отчет АТС'!$B:$B,7)+'[1]2. Иные услуги'!$D$11+('[1]3. Услуги по передаче'!$G$10)+('[1]4. СН (Установленные)'!$E$12*1000)+'[1]5. Плата за УРП'!$D$6</f>
        <v>2195.352000233991</v>
      </c>
      <c r="J93" s="33">
        <f>SUMIFS('[1]1. Отчет АТС'!$F:$F,'[1]1. Отчет АТС'!$A:$A,$A93,'[1]1. Отчет АТС'!$B:$B,8)+'[1]2. Иные услуги'!$D$11+('[1]3. Услуги по передаче'!$G$10)+('[1]4. СН (Установленные)'!$E$12*1000)+'[1]5. Плата за УРП'!$D$6</f>
        <v>2669.6820002339909</v>
      </c>
      <c r="K93" s="33">
        <f>SUMIFS('[1]1. Отчет АТС'!$F:$F,'[1]1. Отчет АТС'!$A:$A,$A93,'[1]1. Отчет АТС'!$B:$B,9)+'[1]2. Иные услуги'!$D$11+('[1]3. Услуги по передаче'!$G$10)+('[1]4. СН (Установленные)'!$E$12*1000)+'[1]5. Плата за УРП'!$D$6</f>
        <v>3096.9920002339909</v>
      </c>
      <c r="L93" s="33">
        <f>SUMIFS('[1]1. Отчет АТС'!$F:$F,'[1]1. Отчет АТС'!$A:$A,$A93,'[1]1. Отчет АТС'!$B:$B,10)+'[1]2. Иные услуги'!$D$11+('[1]3. Услуги по передаче'!$G$10)+('[1]4. СН (Установленные)'!$E$12*1000)+'[1]5. Плата за УРП'!$D$6</f>
        <v>3119.3720002339905</v>
      </c>
      <c r="M93" s="33">
        <f>SUMIFS('[1]1. Отчет АТС'!$F:$F,'[1]1. Отчет АТС'!$A:$A,$A93,'[1]1. Отчет АТС'!$B:$B,11)+'[1]2. Иные услуги'!$D$11+('[1]3. Услуги по передаче'!$G$10)+('[1]4. СН (Установленные)'!$E$12*1000)+'[1]5. Плата за УРП'!$D$6</f>
        <v>3127.4620002339907</v>
      </c>
      <c r="N93" s="33">
        <f>SUMIFS('[1]1. Отчет АТС'!$F:$F,'[1]1. Отчет АТС'!$A:$A,$A93,'[1]1. Отчет АТС'!$B:$B,12)+'[1]2. Иные услуги'!$D$11+('[1]3. Услуги по передаче'!$G$10)+('[1]4. СН (Установленные)'!$E$12*1000)+'[1]5. Плата за УРП'!$D$6</f>
        <v>3109.1620002339905</v>
      </c>
      <c r="O93" s="33">
        <f>SUMIFS('[1]1. Отчет АТС'!$F:$F,'[1]1. Отчет АТС'!$A:$A,$A93,'[1]1. Отчет АТС'!$B:$B,13)+'[1]2. Иные услуги'!$D$11+('[1]3. Услуги по передаче'!$G$10)+('[1]4. СН (Установленные)'!$E$12*1000)+'[1]5. Плата за УРП'!$D$6</f>
        <v>3103.1720002339907</v>
      </c>
      <c r="P93" s="33">
        <f>SUMIFS('[1]1. Отчет АТС'!$F:$F,'[1]1. Отчет АТС'!$A:$A,$A93,'[1]1. Отчет АТС'!$B:$B,14)+'[1]2. Иные услуги'!$D$11+('[1]3. Услуги по передаче'!$G$10)+('[1]4. СН (Установленные)'!$E$12*1000)+'[1]5. Плата за УРП'!$D$6</f>
        <v>3127.5520002339908</v>
      </c>
      <c r="Q93" s="33">
        <f>SUMIFS('[1]1. Отчет АТС'!$F:$F,'[1]1. Отчет АТС'!$A:$A,$A93,'[1]1. Отчет АТС'!$B:$B,15)+'[1]2. Иные услуги'!$D$11+('[1]3. Услуги по передаче'!$G$10)+('[1]4. СН (Установленные)'!$E$12*1000)+'[1]5. Плата за УРП'!$D$6</f>
        <v>3136.1120002339908</v>
      </c>
      <c r="R93" s="33">
        <f>SUMIFS('[1]1. Отчет АТС'!$F:$F,'[1]1. Отчет АТС'!$A:$A,$A93,'[1]1. Отчет АТС'!$B:$B,16)+'[1]2. Иные услуги'!$D$11+('[1]3. Услуги по передаче'!$G$10)+('[1]4. СН (Установленные)'!$E$12*1000)+'[1]5. Плата за УРП'!$D$6</f>
        <v>3159.6620002339905</v>
      </c>
      <c r="S93" s="33">
        <f>SUMIFS('[1]1. Отчет АТС'!$F:$F,'[1]1. Отчет АТС'!$A:$A,$A93,'[1]1. Отчет АТС'!$B:$B,17)+'[1]2. Иные услуги'!$D$11+('[1]3. Услуги по передаче'!$G$10)+('[1]4. СН (Установленные)'!$E$12*1000)+'[1]5. Плата за УРП'!$D$6</f>
        <v>3152.7920002339906</v>
      </c>
      <c r="T93" s="33">
        <f>SUMIFS('[1]1. Отчет АТС'!$F:$F,'[1]1. Отчет АТС'!$A:$A,$A93,'[1]1. Отчет АТС'!$B:$B,18)+'[1]2. Иные услуги'!$D$11+('[1]3. Услуги по передаче'!$G$10)+('[1]4. СН (Установленные)'!$E$12*1000)+'[1]5. Плата за УРП'!$D$6</f>
        <v>3125.7520002339907</v>
      </c>
      <c r="U93" s="33">
        <f>SUMIFS('[1]1. Отчет АТС'!$F:$F,'[1]1. Отчет АТС'!$A:$A,$A93,'[1]1. Отчет АТС'!$B:$B,19)+'[1]2. Иные услуги'!$D$11+('[1]3. Услуги по передаче'!$G$10)+('[1]4. СН (Установленные)'!$E$12*1000)+'[1]5. Плата за УРП'!$D$6</f>
        <v>3097.6020002339906</v>
      </c>
      <c r="V93" s="33">
        <f>SUMIFS('[1]1. Отчет АТС'!$F:$F,'[1]1. Отчет АТС'!$A:$A,$A93,'[1]1. Отчет АТС'!$B:$B,20)+'[1]2. Иные услуги'!$D$11+('[1]3. Услуги по передаче'!$G$10)+('[1]4. СН (Установленные)'!$E$12*1000)+'[1]5. Плата за УРП'!$D$6</f>
        <v>3106.0020002339907</v>
      </c>
      <c r="W93" s="33">
        <f>SUMIFS('[1]1. Отчет АТС'!$F:$F,'[1]1. Отчет АТС'!$A:$A,$A93,'[1]1. Отчет АТС'!$B:$B,21)+'[1]2. Иные услуги'!$D$11+('[1]3. Услуги по передаче'!$G$10)+('[1]4. СН (Установленные)'!$E$12*1000)+'[1]5. Плата за УРП'!$D$6</f>
        <v>3088.7320002339907</v>
      </c>
      <c r="X93" s="33">
        <f>SUMIFS('[1]1. Отчет АТС'!$F:$F,'[1]1. Отчет АТС'!$A:$A,$A93,'[1]1. Отчет АТС'!$B:$B,22)+'[1]2. Иные услуги'!$D$11+('[1]3. Услуги по передаче'!$G$10)+('[1]4. СН (Установленные)'!$E$12*1000)+'[1]5. Плата за УРП'!$D$6</f>
        <v>2960.9720002339909</v>
      </c>
      <c r="Y93" s="33">
        <f>SUMIFS('[1]1. Отчет АТС'!$F:$F,'[1]1. Отчет АТС'!$A:$A,$A93,'[1]1. Отчет АТС'!$B:$B,23)+'[1]2. Иные услуги'!$D$11+('[1]3. Услуги по передаче'!$G$10)+('[1]4. СН (Установленные)'!$E$12*1000)+'[1]5. Плата за УРП'!$D$6</f>
        <v>2440.5520002339908</v>
      </c>
    </row>
    <row r="94" spans="1:25" s="2" customFormat="1" ht="15.75">
      <c r="A94" s="32">
        <v>45459</v>
      </c>
      <c r="B94" s="33">
        <f>SUMIFS('[1]1. Отчет АТС'!$F:$F,'[1]1. Отчет АТС'!$A:$A,$A94,'[1]1. Отчет АТС'!$B:$B,0)+'[1]2. Иные услуги'!$D$11+'[1]3. Услуги по передаче'!$G$10+('[1]4. СН (Установленные)'!$E$12*1000)+'[1]5. Плата за УРП'!$D$6</f>
        <v>2171.7820002339909</v>
      </c>
      <c r="C94" s="33">
        <f>SUMIFS('[1]1. Отчет АТС'!$F:$F,'[1]1. Отчет АТС'!$A:$A,$A94,'[1]1. Отчет АТС'!$B:$B,1)+'[1]2. Иные услуги'!$D$11+('[1]3. Услуги по передаче'!$G$10)+('[1]4. СН (Установленные)'!$E$12*1000)+'[1]5. Плата за УРП'!$D$6</f>
        <v>2123.0220002339911</v>
      </c>
      <c r="D94" s="33">
        <f>SUMIFS('[1]1. Отчет АТС'!$F:$F,'[1]1. Отчет АТС'!$A:$A,$A94,'[1]1. Отчет АТС'!$B:$B,2)+'[1]2. Иные услуги'!$D$11+('[1]3. Услуги по передаче'!$G$10)+('[1]4. СН (Установленные)'!$E$12*1000)+'[1]5. Плата за УРП'!$D$6</f>
        <v>2017.4420002339909</v>
      </c>
      <c r="E94" s="33">
        <f>SUMIFS('[1]1. Отчет АТС'!$F:$F,'[1]1. Отчет АТС'!$A:$A,$A94,'[1]1. Отчет АТС'!$B:$B,3)+'[1]2. Иные услуги'!$D$11+('[1]3. Услуги по передаче'!$G$10)+('[1]4. СН (Установленные)'!$E$12*1000)+'[1]5. Плата за УРП'!$D$6</f>
        <v>1805.5920002339908</v>
      </c>
      <c r="F94" s="33">
        <f>SUMIFS('[1]1. Отчет АТС'!$F:$F,'[1]1. Отчет АТС'!$A:$A,$A94,'[1]1. Отчет АТС'!$B:$B,4)+'[1]2. Иные услуги'!$D$11+('[1]3. Услуги по передаче'!$G$10)+('[1]4. СН (Установленные)'!$E$12*1000)+'[1]5. Плата за УРП'!$D$6</f>
        <v>1676.9620002339909</v>
      </c>
      <c r="G94" s="33">
        <f>SUMIFS('[1]1. Отчет АТС'!$F:$F,'[1]1. Отчет АТС'!$A:$A,$A94,'[1]1. Отчет АТС'!$B:$B,5)+'[1]2. Иные услуги'!$D$11+('[1]3. Услуги по передаче'!$G$10)+('[1]4. СН (Установленные)'!$E$12*1000)+'[1]5. Плата за УРП'!$D$6</f>
        <v>1939.372000233991</v>
      </c>
      <c r="H94" s="33">
        <f>SUMIFS('[1]1. Отчет АТС'!$F:$F,'[1]1. Отчет АТС'!$A:$A,$A94,'[1]1. Отчет АТС'!$B:$B,6)+'[1]2. Иные услуги'!$D$11+('[1]3. Услуги по передаче'!$G$10)+('[1]4. СН (Установленные)'!$E$12*1000)+'[1]5. Плата за УРП'!$D$6</f>
        <v>1884.4420002339909</v>
      </c>
      <c r="I94" s="33">
        <f>SUMIFS('[1]1. Отчет АТС'!$F:$F,'[1]1. Отчет АТС'!$A:$A,$A94,'[1]1. Отчет АТС'!$B:$B,7)+'[1]2. Иные услуги'!$D$11+('[1]3. Услуги по передаче'!$G$10)+('[1]4. СН (Установленные)'!$E$12*1000)+'[1]5. Плата за УРП'!$D$6</f>
        <v>2068.6520002339912</v>
      </c>
      <c r="J94" s="33">
        <f>SUMIFS('[1]1. Отчет АТС'!$F:$F,'[1]1. Отчет АТС'!$A:$A,$A94,'[1]1. Отчет АТС'!$B:$B,8)+'[1]2. Иные услуги'!$D$11+('[1]3. Услуги по передаче'!$G$10)+('[1]4. СН (Установленные)'!$E$12*1000)+'[1]5. Плата за УРП'!$D$6</f>
        <v>2468.0120002339909</v>
      </c>
      <c r="K94" s="33">
        <f>SUMIFS('[1]1. Отчет АТС'!$F:$F,'[1]1. Отчет АТС'!$A:$A,$A94,'[1]1. Отчет АТС'!$B:$B,9)+'[1]2. Иные услуги'!$D$11+('[1]3. Услуги по передаче'!$G$10)+('[1]4. СН (Установленные)'!$E$12*1000)+'[1]5. Плата за УРП'!$D$6</f>
        <v>3031.9820002339911</v>
      </c>
      <c r="L94" s="33">
        <f>SUMIFS('[1]1. Отчет АТС'!$F:$F,'[1]1. Отчет АТС'!$A:$A,$A94,'[1]1. Отчет АТС'!$B:$B,10)+'[1]2. Иные услуги'!$D$11+('[1]3. Услуги по передаче'!$G$10)+('[1]4. СН (Установленные)'!$E$12*1000)+'[1]5. Плата за УРП'!$D$6</f>
        <v>3095.2620002339909</v>
      </c>
      <c r="M94" s="33">
        <f>SUMIFS('[1]1. Отчет АТС'!$F:$F,'[1]1. Отчет АТС'!$A:$A,$A94,'[1]1. Отчет АТС'!$B:$B,11)+'[1]2. Иные услуги'!$D$11+('[1]3. Услуги по передаче'!$G$10)+('[1]4. СН (Установленные)'!$E$12*1000)+'[1]5. Плата за УРП'!$D$6</f>
        <v>3097.8720002339905</v>
      </c>
      <c r="N94" s="33">
        <f>SUMIFS('[1]1. Отчет АТС'!$F:$F,'[1]1. Отчет АТС'!$A:$A,$A94,'[1]1. Отчет АТС'!$B:$B,12)+'[1]2. Иные услуги'!$D$11+('[1]3. Услуги по передаче'!$G$10)+('[1]4. СН (Установленные)'!$E$12*1000)+'[1]5. Плата за УРП'!$D$6</f>
        <v>3104.9820002339907</v>
      </c>
      <c r="O94" s="33">
        <f>SUMIFS('[1]1. Отчет АТС'!$F:$F,'[1]1. Отчет АТС'!$A:$A,$A94,'[1]1. Отчет АТС'!$B:$B,13)+'[1]2. Иные услуги'!$D$11+('[1]3. Услуги по передаче'!$G$10)+('[1]4. СН (Установленные)'!$E$12*1000)+'[1]5. Плата за УРП'!$D$6</f>
        <v>3093.4320002339905</v>
      </c>
      <c r="P94" s="33">
        <f>SUMIFS('[1]1. Отчет АТС'!$F:$F,'[1]1. Отчет АТС'!$A:$A,$A94,'[1]1. Отчет АТС'!$B:$B,14)+'[1]2. Иные услуги'!$D$11+('[1]3. Услуги по передаче'!$G$10)+('[1]4. СН (Установленные)'!$E$12*1000)+'[1]5. Плата за УРП'!$D$6</f>
        <v>3100.3420002339908</v>
      </c>
      <c r="Q94" s="33">
        <f>SUMIFS('[1]1. Отчет АТС'!$F:$F,'[1]1. Отчет АТС'!$A:$A,$A94,'[1]1. Отчет АТС'!$B:$B,15)+'[1]2. Иные услуги'!$D$11+('[1]3. Услуги по передаче'!$G$10)+('[1]4. СН (Установленные)'!$E$12*1000)+'[1]5. Плата за УРП'!$D$6</f>
        <v>3097.8720002339905</v>
      </c>
      <c r="R94" s="33">
        <f>SUMIFS('[1]1. Отчет АТС'!$F:$F,'[1]1. Отчет АТС'!$A:$A,$A94,'[1]1. Отчет АТС'!$B:$B,16)+'[1]2. Иные услуги'!$D$11+('[1]3. Услуги по передаче'!$G$10)+('[1]4. СН (Установленные)'!$E$12*1000)+'[1]5. Плата за УРП'!$D$6</f>
        <v>3110.1220002339905</v>
      </c>
      <c r="S94" s="33">
        <f>SUMIFS('[1]1. Отчет АТС'!$F:$F,'[1]1. Отчет АТС'!$A:$A,$A94,'[1]1. Отчет АТС'!$B:$B,17)+'[1]2. Иные услуги'!$D$11+('[1]3. Услуги по передаче'!$G$10)+('[1]4. СН (Установленные)'!$E$12*1000)+'[1]5. Плата за УРП'!$D$6</f>
        <v>3108.7520002339907</v>
      </c>
      <c r="T94" s="33">
        <f>SUMIFS('[1]1. Отчет АТС'!$F:$F,'[1]1. Отчет АТС'!$A:$A,$A94,'[1]1. Отчет АТС'!$B:$B,18)+'[1]2. Иные услуги'!$D$11+('[1]3. Услуги по передаче'!$G$10)+('[1]4. СН (Установленные)'!$E$12*1000)+'[1]5. Плата за УРП'!$D$6</f>
        <v>3113.5320002339909</v>
      </c>
      <c r="U94" s="33">
        <f>SUMIFS('[1]1. Отчет АТС'!$F:$F,'[1]1. Отчет АТС'!$A:$A,$A94,'[1]1. Отчет АТС'!$B:$B,19)+'[1]2. Иные услуги'!$D$11+('[1]3. Услуги по передаче'!$G$10)+('[1]4. СН (Установленные)'!$E$12*1000)+'[1]5. Плата за УРП'!$D$6</f>
        <v>3100.2620002339909</v>
      </c>
      <c r="V94" s="33">
        <f>SUMIFS('[1]1. Отчет АТС'!$F:$F,'[1]1. Отчет АТС'!$A:$A,$A94,'[1]1. Отчет АТС'!$B:$B,20)+'[1]2. Иные услуги'!$D$11+('[1]3. Услуги по передаче'!$G$10)+('[1]4. СН (Установленные)'!$E$12*1000)+'[1]5. Плата за УРП'!$D$6</f>
        <v>3111.8220002339908</v>
      </c>
      <c r="W94" s="33">
        <f>SUMIFS('[1]1. Отчет АТС'!$F:$F,'[1]1. Отчет АТС'!$A:$A,$A94,'[1]1. Отчет АТС'!$B:$B,21)+'[1]2. Иные услуги'!$D$11+('[1]3. Услуги по передаче'!$G$10)+('[1]4. СН (Установленные)'!$E$12*1000)+'[1]5. Плата за УРП'!$D$6</f>
        <v>3085.5620002339906</v>
      </c>
      <c r="X94" s="33">
        <f>SUMIFS('[1]1. Отчет АТС'!$F:$F,'[1]1. Отчет АТС'!$A:$A,$A94,'[1]1. Отчет АТС'!$B:$B,22)+'[1]2. Иные услуги'!$D$11+('[1]3. Услуги по передаче'!$G$10)+('[1]4. СН (Установленные)'!$E$12*1000)+'[1]5. Плата за УРП'!$D$6</f>
        <v>2865.9620002339911</v>
      </c>
      <c r="Y94" s="33">
        <f>SUMIFS('[1]1. Отчет АТС'!$F:$F,'[1]1. Отчет АТС'!$A:$A,$A94,'[1]1. Отчет АТС'!$B:$B,23)+'[1]2. Иные услуги'!$D$11+('[1]3. Услуги по передаче'!$G$10)+('[1]4. СН (Установленные)'!$E$12*1000)+'[1]5. Плата за УРП'!$D$6</f>
        <v>2447.3020002339908</v>
      </c>
    </row>
    <row r="95" spans="1:25" s="2" customFormat="1" ht="15.75">
      <c r="A95" s="32">
        <v>45460</v>
      </c>
      <c r="B95" s="33">
        <f>SUMIFS('[1]1. Отчет АТС'!$F:$F,'[1]1. Отчет АТС'!$A:$A,$A95,'[1]1. Отчет АТС'!$B:$B,0)+'[1]2. Иные услуги'!$D$11+'[1]3. Услуги по передаче'!$G$10+('[1]4. СН (Установленные)'!$E$12*1000)+'[1]5. Плата за УРП'!$D$6</f>
        <v>2229.8620002339912</v>
      </c>
      <c r="C95" s="33">
        <f>SUMIFS('[1]1. Отчет АТС'!$F:$F,'[1]1. Отчет АТС'!$A:$A,$A95,'[1]1. Отчет АТС'!$B:$B,1)+'[1]2. Иные услуги'!$D$11+('[1]3. Услуги по передаче'!$G$10)+('[1]4. СН (Установленные)'!$E$12*1000)+'[1]5. Плата за УРП'!$D$6</f>
        <v>2161.6920002339912</v>
      </c>
      <c r="D95" s="33">
        <f>SUMIFS('[1]1. Отчет АТС'!$F:$F,'[1]1. Отчет АТС'!$A:$A,$A95,'[1]1. Отчет АТС'!$B:$B,2)+'[1]2. Иные услуги'!$D$11+('[1]3. Услуги по передаче'!$G$10)+('[1]4. СН (Установленные)'!$E$12*1000)+'[1]5. Плата за УРП'!$D$6</f>
        <v>2071.2720002339911</v>
      </c>
      <c r="E95" s="33">
        <f>SUMIFS('[1]1. Отчет АТС'!$F:$F,'[1]1. Отчет АТС'!$A:$A,$A95,'[1]1. Отчет АТС'!$B:$B,3)+'[1]2. Иные услуги'!$D$11+('[1]3. Услуги по передаче'!$G$10)+('[1]4. СН (Установленные)'!$E$12*1000)+'[1]5. Плата за УРП'!$D$6</f>
        <v>1957.5420002339908</v>
      </c>
      <c r="F95" s="33">
        <f>SUMIFS('[1]1. Отчет АТС'!$F:$F,'[1]1. Отчет АТС'!$A:$A,$A95,'[1]1. Отчет АТС'!$B:$B,4)+'[1]2. Иные услуги'!$D$11+('[1]3. Услуги по передаче'!$G$10)+('[1]4. СН (Установленные)'!$E$12*1000)+'[1]5. Плата за УРП'!$D$6</f>
        <v>2023.3120002339911</v>
      </c>
      <c r="G95" s="33">
        <f>SUMIFS('[1]1. Отчет АТС'!$F:$F,'[1]1. Отчет АТС'!$A:$A,$A95,'[1]1. Отчет АТС'!$B:$B,5)+'[1]2. Иные услуги'!$D$11+('[1]3. Услуги по передаче'!$G$10)+('[1]4. СН (Установленные)'!$E$12*1000)+'[1]5. Плата за УРП'!$D$6</f>
        <v>2136.1520002339912</v>
      </c>
      <c r="H95" s="33">
        <f>SUMIFS('[1]1. Отчет АТС'!$F:$F,'[1]1. Отчет АТС'!$A:$A,$A95,'[1]1. Отчет АТС'!$B:$B,6)+'[1]2. Иные услуги'!$D$11+('[1]3. Услуги по передаче'!$G$10)+('[1]4. СН (Установленные)'!$E$12*1000)+'[1]5. Плата за УРП'!$D$6</f>
        <v>2216.6920002339912</v>
      </c>
      <c r="I95" s="33">
        <f>SUMIFS('[1]1. Отчет АТС'!$F:$F,'[1]1. Отчет АТС'!$A:$A,$A95,'[1]1. Отчет АТС'!$B:$B,7)+'[1]2. Иные услуги'!$D$11+('[1]3. Услуги по передаче'!$G$10)+('[1]4. СН (Установленные)'!$E$12*1000)+'[1]5. Плата за УРП'!$D$6</f>
        <v>2448.7320002339911</v>
      </c>
      <c r="J95" s="33">
        <f>SUMIFS('[1]1. Отчет АТС'!$F:$F,'[1]1. Отчет АТС'!$A:$A,$A95,'[1]1. Отчет АТС'!$B:$B,8)+'[1]2. Иные услуги'!$D$11+('[1]3. Услуги по передаче'!$G$10)+('[1]4. СН (Установленные)'!$E$12*1000)+'[1]5. Плата за УРП'!$D$6</f>
        <v>3049.6520002339912</v>
      </c>
      <c r="K95" s="33">
        <f>SUMIFS('[1]1. Отчет АТС'!$F:$F,'[1]1. Отчет АТС'!$A:$A,$A95,'[1]1. Отчет АТС'!$B:$B,9)+'[1]2. Иные услуги'!$D$11+('[1]3. Услуги по передаче'!$G$10)+('[1]4. СН (Установленные)'!$E$12*1000)+'[1]5. Плата за УРП'!$D$6</f>
        <v>3107.0420002339906</v>
      </c>
      <c r="L95" s="33">
        <f>SUMIFS('[1]1. Отчет АТС'!$F:$F,'[1]1. Отчет АТС'!$A:$A,$A95,'[1]1. Отчет АТС'!$B:$B,10)+'[1]2. Иные услуги'!$D$11+('[1]3. Услуги по передаче'!$G$10)+('[1]4. СН (Установленные)'!$E$12*1000)+'[1]5. Плата за УРП'!$D$6</f>
        <v>3123.2720002339906</v>
      </c>
      <c r="M95" s="33">
        <f>SUMIFS('[1]1. Отчет АТС'!$F:$F,'[1]1. Отчет АТС'!$A:$A,$A95,'[1]1. Отчет АТС'!$B:$B,11)+'[1]2. Иные услуги'!$D$11+('[1]3. Услуги по передаче'!$G$10)+('[1]4. СН (Установленные)'!$E$12*1000)+'[1]5. Плата за УРП'!$D$6</f>
        <v>3126.7320002339907</v>
      </c>
      <c r="N95" s="33">
        <f>SUMIFS('[1]1. Отчет АТС'!$F:$F,'[1]1. Отчет АТС'!$A:$A,$A95,'[1]1. Отчет АТС'!$B:$B,12)+'[1]2. Иные услуги'!$D$11+('[1]3. Услуги по передаче'!$G$10)+('[1]4. СН (Установленные)'!$E$12*1000)+'[1]5. Плата за УРП'!$D$6</f>
        <v>3124.7320002339907</v>
      </c>
      <c r="O95" s="33">
        <f>SUMIFS('[1]1. Отчет АТС'!$F:$F,'[1]1. Отчет АТС'!$A:$A,$A95,'[1]1. Отчет АТС'!$B:$B,13)+'[1]2. Иные услуги'!$D$11+('[1]3. Услуги по передаче'!$G$10)+('[1]4. СН (Установленные)'!$E$12*1000)+'[1]5. Плата за УРП'!$D$6</f>
        <v>3121.7420002339909</v>
      </c>
      <c r="P95" s="33">
        <f>SUMIFS('[1]1. Отчет АТС'!$F:$F,'[1]1. Отчет АТС'!$A:$A,$A95,'[1]1. Отчет АТС'!$B:$B,14)+'[1]2. Иные услуги'!$D$11+('[1]3. Услуги по передаче'!$G$10)+('[1]4. СН (Установленные)'!$E$12*1000)+'[1]5. Плата за УРП'!$D$6</f>
        <v>3129.5920002339908</v>
      </c>
      <c r="Q95" s="33">
        <f>SUMIFS('[1]1. Отчет АТС'!$F:$F,'[1]1. Отчет АТС'!$A:$A,$A95,'[1]1. Отчет АТС'!$B:$B,15)+'[1]2. Иные услуги'!$D$11+('[1]3. Услуги по передаче'!$G$10)+('[1]4. СН (Установленные)'!$E$12*1000)+'[1]5. Плата за УРП'!$D$6</f>
        <v>3127.7620002339909</v>
      </c>
      <c r="R95" s="33">
        <f>SUMIFS('[1]1. Отчет АТС'!$F:$F,'[1]1. Отчет АТС'!$A:$A,$A95,'[1]1. Отчет АТС'!$B:$B,16)+'[1]2. Иные услуги'!$D$11+('[1]3. Услуги по передаче'!$G$10)+('[1]4. СН (Установленные)'!$E$12*1000)+'[1]5. Плата за УРП'!$D$6</f>
        <v>3132.3420002339908</v>
      </c>
      <c r="S95" s="33">
        <f>SUMIFS('[1]1. Отчет АТС'!$F:$F,'[1]1. Отчет АТС'!$A:$A,$A95,'[1]1. Отчет АТС'!$B:$B,17)+'[1]2. Иные услуги'!$D$11+('[1]3. Услуги по передаче'!$G$10)+('[1]4. СН (Установленные)'!$E$12*1000)+'[1]5. Плата за УРП'!$D$6</f>
        <v>3130.1220002339905</v>
      </c>
      <c r="T95" s="33">
        <f>SUMIFS('[1]1. Отчет АТС'!$F:$F,'[1]1. Отчет АТС'!$A:$A,$A95,'[1]1. Отчет АТС'!$B:$B,18)+'[1]2. Иные услуги'!$D$11+('[1]3. Услуги по передаче'!$G$10)+('[1]4. СН (Установленные)'!$E$12*1000)+'[1]5. Плата за УРП'!$D$6</f>
        <v>3124.4320002339905</v>
      </c>
      <c r="U95" s="33">
        <f>SUMIFS('[1]1. Отчет АТС'!$F:$F,'[1]1. Отчет АТС'!$A:$A,$A95,'[1]1. Отчет АТС'!$B:$B,19)+'[1]2. Иные услуги'!$D$11+('[1]3. Услуги по передаче'!$G$10)+('[1]4. СН (Установленные)'!$E$12*1000)+'[1]5. Плата за УРП'!$D$6</f>
        <v>3108.3120002339906</v>
      </c>
      <c r="V95" s="33">
        <f>SUMIFS('[1]1. Отчет АТС'!$F:$F,'[1]1. Отчет АТС'!$A:$A,$A95,'[1]1. Отчет АТС'!$B:$B,20)+'[1]2. Иные услуги'!$D$11+('[1]3. Услуги по передаче'!$G$10)+('[1]4. СН (Установленные)'!$E$12*1000)+'[1]5. Плата за УРП'!$D$6</f>
        <v>3110.8920002339905</v>
      </c>
      <c r="W95" s="33">
        <f>SUMIFS('[1]1. Отчет АТС'!$F:$F,'[1]1. Отчет АТС'!$A:$A,$A95,'[1]1. Отчет АТС'!$B:$B,21)+'[1]2. Иные услуги'!$D$11+('[1]3. Услуги по передаче'!$G$10)+('[1]4. СН (Установленные)'!$E$12*1000)+'[1]5. Плата за УРП'!$D$6</f>
        <v>3102.5920002339908</v>
      </c>
      <c r="X95" s="33">
        <f>SUMIFS('[1]1. Отчет АТС'!$F:$F,'[1]1. Отчет АТС'!$A:$A,$A95,'[1]1. Отчет АТС'!$B:$B,22)+'[1]2. Иные услуги'!$D$11+('[1]3. Услуги по передаче'!$G$10)+('[1]4. СН (Установленные)'!$E$12*1000)+'[1]5. Плата за УРП'!$D$6</f>
        <v>2820.5420002339911</v>
      </c>
      <c r="Y95" s="33">
        <f>SUMIFS('[1]1. Отчет АТС'!$F:$F,'[1]1. Отчет АТС'!$A:$A,$A95,'[1]1. Отчет АТС'!$B:$B,23)+'[1]2. Иные услуги'!$D$11+('[1]3. Услуги по передаче'!$G$10)+('[1]4. СН (Установленные)'!$E$12*1000)+'[1]5. Плата за УРП'!$D$6</f>
        <v>2442.7520002339911</v>
      </c>
    </row>
    <row r="96" spans="1:25" s="2" customFormat="1" ht="15.75">
      <c r="A96" s="32">
        <v>45461</v>
      </c>
      <c r="B96" s="33">
        <f>SUMIFS('[1]1. Отчет АТС'!$F:$F,'[1]1. Отчет АТС'!$A:$A,$A96,'[1]1. Отчет АТС'!$B:$B,0)+'[1]2. Иные услуги'!$D$11+'[1]3. Услуги по передаче'!$G$10+('[1]4. СН (Установленные)'!$E$12*1000)+'[1]5. Плата за УРП'!$D$6</f>
        <v>2220.2720002339911</v>
      </c>
      <c r="C96" s="33">
        <f>SUMIFS('[1]1. Отчет АТС'!$F:$F,'[1]1. Отчет АТС'!$A:$A,$A96,'[1]1. Отчет АТС'!$B:$B,1)+'[1]2. Иные услуги'!$D$11+('[1]3. Услуги по передаче'!$G$10)+('[1]4. СН (Установленные)'!$E$12*1000)+'[1]5. Плата за УРП'!$D$6</f>
        <v>2130.642000233991</v>
      </c>
      <c r="D96" s="33">
        <f>SUMIFS('[1]1. Отчет АТС'!$F:$F,'[1]1. Отчет АТС'!$A:$A,$A96,'[1]1. Отчет АТС'!$B:$B,2)+'[1]2. Иные услуги'!$D$11+('[1]3. Услуги по передаче'!$G$10)+('[1]4. СН (Установленные)'!$E$12*1000)+'[1]5. Плата за УРП'!$D$6</f>
        <v>1959.9820002339909</v>
      </c>
      <c r="E96" s="33">
        <f>SUMIFS('[1]1. Отчет АТС'!$F:$F,'[1]1. Отчет АТС'!$A:$A,$A96,'[1]1. Отчет АТС'!$B:$B,3)+'[1]2. Иные услуги'!$D$11+('[1]3. Услуги по передаче'!$G$10)+('[1]4. СН (Установленные)'!$E$12*1000)+'[1]5. Плата за УРП'!$D$6</f>
        <v>1897.0320002339909</v>
      </c>
      <c r="F96" s="33">
        <f>SUMIFS('[1]1. Отчет АТС'!$F:$F,'[1]1. Отчет АТС'!$A:$A,$A96,'[1]1. Отчет АТС'!$B:$B,4)+'[1]2. Иные услуги'!$D$11+('[1]3. Услуги по передаче'!$G$10)+('[1]4. СН (Установленные)'!$E$12*1000)+'[1]5. Плата за УРП'!$D$6</f>
        <v>1881.6820002339909</v>
      </c>
      <c r="G96" s="33">
        <f>SUMIFS('[1]1. Отчет АТС'!$F:$F,'[1]1. Отчет АТС'!$A:$A,$A96,'[1]1. Отчет АТС'!$B:$B,5)+'[1]2. Иные услуги'!$D$11+('[1]3. Услуги по передаче'!$G$10)+('[1]4. СН (Установленные)'!$E$12*1000)+'[1]5. Плата за УРП'!$D$6</f>
        <v>2113.1520002339912</v>
      </c>
      <c r="H96" s="33">
        <f>SUMIFS('[1]1. Отчет АТС'!$F:$F,'[1]1. Отчет АТС'!$A:$A,$A96,'[1]1. Отчет АТС'!$B:$B,6)+'[1]2. Иные услуги'!$D$11+('[1]3. Услуги по передаче'!$G$10)+('[1]4. СН (Установленные)'!$E$12*1000)+'[1]5. Плата за УРП'!$D$6</f>
        <v>2214.7520002339911</v>
      </c>
      <c r="I96" s="33">
        <f>SUMIFS('[1]1. Отчет АТС'!$F:$F,'[1]1. Отчет АТС'!$A:$A,$A96,'[1]1. Отчет АТС'!$B:$B,7)+'[1]2. Иные услуги'!$D$11+('[1]3. Услуги по передаче'!$G$10)+('[1]4. СН (Установленные)'!$E$12*1000)+'[1]5. Плата за УРП'!$D$6</f>
        <v>2525.2520002339911</v>
      </c>
      <c r="J96" s="33">
        <f>SUMIFS('[1]1. Отчет АТС'!$F:$F,'[1]1. Отчет АТС'!$A:$A,$A96,'[1]1. Отчет АТС'!$B:$B,8)+'[1]2. Иные услуги'!$D$11+('[1]3. Услуги по передаче'!$G$10)+('[1]4. СН (Установленные)'!$E$12*1000)+'[1]5. Плата за УРП'!$D$6</f>
        <v>3093.9020002339907</v>
      </c>
      <c r="K96" s="33">
        <f>SUMIFS('[1]1. Отчет АТС'!$F:$F,'[1]1. Отчет АТС'!$A:$A,$A96,'[1]1. Отчет АТС'!$B:$B,9)+'[1]2. Иные услуги'!$D$11+('[1]3. Услуги по передаче'!$G$10)+('[1]4. СН (Установленные)'!$E$12*1000)+'[1]5. Плата за УРП'!$D$6</f>
        <v>3138.9720002339905</v>
      </c>
      <c r="L96" s="33">
        <f>SUMIFS('[1]1. Отчет АТС'!$F:$F,'[1]1. Отчет АТС'!$A:$A,$A96,'[1]1. Отчет АТС'!$B:$B,10)+'[1]2. Иные услуги'!$D$11+('[1]3. Услуги по передаче'!$G$10)+('[1]4. СН (Установленные)'!$E$12*1000)+'[1]5. Плата за УРП'!$D$6</f>
        <v>3212.2020002339905</v>
      </c>
      <c r="M96" s="33">
        <f>SUMIFS('[1]1. Отчет АТС'!$F:$F,'[1]1. Отчет АТС'!$A:$A,$A96,'[1]1. Отчет АТС'!$B:$B,11)+'[1]2. Иные услуги'!$D$11+('[1]3. Услуги по передаче'!$G$10)+('[1]4. СН (Установленные)'!$E$12*1000)+'[1]5. Плата за УРП'!$D$6</f>
        <v>3232.1720002339907</v>
      </c>
      <c r="N96" s="33">
        <f>SUMIFS('[1]1. Отчет АТС'!$F:$F,'[1]1. Отчет АТС'!$A:$A,$A96,'[1]1. Отчет АТС'!$B:$B,12)+'[1]2. Иные услуги'!$D$11+('[1]3. Услуги по передаче'!$G$10)+('[1]4. СН (Установленные)'!$E$12*1000)+'[1]5. Плата за УРП'!$D$6</f>
        <v>3236.5920002339908</v>
      </c>
      <c r="O96" s="33">
        <f>SUMIFS('[1]1. Отчет АТС'!$F:$F,'[1]1. Отчет АТС'!$A:$A,$A96,'[1]1. Отчет АТС'!$B:$B,13)+'[1]2. Иные услуги'!$D$11+('[1]3. Услуги по передаче'!$G$10)+('[1]4. СН (Установленные)'!$E$12*1000)+'[1]5. Плата за УРП'!$D$6</f>
        <v>3269.2020002339905</v>
      </c>
      <c r="P96" s="33">
        <f>SUMIFS('[1]1. Отчет АТС'!$F:$F,'[1]1. Отчет АТС'!$A:$A,$A96,'[1]1. Отчет АТС'!$B:$B,14)+'[1]2. Иные услуги'!$D$11+('[1]3. Услуги по передаче'!$G$10)+('[1]4. СН (Установленные)'!$E$12*1000)+'[1]5. Плата за УРП'!$D$6</f>
        <v>3312.8420002339908</v>
      </c>
      <c r="Q96" s="33">
        <f>SUMIFS('[1]1. Отчет АТС'!$F:$F,'[1]1. Отчет АТС'!$A:$A,$A96,'[1]1. Отчет АТС'!$B:$B,15)+'[1]2. Иные услуги'!$D$11+('[1]3. Услуги по передаче'!$G$10)+('[1]4. СН (Установленные)'!$E$12*1000)+'[1]5. Плата за УРП'!$D$6</f>
        <v>3244.7420002339909</v>
      </c>
      <c r="R96" s="33">
        <f>SUMIFS('[1]1. Отчет АТС'!$F:$F,'[1]1. Отчет АТС'!$A:$A,$A96,'[1]1. Отчет АТС'!$B:$B,16)+'[1]2. Иные услуги'!$D$11+('[1]3. Услуги по передаче'!$G$10)+('[1]4. СН (Установленные)'!$E$12*1000)+'[1]5. Плата за УРП'!$D$6</f>
        <v>3247.5320002339909</v>
      </c>
      <c r="S96" s="33">
        <f>SUMIFS('[1]1. Отчет АТС'!$F:$F,'[1]1. Отчет АТС'!$A:$A,$A96,'[1]1. Отчет АТС'!$B:$B,17)+'[1]2. Иные услуги'!$D$11+('[1]3. Услуги по передаче'!$G$10)+('[1]4. СН (Установленные)'!$E$12*1000)+'[1]5. Плата за УРП'!$D$6</f>
        <v>3247.8320002339906</v>
      </c>
      <c r="T96" s="33">
        <f>SUMIFS('[1]1. Отчет АТС'!$F:$F,'[1]1. Отчет АТС'!$A:$A,$A96,'[1]1. Отчет АТС'!$B:$B,18)+'[1]2. Иные услуги'!$D$11+('[1]3. Услуги по передаче'!$G$10)+('[1]4. СН (Установленные)'!$E$12*1000)+'[1]5. Плата за УРП'!$D$6</f>
        <v>3248.5720002339908</v>
      </c>
      <c r="U96" s="33">
        <f>SUMIFS('[1]1. Отчет АТС'!$F:$F,'[1]1. Отчет АТС'!$A:$A,$A96,'[1]1. Отчет АТС'!$B:$B,19)+'[1]2. Иные услуги'!$D$11+('[1]3. Услуги по передаче'!$G$10)+('[1]4. СН (Установленные)'!$E$12*1000)+'[1]5. Плата за УРП'!$D$6</f>
        <v>3168.1120002339908</v>
      </c>
      <c r="V96" s="33">
        <f>SUMIFS('[1]1. Отчет АТС'!$F:$F,'[1]1. Отчет АТС'!$A:$A,$A96,'[1]1. Отчет АТС'!$B:$B,20)+'[1]2. Иные услуги'!$D$11+('[1]3. Услуги по передаче'!$G$10)+('[1]4. СН (Установленные)'!$E$12*1000)+'[1]5. Плата за УРП'!$D$6</f>
        <v>3172.1520002339907</v>
      </c>
      <c r="W96" s="33">
        <f>SUMIFS('[1]1. Отчет АТС'!$F:$F,'[1]1. Отчет АТС'!$A:$A,$A96,'[1]1. Отчет АТС'!$B:$B,21)+'[1]2. Иные услуги'!$D$11+('[1]3. Услуги по передаче'!$G$10)+('[1]4. СН (Установленные)'!$E$12*1000)+'[1]5. Плата за УРП'!$D$6</f>
        <v>3131.8320002339906</v>
      </c>
      <c r="X96" s="33">
        <f>SUMIFS('[1]1. Отчет АТС'!$F:$F,'[1]1. Отчет АТС'!$A:$A,$A96,'[1]1. Отчет АТС'!$B:$B,22)+'[1]2. Иные услуги'!$D$11+('[1]3. Услуги по передаче'!$G$10)+('[1]4. СН (Установленные)'!$E$12*1000)+'[1]5. Плата за УРП'!$D$6</f>
        <v>3073.6720002339907</v>
      </c>
      <c r="Y96" s="33">
        <f>SUMIFS('[1]1. Отчет АТС'!$F:$F,'[1]1. Отчет АТС'!$A:$A,$A96,'[1]1. Отчет АТС'!$B:$B,23)+'[1]2. Иные услуги'!$D$11+('[1]3. Услуги по передаче'!$G$10)+('[1]4. СН (Установленные)'!$E$12*1000)+'[1]5. Плата за УРП'!$D$6</f>
        <v>2519.2620002339909</v>
      </c>
    </row>
    <row r="97" spans="1:25" s="2" customFormat="1" ht="15.75">
      <c r="A97" s="32">
        <v>45462</v>
      </c>
      <c r="B97" s="33">
        <f>SUMIFS('[1]1. Отчет АТС'!$F:$F,'[1]1. Отчет АТС'!$A:$A,$A97,'[1]1. Отчет АТС'!$B:$B,0)+'[1]2. Иные услуги'!$D$11+'[1]3. Услуги по передаче'!$G$10+('[1]4. СН (Установленные)'!$E$12*1000)+'[1]5. Плата за УРП'!$D$6</f>
        <v>2245.7120002339911</v>
      </c>
      <c r="C97" s="33">
        <f>SUMIFS('[1]1. Отчет АТС'!$F:$F,'[1]1. Отчет АТС'!$A:$A,$A97,'[1]1. Отчет АТС'!$B:$B,1)+'[1]2. Иные услуги'!$D$11+('[1]3. Услуги по передаче'!$G$10)+('[1]4. СН (Установленные)'!$E$12*1000)+'[1]5. Плата за УРП'!$D$6</f>
        <v>2197.872000233991</v>
      </c>
      <c r="D97" s="33">
        <f>SUMIFS('[1]1. Отчет АТС'!$F:$F,'[1]1. Отчет АТС'!$A:$A,$A97,'[1]1. Отчет АТС'!$B:$B,2)+'[1]2. Иные услуги'!$D$11+('[1]3. Услуги по передаче'!$G$10)+('[1]4. СН (Установленные)'!$E$12*1000)+'[1]5. Плата за УРП'!$D$6</f>
        <v>1993.6820002339909</v>
      </c>
      <c r="E97" s="33">
        <f>SUMIFS('[1]1. Отчет АТС'!$F:$F,'[1]1. Отчет АТС'!$A:$A,$A97,'[1]1. Отчет АТС'!$B:$B,3)+'[1]2. Иные услуги'!$D$11+('[1]3. Услуги по передаче'!$G$10)+('[1]4. СН (Установленные)'!$E$12*1000)+'[1]5. Плата за УРП'!$D$6</f>
        <v>1849.6120002339908</v>
      </c>
      <c r="F97" s="33">
        <f>SUMIFS('[1]1. Отчет АТС'!$F:$F,'[1]1. Отчет АТС'!$A:$A,$A97,'[1]1. Отчет АТС'!$B:$B,4)+'[1]2. Иные услуги'!$D$11+('[1]3. Услуги по передаче'!$G$10)+('[1]4. СН (Установленные)'!$E$12*1000)+'[1]5. Плата за УРП'!$D$6</f>
        <v>1833.102000233991</v>
      </c>
      <c r="G97" s="33">
        <f>SUMIFS('[1]1. Отчет АТС'!$F:$F,'[1]1. Отчет АТС'!$A:$A,$A97,'[1]1. Отчет АТС'!$B:$B,5)+'[1]2. Иные услуги'!$D$11+('[1]3. Услуги по передаче'!$G$10)+('[1]4. СН (Установленные)'!$E$12*1000)+'[1]5. Плата за УРП'!$D$6</f>
        <v>2140.2320002339911</v>
      </c>
      <c r="H97" s="33">
        <f>SUMIFS('[1]1. Отчет АТС'!$F:$F,'[1]1. Отчет АТС'!$A:$A,$A97,'[1]1. Отчет АТС'!$B:$B,6)+'[1]2. Иные услуги'!$D$11+('[1]3. Услуги по передаче'!$G$10)+('[1]4. СН (Установленные)'!$E$12*1000)+'[1]5. Плата за УРП'!$D$6</f>
        <v>2235.5220002339911</v>
      </c>
      <c r="I97" s="33">
        <f>SUMIFS('[1]1. Отчет АТС'!$F:$F,'[1]1. Отчет АТС'!$A:$A,$A97,'[1]1. Отчет АТС'!$B:$B,7)+'[1]2. Иные услуги'!$D$11+('[1]3. Услуги по передаче'!$G$10)+('[1]4. СН (Установленные)'!$E$12*1000)+'[1]5. Плата за УРП'!$D$6</f>
        <v>2567.332000233991</v>
      </c>
      <c r="J97" s="33">
        <f>SUMIFS('[1]1. Отчет АТС'!$F:$F,'[1]1. Отчет АТС'!$A:$A,$A97,'[1]1. Отчет АТС'!$B:$B,8)+'[1]2. Иные услуги'!$D$11+('[1]3. Услуги по передаче'!$G$10)+('[1]4. СН (Установленные)'!$E$12*1000)+'[1]5. Плата за УРП'!$D$6</f>
        <v>3120.4620002339907</v>
      </c>
      <c r="K97" s="33">
        <f>SUMIFS('[1]1. Отчет АТС'!$F:$F,'[1]1. Отчет АТС'!$A:$A,$A97,'[1]1. Отчет АТС'!$B:$B,9)+'[1]2. Иные услуги'!$D$11+('[1]3. Услуги по передаче'!$G$10)+('[1]4. СН (Установленные)'!$E$12*1000)+'[1]5. Плата за УРП'!$D$6</f>
        <v>3231.0820002339906</v>
      </c>
      <c r="L97" s="33">
        <f>SUMIFS('[1]1. Отчет АТС'!$F:$F,'[1]1. Отчет АТС'!$A:$A,$A97,'[1]1. Отчет АТС'!$B:$B,10)+'[1]2. Иные услуги'!$D$11+('[1]3. Услуги по передаче'!$G$10)+('[1]4. СН (Установленные)'!$E$12*1000)+'[1]5. Плата за УРП'!$D$6</f>
        <v>3353.6420002339905</v>
      </c>
      <c r="M97" s="33">
        <f>SUMIFS('[1]1. Отчет АТС'!$F:$F,'[1]1. Отчет АТС'!$A:$A,$A97,'[1]1. Отчет АТС'!$B:$B,11)+'[1]2. Иные услуги'!$D$11+('[1]3. Услуги по передаче'!$G$10)+('[1]4. СН (Установленные)'!$E$12*1000)+'[1]5. Плата за УРП'!$D$6</f>
        <v>3395.3320002339906</v>
      </c>
      <c r="N97" s="33">
        <f>SUMIFS('[1]1. Отчет АТС'!$F:$F,'[1]1. Отчет АТС'!$A:$A,$A97,'[1]1. Отчет АТС'!$B:$B,12)+'[1]2. Иные услуги'!$D$11+('[1]3. Услуги по передаче'!$G$10)+('[1]4. СН (Установленные)'!$E$12*1000)+'[1]5. Плата за УРП'!$D$6</f>
        <v>3410.6420002339905</v>
      </c>
      <c r="O97" s="33">
        <f>SUMIFS('[1]1. Отчет АТС'!$F:$F,'[1]1. Отчет АТС'!$A:$A,$A97,'[1]1. Отчет АТС'!$B:$B,13)+'[1]2. Иные услуги'!$D$11+('[1]3. Услуги по передаче'!$G$10)+('[1]4. СН (Установленные)'!$E$12*1000)+'[1]5. Плата за УРП'!$D$6</f>
        <v>3427.4220002339907</v>
      </c>
      <c r="P97" s="33">
        <f>SUMIFS('[1]1. Отчет АТС'!$F:$F,'[1]1. Отчет АТС'!$A:$A,$A97,'[1]1. Отчет АТС'!$B:$B,14)+'[1]2. Иные услуги'!$D$11+('[1]3. Услуги по передаче'!$G$10)+('[1]4. СН (Установленные)'!$E$12*1000)+'[1]5. Плата за УРП'!$D$6</f>
        <v>3460.7820002339909</v>
      </c>
      <c r="Q97" s="33">
        <f>SUMIFS('[1]1. Отчет АТС'!$F:$F,'[1]1. Отчет АТС'!$A:$A,$A97,'[1]1. Отчет АТС'!$B:$B,15)+'[1]2. Иные услуги'!$D$11+('[1]3. Услуги по передаче'!$G$10)+('[1]4. СН (Установленные)'!$E$12*1000)+'[1]5. Плата за УРП'!$D$6</f>
        <v>3478.4720002339905</v>
      </c>
      <c r="R97" s="33">
        <f>SUMIFS('[1]1. Отчет АТС'!$F:$F,'[1]1. Отчет АТС'!$A:$A,$A97,'[1]1. Отчет АТС'!$B:$B,16)+'[1]2. Иные услуги'!$D$11+('[1]3. Услуги по передаче'!$G$10)+('[1]4. СН (Установленные)'!$E$12*1000)+'[1]5. Плата за УРП'!$D$6</f>
        <v>3485.8520002339906</v>
      </c>
      <c r="S97" s="33">
        <f>SUMIFS('[1]1. Отчет АТС'!$F:$F,'[1]1. Отчет АТС'!$A:$A,$A97,'[1]1. Отчет АТС'!$B:$B,17)+'[1]2. Иные услуги'!$D$11+('[1]3. Услуги по передаче'!$G$10)+('[1]4. СН (Установленные)'!$E$12*1000)+'[1]5. Плата за УРП'!$D$6</f>
        <v>3493.5620002339906</v>
      </c>
      <c r="T97" s="33">
        <f>SUMIFS('[1]1. Отчет АТС'!$F:$F,'[1]1. Отчет АТС'!$A:$A,$A97,'[1]1. Отчет АТС'!$B:$B,18)+'[1]2. Иные услуги'!$D$11+('[1]3. Услуги по передаче'!$G$10)+('[1]4. СН (Установленные)'!$E$12*1000)+'[1]5. Плата за УРП'!$D$6</f>
        <v>3426.7020002339905</v>
      </c>
      <c r="U97" s="33">
        <f>SUMIFS('[1]1. Отчет АТС'!$F:$F,'[1]1. Отчет АТС'!$A:$A,$A97,'[1]1. Отчет АТС'!$B:$B,19)+'[1]2. Иные услуги'!$D$11+('[1]3. Услуги по передаче'!$G$10)+('[1]4. СН (Установленные)'!$E$12*1000)+'[1]5. Плата за УРП'!$D$6</f>
        <v>3309.9020002339907</v>
      </c>
      <c r="V97" s="33">
        <f>SUMIFS('[1]1. Отчет АТС'!$F:$F,'[1]1. Отчет АТС'!$A:$A,$A97,'[1]1. Отчет АТС'!$B:$B,20)+'[1]2. Иные услуги'!$D$11+('[1]3. Услуги по передаче'!$G$10)+('[1]4. СН (Установленные)'!$E$12*1000)+'[1]5. Плата за УРП'!$D$6</f>
        <v>3334.2820002339909</v>
      </c>
      <c r="W97" s="33">
        <f>SUMIFS('[1]1. Отчет АТС'!$F:$F,'[1]1. Отчет АТС'!$A:$A,$A97,'[1]1. Отчет АТС'!$B:$B,21)+'[1]2. Иные услуги'!$D$11+('[1]3. Услуги по передаче'!$G$10)+('[1]4. СН (Установленные)'!$E$12*1000)+'[1]5. Плата за УРП'!$D$6</f>
        <v>3265.7520002339907</v>
      </c>
      <c r="X97" s="33">
        <f>SUMIFS('[1]1. Отчет АТС'!$F:$F,'[1]1. Отчет АТС'!$A:$A,$A97,'[1]1. Отчет АТС'!$B:$B,22)+'[1]2. Иные услуги'!$D$11+('[1]3. Услуги по передаче'!$G$10)+('[1]4. СН (Установленные)'!$E$12*1000)+'[1]5. Плата за УРП'!$D$6</f>
        <v>3103.4220002339907</v>
      </c>
      <c r="Y97" s="33">
        <f>SUMIFS('[1]1. Отчет АТС'!$F:$F,'[1]1. Отчет АТС'!$A:$A,$A97,'[1]1. Отчет АТС'!$B:$B,23)+'[1]2. Иные услуги'!$D$11+('[1]3. Услуги по передаче'!$G$10)+('[1]4. СН (Установленные)'!$E$12*1000)+'[1]5. Плата за УРП'!$D$6</f>
        <v>2583.872000233991</v>
      </c>
    </row>
    <row r="98" spans="1:25" s="2" customFormat="1" ht="15.75">
      <c r="A98" s="32">
        <v>45463</v>
      </c>
      <c r="B98" s="33">
        <f>SUMIFS('[1]1. Отчет АТС'!$F:$F,'[1]1. Отчет АТС'!$A:$A,$A98,'[1]1. Отчет АТС'!$B:$B,0)+'[1]2. Иные услуги'!$D$11+'[1]3. Услуги по передаче'!$G$10+('[1]4. СН (Установленные)'!$E$12*1000)+'[1]5. Плата за УРП'!$D$6</f>
        <v>2264.0220002339911</v>
      </c>
      <c r="C98" s="33">
        <f>SUMIFS('[1]1. Отчет АТС'!$F:$F,'[1]1. Отчет АТС'!$A:$A,$A98,'[1]1. Отчет АТС'!$B:$B,1)+'[1]2. Иные услуги'!$D$11+('[1]3. Услуги по передаче'!$G$10)+('[1]4. СН (Установленные)'!$E$12*1000)+'[1]5. Плата за УРП'!$D$6</f>
        <v>2221.5220002339911</v>
      </c>
      <c r="D98" s="33">
        <f>SUMIFS('[1]1. Отчет АТС'!$F:$F,'[1]1. Отчет АТС'!$A:$A,$A98,'[1]1. Отчет АТС'!$B:$B,2)+'[1]2. Иные услуги'!$D$11+('[1]3. Услуги по передаче'!$G$10)+('[1]4. СН (Установленные)'!$E$12*1000)+'[1]5. Плата за УРП'!$D$6</f>
        <v>2009.3820002339908</v>
      </c>
      <c r="E98" s="33">
        <f>SUMIFS('[1]1. Отчет АТС'!$F:$F,'[1]1. Отчет АТС'!$A:$A,$A98,'[1]1. Отчет АТС'!$B:$B,3)+'[1]2. Иные услуги'!$D$11+('[1]3. Услуги по передаче'!$G$10)+('[1]4. СН (Установленные)'!$E$12*1000)+'[1]5. Плата за УРП'!$D$6</f>
        <v>1900.7420002339909</v>
      </c>
      <c r="F98" s="33">
        <f>SUMIFS('[1]1. Отчет АТС'!$F:$F,'[1]1. Отчет АТС'!$A:$A,$A98,'[1]1. Отчет АТС'!$B:$B,4)+'[1]2. Иные услуги'!$D$11+('[1]3. Услуги по передаче'!$G$10)+('[1]4. СН (Установленные)'!$E$12*1000)+'[1]5. Плата за УРП'!$D$6</f>
        <v>1841.4020002339907</v>
      </c>
      <c r="G98" s="33">
        <f>SUMIFS('[1]1. Отчет АТС'!$F:$F,'[1]1. Отчет АТС'!$A:$A,$A98,'[1]1. Отчет АТС'!$B:$B,5)+'[1]2. Иные услуги'!$D$11+('[1]3. Услуги по передаче'!$G$10)+('[1]4. СН (Установленные)'!$E$12*1000)+'[1]5. Плата за УРП'!$D$6</f>
        <v>2032.6520002339907</v>
      </c>
      <c r="H98" s="33">
        <f>SUMIFS('[1]1. Отчет АТС'!$F:$F,'[1]1. Отчет АТС'!$A:$A,$A98,'[1]1. Отчет АТС'!$B:$B,6)+'[1]2. Иные услуги'!$D$11+('[1]3. Услуги по передаче'!$G$10)+('[1]4. СН (Установленные)'!$E$12*1000)+'[1]5. Плата за УРП'!$D$6</f>
        <v>2168.2320002339911</v>
      </c>
      <c r="I98" s="33">
        <f>SUMIFS('[1]1. Отчет АТС'!$F:$F,'[1]1. Отчет АТС'!$A:$A,$A98,'[1]1. Отчет АТС'!$B:$B,7)+'[1]2. Иные услуги'!$D$11+('[1]3. Услуги по передаче'!$G$10)+('[1]4. СН (Установленные)'!$E$12*1000)+'[1]5. Плата за УРП'!$D$6</f>
        <v>2459.2720002339911</v>
      </c>
      <c r="J98" s="33">
        <f>SUMIFS('[1]1. Отчет АТС'!$F:$F,'[1]1. Отчет АТС'!$A:$A,$A98,'[1]1. Отчет АТС'!$B:$B,8)+'[1]2. Иные услуги'!$D$11+('[1]3. Услуги по передаче'!$G$10)+('[1]4. СН (Установленные)'!$E$12*1000)+'[1]5. Плата за УРП'!$D$6</f>
        <v>3099.4120002339905</v>
      </c>
      <c r="K98" s="33">
        <f>SUMIFS('[1]1. Отчет АТС'!$F:$F,'[1]1. Отчет АТС'!$A:$A,$A98,'[1]1. Отчет АТС'!$B:$B,9)+'[1]2. Иные услуги'!$D$11+('[1]3. Услуги по передаче'!$G$10)+('[1]4. СН (Установленные)'!$E$12*1000)+'[1]5. Плата за УРП'!$D$6</f>
        <v>3126.2720002339906</v>
      </c>
      <c r="L98" s="33">
        <f>SUMIFS('[1]1. Отчет АТС'!$F:$F,'[1]1. Отчет АТС'!$A:$A,$A98,'[1]1. Отчет АТС'!$B:$B,10)+'[1]2. Иные услуги'!$D$11+('[1]3. Услуги по передаче'!$G$10)+('[1]4. СН (Установленные)'!$E$12*1000)+'[1]5. Плата за УРП'!$D$6</f>
        <v>3172.7120002339907</v>
      </c>
      <c r="M98" s="33">
        <f>SUMIFS('[1]1. Отчет АТС'!$F:$F,'[1]1. Отчет АТС'!$A:$A,$A98,'[1]1. Отчет АТС'!$B:$B,11)+'[1]2. Иные услуги'!$D$11+('[1]3. Услуги по передаче'!$G$10)+('[1]4. СН (Установленные)'!$E$12*1000)+'[1]5. Плата за УРП'!$D$6</f>
        <v>3208.2420002339909</v>
      </c>
      <c r="N98" s="33">
        <f>SUMIFS('[1]1. Отчет АТС'!$F:$F,'[1]1. Отчет АТС'!$A:$A,$A98,'[1]1. Отчет АТС'!$B:$B,12)+'[1]2. Иные услуги'!$D$11+('[1]3. Услуги по передаче'!$G$10)+('[1]4. СН (Установленные)'!$E$12*1000)+'[1]5. Плата за УРП'!$D$6</f>
        <v>3236.3020002339908</v>
      </c>
      <c r="O98" s="33">
        <f>SUMIFS('[1]1. Отчет АТС'!$F:$F,'[1]1. Отчет АТС'!$A:$A,$A98,'[1]1. Отчет АТС'!$B:$B,13)+'[1]2. Иные услуги'!$D$11+('[1]3. Услуги по передаче'!$G$10)+('[1]4. СН (Установленные)'!$E$12*1000)+'[1]5. Плата за УРП'!$D$6</f>
        <v>3197.9420002339907</v>
      </c>
      <c r="P98" s="33">
        <f>SUMIFS('[1]1. Отчет АТС'!$F:$F,'[1]1. Отчет АТС'!$A:$A,$A98,'[1]1. Отчет АТС'!$B:$B,14)+'[1]2. Иные услуги'!$D$11+('[1]3. Услуги по передаче'!$G$10)+('[1]4. СН (Установленные)'!$E$12*1000)+'[1]5. Плата за УРП'!$D$6</f>
        <v>3213.8220002339908</v>
      </c>
      <c r="Q98" s="33">
        <f>SUMIFS('[1]1. Отчет АТС'!$F:$F,'[1]1. Отчет АТС'!$A:$A,$A98,'[1]1. Отчет АТС'!$B:$B,15)+'[1]2. Иные услуги'!$D$11+('[1]3. Услуги по передаче'!$G$10)+('[1]4. СН (Установленные)'!$E$12*1000)+'[1]5. Плата за УРП'!$D$6</f>
        <v>3221.0920002339908</v>
      </c>
      <c r="R98" s="33">
        <f>SUMIFS('[1]1. Отчет АТС'!$F:$F,'[1]1. Отчет АТС'!$A:$A,$A98,'[1]1. Отчет АТС'!$B:$B,16)+'[1]2. Иные услуги'!$D$11+('[1]3. Услуги по передаче'!$G$10)+('[1]4. СН (Установленные)'!$E$12*1000)+'[1]5. Плата за УРП'!$D$6</f>
        <v>3205.2320002339907</v>
      </c>
      <c r="S98" s="33">
        <f>SUMIFS('[1]1. Отчет АТС'!$F:$F,'[1]1. Отчет АТС'!$A:$A,$A98,'[1]1. Отчет АТС'!$B:$B,17)+'[1]2. Иные услуги'!$D$11+('[1]3. Услуги по передаче'!$G$10)+('[1]4. СН (Установленные)'!$E$12*1000)+'[1]5. Плата за УРП'!$D$6</f>
        <v>3202.8120002339906</v>
      </c>
      <c r="T98" s="33">
        <f>SUMIFS('[1]1. Отчет АТС'!$F:$F,'[1]1. Отчет АТС'!$A:$A,$A98,'[1]1. Отчет АТС'!$B:$B,18)+'[1]2. Иные услуги'!$D$11+('[1]3. Услуги по передаче'!$G$10)+('[1]4. СН (Установленные)'!$E$12*1000)+'[1]5. Плата за УРП'!$D$6</f>
        <v>3152.2720002339906</v>
      </c>
      <c r="U98" s="33">
        <f>SUMIFS('[1]1. Отчет АТС'!$F:$F,'[1]1. Отчет АТС'!$A:$A,$A98,'[1]1. Отчет АТС'!$B:$B,19)+'[1]2. Иные услуги'!$D$11+('[1]3. Услуги по передаче'!$G$10)+('[1]4. СН (Установленные)'!$E$12*1000)+'[1]5. Плата за УРП'!$D$6</f>
        <v>3132.7320002339907</v>
      </c>
      <c r="V98" s="33">
        <f>SUMIFS('[1]1. Отчет АТС'!$F:$F,'[1]1. Отчет АТС'!$A:$A,$A98,'[1]1. Отчет АТС'!$B:$B,20)+'[1]2. Иные услуги'!$D$11+('[1]3. Услуги по передаче'!$G$10)+('[1]4. СН (Установленные)'!$E$12*1000)+'[1]5. Плата за УРП'!$D$6</f>
        <v>3127.9920002339909</v>
      </c>
      <c r="W98" s="33">
        <f>SUMIFS('[1]1. Отчет АТС'!$F:$F,'[1]1. Отчет АТС'!$A:$A,$A98,'[1]1. Отчет АТС'!$B:$B,21)+'[1]2. Иные услуги'!$D$11+('[1]3. Услуги по передаче'!$G$10)+('[1]4. СН (Установленные)'!$E$12*1000)+'[1]5. Плата за УРП'!$D$6</f>
        <v>3110.4520002339905</v>
      </c>
      <c r="X98" s="33">
        <f>SUMIFS('[1]1. Отчет АТС'!$F:$F,'[1]1. Отчет АТС'!$A:$A,$A98,'[1]1. Отчет АТС'!$B:$B,22)+'[1]2. Иные услуги'!$D$11+('[1]3. Услуги по передаче'!$G$10)+('[1]4. СН (Установленные)'!$E$12*1000)+'[1]5. Плата за УРП'!$D$6</f>
        <v>2673.7820002339909</v>
      </c>
      <c r="Y98" s="33">
        <f>SUMIFS('[1]1. Отчет АТС'!$F:$F,'[1]1. Отчет АТС'!$A:$A,$A98,'[1]1. Отчет АТС'!$B:$B,23)+'[1]2. Иные услуги'!$D$11+('[1]3. Услуги по передаче'!$G$10)+('[1]4. СН (Установленные)'!$E$12*1000)+'[1]5. Плата за УРП'!$D$6</f>
        <v>2328.642000233991</v>
      </c>
    </row>
    <row r="99" spans="1:25" s="2" customFormat="1" ht="15.75">
      <c r="A99" s="32">
        <v>45464</v>
      </c>
      <c r="B99" s="33">
        <f>SUMIFS('[1]1. Отчет АТС'!$F:$F,'[1]1. Отчет АТС'!$A:$A,$A99,'[1]1. Отчет АТС'!$B:$B,0)+'[1]2. Иные услуги'!$D$11+'[1]3. Услуги по передаче'!$G$10+('[1]4. СН (Установленные)'!$E$12*1000)+'[1]5. Плата за УРП'!$D$6</f>
        <v>2106.6720002339912</v>
      </c>
      <c r="C99" s="33">
        <f>SUMIFS('[1]1. Отчет АТС'!$F:$F,'[1]1. Отчет АТС'!$A:$A,$A99,'[1]1. Отчет АТС'!$B:$B,1)+'[1]2. Иные услуги'!$D$11+('[1]3. Услуги по передаче'!$G$10)+('[1]4. СН (Установленные)'!$E$12*1000)+'[1]5. Плата за УРП'!$D$6</f>
        <v>1957.332000233991</v>
      </c>
      <c r="D99" s="33">
        <f>SUMIFS('[1]1. Отчет АТС'!$F:$F,'[1]1. Отчет АТС'!$A:$A,$A99,'[1]1. Отчет АТС'!$B:$B,2)+'[1]2. Иные услуги'!$D$11+('[1]3. Услуги по передаче'!$G$10)+('[1]4. СН (Установленные)'!$E$12*1000)+'[1]5. Плата за УРП'!$D$6</f>
        <v>1761.6820002339909</v>
      </c>
      <c r="E99" s="33">
        <f>SUMIFS('[1]1. Отчет АТС'!$F:$F,'[1]1. Отчет АТС'!$A:$A,$A99,'[1]1. Отчет АТС'!$B:$B,3)+'[1]2. Иные услуги'!$D$11+('[1]3. Услуги по передаче'!$G$10)+('[1]4. СН (Установленные)'!$E$12*1000)+'[1]5. Плата за УРП'!$D$6</f>
        <v>1140.7220002339909</v>
      </c>
      <c r="F99" s="33">
        <f>SUMIFS('[1]1. Отчет АТС'!$F:$F,'[1]1. Отчет АТС'!$A:$A,$A99,'[1]1. Отчет АТС'!$B:$B,4)+'[1]2. Иные услуги'!$D$11+('[1]3. Услуги по передаче'!$G$10)+('[1]4. СН (Установленные)'!$E$12*1000)+'[1]5. Плата за УРП'!$D$6</f>
        <v>1234.8120002339911</v>
      </c>
      <c r="G99" s="33">
        <f>SUMIFS('[1]1. Отчет АТС'!$F:$F,'[1]1. Отчет АТС'!$A:$A,$A99,'[1]1. Отчет АТС'!$B:$B,5)+'[1]2. Иные услуги'!$D$11+('[1]3. Услуги по передаче'!$G$10)+('[1]4. СН (Установленные)'!$E$12*1000)+'[1]5. Плата за УРП'!$D$6</f>
        <v>1054.392000233991</v>
      </c>
      <c r="H99" s="33">
        <f>SUMIFS('[1]1. Отчет АТС'!$F:$F,'[1]1. Отчет АТС'!$A:$A,$A99,'[1]1. Отчет АТС'!$B:$B,6)+'[1]2. Иные услуги'!$D$11+('[1]3. Услуги по передаче'!$G$10)+('[1]4. СН (Установленные)'!$E$12*1000)+'[1]5. Плата за УРП'!$D$6</f>
        <v>2004.2020002339909</v>
      </c>
      <c r="I99" s="33">
        <f>SUMIFS('[1]1. Отчет АТС'!$F:$F,'[1]1. Отчет АТС'!$A:$A,$A99,'[1]1. Отчет АТС'!$B:$B,7)+'[1]2. Иные услуги'!$D$11+('[1]3. Услуги по передаче'!$G$10)+('[1]4. СН (Установленные)'!$E$12*1000)+'[1]5. Плата за УРП'!$D$6</f>
        <v>2230.0020002339911</v>
      </c>
      <c r="J99" s="33">
        <f>SUMIFS('[1]1. Отчет АТС'!$F:$F,'[1]1. Отчет АТС'!$A:$A,$A99,'[1]1. Отчет АТС'!$B:$B,8)+'[1]2. Иные услуги'!$D$11+('[1]3. Услуги по передаче'!$G$10)+('[1]4. СН (Установленные)'!$E$12*1000)+'[1]5. Плата за УРП'!$D$6</f>
        <v>2577.9920002339909</v>
      </c>
      <c r="K99" s="33">
        <f>SUMIFS('[1]1. Отчет АТС'!$F:$F,'[1]1. Отчет АТС'!$A:$A,$A99,'[1]1. Отчет АТС'!$B:$B,9)+'[1]2. Иные услуги'!$D$11+('[1]3. Услуги по передаче'!$G$10)+('[1]4. СН (Установленные)'!$E$12*1000)+'[1]5. Плата за УРП'!$D$6</f>
        <v>2907.0720002339908</v>
      </c>
      <c r="L99" s="33">
        <f>SUMIFS('[1]1. Отчет АТС'!$F:$F,'[1]1. Отчет АТС'!$A:$A,$A99,'[1]1. Отчет АТС'!$B:$B,10)+'[1]2. Иные услуги'!$D$11+('[1]3. Услуги по передаче'!$G$10)+('[1]4. СН (Установленные)'!$E$12*1000)+'[1]5. Плата за УРП'!$D$6</f>
        <v>2982.9820002339911</v>
      </c>
      <c r="M99" s="33">
        <f>SUMIFS('[1]1. Отчет АТС'!$F:$F,'[1]1. Отчет АТС'!$A:$A,$A99,'[1]1. Отчет АТС'!$B:$B,11)+'[1]2. Иные услуги'!$D$11+('[1]3. Услуги по передаче'!$G$10)+('[1]4. СН (Установленные)'!$E$12*1000)+'[1]5. Плата за УРП'!$D$6</f>
        <v>3006.3420002339908</v>
      </c>
      <c r="N99" s="33">
        <f>SUMIFS('[1]1. Отчет АТС'!$F:$F,'[1]1. Отчет АТС'!$A:$A,$A99,'[1]1. Отчет АТС'!$B:$B,12)+'[1]2. Иные услуги'!$D$11+('[1]3. Услуги по передаче'!$G$10)+('[1]4. СН (Установленные)'!$E$12*1000)+'[1]5. Плата за УРП'!$D$6</f>
        <v>2722.7520002339911</v>
      </c>
      <c r="O99" s="33">
        <f>SUMIFS('[1]1. Отчет АТС'!$F:$F,'[1]1. Отчет АТС'!$A:$A,$A99,'[1]1. Отчет АТС'!$B:$B,13)+'[1]2. Иные услуги'!$D$11+('[1]3. Услуги по передаче'!$G$10)+('[1]4. СН (Установленные)'!$E$12*1000)+'[1]5. Плата за УРП'!$D$6</f>
        <v>3013.352000233991</v>
      </c>
      <c r="P99" s="33">
        <f>SUMIFS('[1]1. Отчет АТС'!$F:$F,'[1]1. Отчет АТС'!$A:$A,$A99,'[1]1. Отчет АТС'!$B:$B,14)+'[1]2. Иные услуги'!$D$11+('[1]3. Услуги по передаче'!$G$10)+('[1]4. СН (Установленные)'!$E$12*1000)+'[1]5. Плата за УРП'!$D$6</f>
        <v>3051.7820002339909</v>
      </c>
      <c r="Q99" s="33">
        <f>SUMIFS('[1]1. Отчет АТС'!$F:$F,'[1]1. Отчет АТС'!$A:$A,$A99,'[1]1. Отчет АТС'!$B:$B,15)+'[1]2. Иные услуги'!$D$11+('[1]3. Услуги по передаче'!$G$10)+('[1]4. СН (Установленные)'!$E$12*1000)+'[1]5. Плата за УРП'!$D$6</f>
        <v>3068.9520002339905</v>
      </c>
      <c r="R99" s="33">
        <f>SUMIFS('[1]1. Отчет АТС'!$F:$F,'[1]1. Отчет АТС'!$A:$A,$A99,'[1]1. Отчет АТС'!$B:$B,16)+'[1]2. Иные услуги'!$D$11+('[1]3. Услуги по передаче'!$G$10)+('[1]4. СН (Установленные)'!$E$12*1000)+'[1]5. Плата за УРП'!$D$6</f>
        <v>3060.392000233991</v>
      </c>
      <c r="S99" s="33">
        <f>SUMIFS('[1]1. Отчет АТС'!$F:$F,'[1]1. Отчет АТС'!$A:$A,$A99,'[1]1. Отчет АТС'!$B:$B,17)+'[1]2. Иные услуги'!$D$11+('[1]3. Услуги по передаче'!$G$10)+('[1]4. СН (Установленные)'!$E$12*1000)+'[1]5. Плата за УРП'!$D$6</f>
        <v>3033.3420002339908</v>
      </c>
      <c r="T99" s="33">
        <f>SUMIFS('[1]1. Отчет АТС'!$F:$F,'[1]1. Отчет АТС'!$A:$A,$A99,'[1]1. Отчет АТС'!$B:$B,18)+'[1]2. Иные услуги'!$D$11+('[1]3. Услуги по передаче'!$G$10)+('[1]4. СН (Установленные)'!$E$12*1000)+'[1]5. Плата за УРП'!$D$6</f>
        <v>2992.7720002339911</v>
      </c>
      <c r="U99" s="33">
        <f>SUMIFS('[1]1. Отчет АТС'!$F:$F,'[1]1. Отчет АТС'!$A:$A,$A99,'[1]1. Отчет АТС'!$B:$B,19)+'[1]2. Иные услуги'!$D$11+('[1]3. Услуги по передаче'!$G$10)+('[1]4. СН (Установленные)'!$E$12*1000)+'[1]5. Плата за УРП'!$D$6</f>
        <v>2862.3020002339908</v>
      </c>
      <c r="V99" s="33">
        <f>SUMIFS('[1]1. Отчет АТС'!$F:$F,'[1]1. Отчет АТС'!$A:$A,$A99,'[1]1. Отчет АТС'!$B:$B,20)+'[1]2. Иные услуги'!$D$11+('[1]3. Услуги по передаче'!$G$10)+('[1]4. СН (Установленные)'!$E$12*1000)+'[1]5. Плата за УРП'!$D$6</f>
        <v>3093.5520002339908</v>
      </c>
      <c r="W99" s="33">
        <f>SUMIFS('[1]1. Отчет АТС'!$F:$F,'[1]1. Отчет АТС'!$A:$A,$A99,'[1]1. Отчет АТС'!$B:$B,21)+'[1]2. Иные услуги'!$D$11+('[1]3. Услуги по передаче'!$G$10)+('[1]4. СН (Установленные)'!$E$12*1000)+'[1]5. Плата за УРП'!$D$6</f>
        <v>3077.4120002339905</v>
      </c>
      <c r="X99" s="33">
        <f>SUMIFS('[1]1. Отчет АТС'!$F:$F,'[1]1. Отчет АТС'!$A:$A,$A99,'[1]1. Отчет АТС'!$B:$B,22)+'[1]2. Иные услуги'!$D$11+('[1]3. Услуги по передаче'!$G$10)+('[1]4. СН (Установленные)'!$E$12*1000)+'[1]5. Плата за УРП'!$D$6</f>
        <v>2734.3020002339908</v>
      </c>
      <c r="Y99" s="33">
        <f>SUMIFS('[1]1. Отчет АТС'!$F:$F,'[1]1. Отчет АТС'!$A:$A,$A99,'[1]1. Отчет АТС'!$B:$B,23)+'[1]2. Иные услуги'!$D$11+('[1]3. Услуги по передаче'!$G$10)+('[1]4. СН (Установленные)'!$E$12*1000)+'[1]5. Плата за УРП'!$D$6</f>
        <v>2337.2720002339911</v>
      </c>
    </row>
    <row r="100" spans="1:25" s="2" customFormat="1" ht="15.75">
      <c r="A100" s="32">
        <v>45465</v>
      </c>
      <c r="B100" s="33">
        <f>SUMIFS('[1]1. Отчет АТС'!$F:$F,'[1]1. Отчет АТС'!$A:$A,$A100,'[1]1. Отчет АТС'!$B:$B,0)+'[1]2. Иные услуги'!$D$11+'[1]3. Услуги по передаче'!$G$10+('[1]4. СН (Установленные)'!$E$12*1000)+'[1]5. Плата за УРП'!$D$6</f>
        <v>2252.5420002339911</v>
      </c>
      <c r="C100" s="33">
        <f>SUMIFS('[1]1. Отчет АТС'!$F:$F,'[1]1. Отчет АТС'!$A:$A,$A100,'[1]1. Отчет АТС'!$B:$B,1)+'[1]2. Иные услуги'!$D$11+('[1]3. Услуги по передаче'!$G$10)+('[1]4. СН (Установленные)'!$E$12*1000)+'[1]5. Плата за УРП'!$D$6</f>
        <v>2189.2720002339911</v>
      </c>
      <c r="D100" s="33">
        <f>SUMIFS('[1]1. Отчет АТС'!$F:$F,'[1]1. Отчет АТС'!$A:$A,$A100,'[1]1. Отчет АТС'!$B:$B,2)+'[1]2. Иные услуги'!$D$11+('[1]3. Услуги по передаче'!$G$10)+('[1]4. СН (Установленные)'!$E$12*1000)+'[1]5. Плата за УРП'!$D$6</f>
        <v>2064.122000233991</v>
      </c>
      <c r="E100" s="33">
        <f>SUMIFS('[1]1. Отчет АТС'!$F:$F,'[1]1. Отчет АТС'!$A:$A,$A100,'[1]1. Отчет АТС'!$B:$B,3)+'[1]2. Иные услуги'!$D$11+('[1]3. Услуги по передаче'!$G$10)+('[1]4. СН (Установленные)'!$E$12*1000)+'[1]5. Плата за УРП'!$D$6</f>
        <v>1963.2620002339909</v>
      </c>
      <c r="F100" s="33">
        <f>SUMIFS('[1]1. Отчет АТС'!$F:$F,'[1]1. Отчет АТС'!$A:$A,$A100,'[1]1. Отчет АТС'!$B:$B,4)+'[1]2. Иные услуги'!$D$11+('[1]3. Услуги по передаче'!$G$10)+('[1]4. СН (Установленные)'!$E$12*1000)+'[1]5. Плата за УРП'!$D$6</f>
        <v>1968.7520002339909</v>
      </c>
      <c r="G100" s="33">
        <f>SUMIFS('[1]1. Отчет АТС'!$F:$F,'[1]1. Отчет АТС'!$A:$A,$A100,'[1]1. Отчет АТС'!$B:$B,5)+'[1]2. Иные услуги'!$D$11+('[1]3. Услуги по передаче'!$G$10)+('[1]4. СН (Установленные)'!$E$12*1000)+'[1]5. Плата за УРП'!$D$6</f>
        <v>2057.4620002339911</v>
      </c>
      <c r="H100" s="33">
        <f>SUMIFS('[1]1. Отчет АТС'!$F:$F,'[1]1. Отчет АТС'!$A:$A,$A100,'[1]1. Отчет АТС'!$B:$B,6)+'[1]2. Иные услуги'!$D$11+('[1]3. Услуги по передаче'!$G$10)+('[1]4. СН (Установленные)'!$E$12*1000)+'[1]5. Плата за УРП'!$D$6</f>
        <v>2054.142000233991</v>
      </c>
      <c r="I100" s="33">
        <f>SUMIFS('[1]1. Отчет АТС'!$F:$F,'[1]1. Отчет АТС'!$A:$A,$A100,'[1]1. Отчет АТС'!$B:$B,7)+'[1]2. Иные услуги'!$D$11+('[1]3. Услуги по передаче'!$G$10)+('[1]4. СН (Установленные)'!$E$12*1000)+'[1]5. Плата за УРП'!$D$6</f>
        <v>2298.2520002339911</v>
      </c>
      <c r="J100" s="33">
        <f>SUMIFS('[1]1. Отчет АТС'!$F:$F,'[1]1. Отчет АТС'!$A:$A,$A100,'[1]1. Отчет АТС'!$B:$B,8)+'[1]2. Иные услуги'!$D$11+('[1]3. Услуги по передаче'!$G$10)+('[1]4. СН (Установленные)'!$E$12*1000)+'[1]5. Плата за УРП'!$D$6</f>
        <v>2861.2020002339909</v>
      </c>
      <c r="K100" s="33">
        <f>SUMIFS('[1]1. Отчет АТС'!$F:$F,'[1]1. Отчет АТС'!$A:$A,$A100,'[1]1. Отчет АТС'!$B:$B,9)+'[1]2. Иные услуги'!$D$11+('[1]3. Услуги по передаче'!$G$10)+('[1]4. СН (Установленные)'!$E$12*1000)+'[1]5. Плата за УРП'!$D$6</f>
        <v>3103.2920002339906</v>
      </c>
      <c r="L100" s="33">
        <f>SUMIFS('[1]1. Отчет АТС'!$F:$F,'[1]1. Отчет АТС'!$A:$A,$A100,'[1]1. Отчет АТС'!$B:$B,10)+'[1]2. Иные услуги'!$D$11+('[1]3. Услуги по передаче'!$G$10)+('[1]4. СН (Установленные)'!$E$12*1000)+'[1]5. Плата за УРП'!$D$6</f>
        <v>3124.5420002339906</v>
      </c>
      <c r="M100" s="33">
        <f>SUMIFS('[1]1. Отчет АТС'!$F:$F,'[1]1. Отчет АТС'!$A:$A,$A100,'[1]1. Отчет АТС'!$B:$B,11)+'[1]2. Иные услуги'!$D$11+('[1]3. Услуги по передаче'!$G$10)+('[1]4. СН (Установленные)'!$E$12*1000)+'[1]5. Плата за УРП'!$D$6</f>
        <v>3124.4220002339907</v>
      </c>
      <c r="N100" s="33">
        <f>SUMIFS('[1]1. Отчет АТС'!$F:$F,'[1]1. Отчет АТС'!$A:$A,$A100,'[1]1. Отчет АТС'!$B:$B,12)+'[1]2. Иные услуги'!$D$11+('[1]3. Услуги по передаче'!$G$10)+('[1]4. СН (Установленные)'!$E$12*1000)+'[1]5. Плата за УРП'!$D$6</f>
        <v>3128.6520002339907</v>
      </c>
      <c r="O100" s="33">
        <f>SUMIFS('[1]1. Отчет АТС'!$F:$F,'[1]1. Отчет АТС'!$A:$A,$A100,'[1]1. Отчет АТС'!$B:$B,13)+'[1]2. Иные услуги'!$D$11+('[1]3. Услуги по передаче'!$G$10)+('[1]4. СН (Установленные)'!$E$12*1000)+'[1]5. Плата за УРП'!$D$6</f>
        <v>3126.5920002339908</v>
      </c>
      <c r="P100" s="33">
        <f>SUMIFS('[1]1. Отчет АТС'!$F:$F,'[1]1. Отчет АТС'!$A:$A,$A100,'[1]1. Отчет АТС'!$B:$B,14)+'[1]2. Иные услуги'!$D$11+('[1]3. Услуги по передаче'!$G$10)+('[1]4. СН (Установленные)'!$E$12*1000)+'[1]5. Плата за УРП'!$D$6</f>
        <v>3136.9620002339907</v>
      </c>
      <c r="Q100" s="33">
        <f>SUMIFS('[1]1. Отчет АТС'!$F:$F,'[1]1. Отчет АТС'!$A:$A,$A100,'[1]1. Отчет АТС'!$B:$B,15)+'[1]2. Иные услуги'!$D$11+('[1]3. Услуги по передаче'!$G$10)+('[1]4. СН (Установленные)'!$E$12*1000)+'[1]5. Плата за УРП'!$D$6</f>
        <v>3139.6420002339905</v>
      </c>
      <c r="R100" s="33">
        <f>SUMIFS('[1]1. Отчет АТС'!$F:$F,'[1]1. Отчет АТС'!$A:$A,$A100,'[1]1. Отчет АТС'!$B:$B,16)+'[1]2. Иные услуги'!$D$11+('[1]3. Услуги по передаче'!$G$10)+('[1]4. СН (Установленные)'!$E$12*1000)+'[1]5. Плата за УРП'!$D$6</f>
        <v>3143.5920002339908</v>
      </c>
      <c r="S100" s="33">
        <f>SUMIFS('[1]1. Отчет АТС'!$F:$F,'[1]1. Отчет АТС'!$A:$A,$A100,'[1]1. Отчет АТС'!$B:$B,17)+'[1]2. Иные услуги'!$D$11+('[1]3. Услуги по передаче'!$G$10)+('[1]4. СН (Установленные)'!$E$12*1000)+'[1]5. Плата за УРП'!$D$6</f>
        <v>3143.1520002339907</v>
      </c>
      <c r="T100" s="33">
        <f>SUMIFS('[1]1. Отчет АТС'!$F:$F,'[1]1. Отчет АТС'!$A:$A,$A100,'[1]1. Отчет АТС'!$B:$B,18)+'[1]2. Иные услуги'!$D$11+('[1]3. Услуги по передаче'!$G$10)+('[1]4. СН (Установленные)'!$E$12*1000)+'[1]5. Плата за УРП'!$D$6</f>
        <v>3135.4020002339907</v>
      </c>
      <c r="U100" s="33">
        <f>SUMIFS('[1]1. Отчет АТС'!$F:$F,'[1]1. Отчет АТС'!$A:$A,$A100,'[1]1. Отчет АТС'!$B:$B,19)+'[1]2. Иные услуги'!$D$11+('[1]3. Услуги по передаче'!$G$10)+('[1]4. СН (Установленные)'!$E$12*1000)+'[1]5. Плата за УРП'!$D$6</f>
        <v>3125.9120002339905</v>
      </c>
      <c r="V100" s="33">
        <f>SUMIFS('[1]1. Отчет АТС'!$F:$F,'[1]1. Отчет АТС'!$A:$A,$A100,'[1]1. Отчет АТС'!$B:$B,20)+'[1]2. Иные услуги'!$D$11+('[1]3. Услуги по передаче'!$G$10)+('[1]4. СН (Установленные)'!$E$12*1000)+'[1]5. Плата за УРП'!$D$6</f>
        <v>3143.1720002339907</v>
      </c>
      <c r="W100" s="33">
        <f>SUMIFS('[1]1. Отчет АТС'!$F:$F,'[1]1. Отчет АТС'!$A:$A,$A100,'[1]1. Отчет АТС'!$B:$B,21)+'[1]2. Иные услуги'!$D$11+('[1]3. Услуги по передаче'!$G$10)+('[1]4. СН (Установленные)'!$E$12*1000)+'[1]5. Плата за УРП'!$D$6</f>
        <v>3164.4020002339907</v>
      </c>
      <c r="X100" s="33">
        <f>SUMIFS('[1]1. Отчет АТС'!$F:$F,'[1]1. Отчет АТС'!$A:$A,$A100,'[1]1. Отчет АТС'!$B:$B,22)+'[1]2. Иные услуги'!$D$11+('[1]3. Услуги по передаче'!$G$10)+('[1]4. СН (Установленные)'!$E$12*1000)+'[1]5. Плата за УРП'!$D$6</f>
        <v>3090.2120002339907</v>
      </c>
      <c r="Y100" s="33">
        <f>SUMIFS('[1]1. Отчет АТС'!$F:$F,'[1]1. Отчет АТС'!$A:$A,$A100,'[1]1. Отчет АТС'!$B:$B,23)+'[1]2. Иные услуги'!$D$11+('[1]3. Услуги по передаче'!$G$10)+('[1]4. СН (Установленные)'!$E$12*1000)+'[1]5. Плата за УРП'!$D$6</f>
        <v>2650.5720002339908</v>
      </c>
    </row>
    <row r="101" spans="1:25" s="2" customFormat="1" ht="15.75">
      <c r="A101" s="32">
        <v>45466</v>
      </c>
      <c r="B101" s="33">
        <f>SUMIFS('[1]1. Отчет АТС'!$F:$F,'[1]1. Отчет АТС'!$A:$A,$A101,'[1]1. Отчет АТС'!$B:$B,0)+'[1]2. Иные услуги'!$D$11+'[1]3. Услуги по передаче'!$G$10+('[1]4. СН (Установленные)'!$E$12*1000)+'[1]5. Плата за УРП'!$D$6</f>
        <v>2296.6520002339912</v>
      </c>
      <c r="C101" s="33">
        <f>SUMIFS('[1]1. Отчет АТС'!$F:$F,'[1]1. Отчет АТС'!$A:$A,$A101,'[1]1. Отчет АТС'!$B:$B,1)+'[1]2. Иные услуги'!$D$11+('[1]3. Услуги по передаче'!$G$10)+('[1]4. СН (Установленные)'!$E$12*1000)+'[1]5. Плата за УРП'!$D$6</f>
        <v>2230.5420002339911</v>
      </c>
      <c r="D101" s="33">
        <f>SUMIFS('[1]1. Отчет АТС'!$F:$F,'[1]1. Отчет АТС'!$A:$A,$A101,'[1]1. Отчет АТС'!$B:$B,2)+'[1]2. Иные услуги'!$D$11+('[1]3. Услуги по передаче'!$G$10)+('[1]4. СН (Установленные)'!$E$12*1000)+'[1]5. Плата за УРП'!$D$6</f>
        <v>2040.2220002339909</v>
      </c>
      <c r="E101" s="33">
        <f>SUMIFS('[1]1. Отчет АТС'!$F:$F,'[1]1. Отчет АТС'!$A:$A,$A101,'[1]1. Отчет АТС'!$B:$B,3)+'[1]2. Иные услуги'!$D$11+('[1]3. Услуги по передаче'!$G$10)+('[1]4. СН (Установленные)'!$E$12*1000)+'[1]5. Плата за УРП'!$D$6</f>
        <v>1893.102000233991</v>
      </c>
      <c r="F101" s="33">
        <f>SUMIFS('[1]1. Отчет АТС'!$F:$F,'[1]1. Отчет АТС'!$A:$A,$A101,'[1]1. Отчет АТС'!$B:$B,4)+'[1]2. Иные услуги'!$D$11+('[1]3. Услуги по передаче'!$G$10)+('[1]4. СН (Установленные)'!$E$12*1000)+'[1]5. Плата за УРП'!$D$6</f>
        <v>1850.0420002339908</v>
      </c>
      <c r="G101" s="33">
        <f>SUMIFS('[1]1. Отчет АТС'!$F:$F,'[1]1. Отчет АТС'!$A:$A,$A101,'[1]1. Отчет АТС'!$B:$B,5)+'[1]2. Иные услуги'!$D$11+('[1]3. Услуги по передаче'!$G$10)+('[1]4. СН (Установленные)'!$E$12*1000)+'[1]5. Плата за УРП'!$D$6</f>
        <v>1961.2820002339909</v>
      </c>
      <c r="H101" s="33">
        <f>SUMIFS('[1]1. Отчет АТС'!$F:$F,'[1]1. Отчет АТС'!$A:$A,$A101,'[1]1. Отчет АТС'!$B:$B,6)+'[1]2. Иные услуги'!$D$11+('[1]3. Услуги по передаче'!$G$10)+('[1]4. СН (Установленные)'!$E$12*1000)+'[1]5. Плата за УРП'!$D$6</f>
        <v>2102.582000233991</v>
      </c>
      <c r="I101" s="33">
        <f>SUMIFS('[1]1. Отчет АТС'!$F:$F,'[1]1. Отчет АТС'!$A:$A,$A101,'[1]1. Отчет АТС'!$B:$B,7)+'[1]2. Иные услуги'!$D$11+('[1]3. Услуги по передаче'!$G$10)+('[1]4. СН (Установленные)'!$E$12*1000)+'[1]5. Плата за УРП'!$D$6</f>
        <v>2332.8620002339912</v>
      </c>
      <c r="J101" s="33">
        <f>SUMIFS('[1]1. Отчет АТС'!$F:$F,'[1]1. Отчет АТС'!$A:$A,$A101,'[1]1. Отчет АТС'!$B:$B,8)+'[1]2. Иные услуги'!$D$11+('[1]3. Услуги по передаче'!$G$10)+('[1]4. СН (Установленные)'!$E$12*1000)+'[1]5. Плата за УРП'!$D$6</f>
        <v>2796.4920002339909</v>
      </c>
      <c r="K101" s="33">
        <f>SUMIFS('[1]1. Отчет АТС'!$F:$F,'[1]1. Отчет АТС'!$A:$A,$A101,'[1]1. Отчет АТС'!$B:$B,9)+'[1]2. Иные услуги'!$D$11+('[1]3. Услуги по передаче'!$G$10)+('[1]4. СН (Установленные)'!$E$12*1000)+'[1]5. Плата за УРП'!$D$6</f>
        <v>3124.1320002339908</v>
      </c>
      <c r="L101" s="33">
        <f>SUMIFS('[1]1. Отчет АТС'!$F:$F,'[1]1. Отчет АТС'!$A:$A,$A101,'[1]1. Отчет АТС'!$B:$B,10)+'[1]2. Иные услуги'!$D$11+('[1]3. Услуги по передаче'!$G$10)+('[1]4. СН (Установленные)'!$E$12*1000)+'[1]5. Плата за УРП'!$D$6</f>
        <v>3151.1320002339908</v>
      </c>
      <c r="M101" s="33">
        <f>SUMIFS('[1]1. Отчет АТС'!$F:$F,'[1]1. Отчет АТС'!$A:$A,$A101,'[1]1. Отчет АТС'!$B:$B,11)+'[1]2. Иные услуги'!$D$11+('[1]3. Услуги по передаче'!$G$10)+('[1]4. СН (Установленные)'!$E$12*1000)+'[1]5. Плата за УРП'!$D$6</f>
        <v>3137.2620002339909</v>
      </c>
      <c r="N101" s="33">
        <f>SUMIFS('[1]1. Отчет АТС'!$F:$F,'[1]1. Отчет АТС'!$A:$A,$A101,'[1]1. Отчет АТС'!$B:$B,12)+'[1]2. Иные услуги'!$D$11+('[1]3. Услуги по передаче'!$G$10)+('[1]4. СН (Установленные)'!$E$12*1000)+'[1]5. Плата за УРП'!$D$6</f>
        <v>3139.9620002339907</v>
      </c>
      <c r="O101" s="33">
        <f>SUMIFS('[1]1. Отчет АТС'!$F:$F,'[1]1. Отчет АТС'!$A:$A,$A101,'[1]1. Отчет АТС'!$B:$B,13)+'[1]2. Иные услуги'!$D$11+('[1]3. Услуги по передаче'!$G$10)+('[1]4. СН (Установленные)'!$E$12*1000)+'[1]5. Плата за УРП'!$D$6</f>
        <v>3134.9620002339907</v>
      </c>
      <c r="P101" s="33">
        <f>SUMIFS('[1]1. Отчет АТС'!$F:$F,'[1]1. Отчет АТС'!$A:$A,$A101,'[1]1. Отчет АТС'!$B:$B,14)+'[1]2. Иные услуги'!$D$11+('[1]3. Услуги по передаче'!$G$10)+('[1]4. СН (Установленные)'!$E$12*1000)+'[1]5. Плата за УРП'!$D$6</f>
        <v>3148.2020002339905</v>
      </c>
      <c r="Q101" s="33">
        <f>SUMIFS('[1]1. Отчет АТС'!$F:$F,'[1]1. Отчет АТС'!$A:$A,$A101,'[1]1. Отчет АТС'!$B:$B,15)+'[1]2. Иные услуги'!$D$11+('[1]3. Услуги по передаче'!$G$10)+('[1]4. СН (Установленные)'!$E$12*1000)+'[1]5. Плата за УРП'!$D$6</f>
        <v>3146.4120002339905</v>
      </c>
      <c r="R101" s="33">
        <f>SUMIFS('[1]1. Отчет АТС'!$F:$F,'[1]1. Отчет АТС'!$A:$A,$A101,'[1]1. Отчет АТС'!$B:$B,16)+'[1]2. Иные услуги'!$D$11+('[1]3. Услуги по передаче'!$G$10)+('[1]4. СН (Установленные)'!$E$12*1000)+'[1]5. Плата за УРП'!$D$6</f>
        <v>3141.4720002339905</v>
      </c>
      <c r="S101" s="33">
        <f>SUMIFS('[1]1. Отчет АТС'!$F:$F,'[1]1. Отчет АТС'!$A:$A,$A101,'[1]1. Отчет АТС'!$B:$B,17)+'[1]2. Иные услуги'!$D$11+('[1]3. Услуги по передаче'!$G$10)+('[1]4. СН (Установленные)'!$E$12*1000)+'[1]5. Плата за УРП'!$D$6</f>
        <v>3137.0820002339906</v>
      </c>
      <c r="T101" s="33">
        <f>SUMIFS('[1]1. Отчет АТС'!$F:$F,'[1]1. Отчет АТС'!$A:$A,$A101,'[1]1. Отчет АТС'!$B:$B,18)+'[1]2. Иные услуги'!$D$11+('[1]3. Услуги по передаче'!$G$10)+('[1]4. СН (Установленные)'!$E$12*1000)+'[1]5. Плата за УРП'!$D$6</f>
        <v>3137.1320002339908</v>
      </c>
      <c r="U101" s="33">
        <f>SUMIFS('[1]1. Отчет АТС'!$F:$F,'[1]1. Отчет АТС'!$A:$A,$A101,'[1]1. Отчет АТС'!$B:$B,19)+'[1]2. Иные услуги'!$D$11+('[1]3. Услуги по передаче'!$G$10)+('[1]4. СН (Установленные)'!$E$12*1000)+'[1]5. Плата за УРП'!$D$6</f>
        <v>3127.6520002339907</v>
      </c>
      <c r="V101" s="33">
        <f>SUMIFS('[1]1. Отчет АТС'!$F:$F,'[1]1. Отчет АТС'!$A:$A,$A101,'[1]1. Отчет АТС'!$B:$B,20)+'[1]2. Иные услуги'!$D$11+('[1]3. Услуги по передаче'!$G$10)+('[1]4. СН (Установленные)'!$E$12*1000)+'[1]5. Плата за УРП'!$D$6</f>
        <v>3138.5820002339906</v>
      </c>
      <c r="W101" s="33">
        <f>SUMIFS('[1]1. Отчет АТС'!$F:$F,'[1]1. Отчет АТС'!$A:$A,$A101,'[1]1. Отчет АТС'!$B:$B,21)+'[1]2. Иные услуги'!$D$11+('[1]3. Услуги по передаче'!$G$10)+('[1]4. СН (Установленные)'!$E$12*1000)+'[1]5. Плата за УРП'!$D$6</f>
        <v>3149.6520002339907</v>
      </c>
      <c r="X101" s="33">
        <f>SUMIFS('[1]1. Отчет АТС'!$F:$F,'[1]1. Отчет АТС'!$A:$A,$A101,'[1]1. Отчет АТС'!$B:$B,22)+'[1]2. Иные услуги'!$D$11+('[1]3. Услуги по передаче'!$G$10)+('[1]4. СН (Установленные)'!$E$12*1000)+'[1]5. Плата за УРП'!$D$6</f>
        <v>3107.2320002339907</v>
      </c>
      <c r="Y101" s="33">
        <f>SUMIFS('[1]1. Отчет АТС'!$F:$F,'[1]1. Отчет АТС'!$A:$A,$A101,'[1]1. Отчет АТС'!$B:$B,23)+'[1]2. Иные услуги'!$D$11+('[1]3. Услуги по передаче'!$G$10)+('[1]4. СН (Установленные)'!$E$12*1000)+'[1]5. Плата за УРП'!$D$6</f>
        <v>2687.622000233991</v>
      </c>
    </row>
    <row r="102" spans="1:25" s="2" customFormat="1" ht="15.75">
      <c r="A102" s="32">
        <v>45467</v>
      </c>
      <c r="B102" s="33">
        <f>SUMIFS('[1]1. Отчет АТС'!$F:$F,'[1]1. Отчет АТС'!$A:$A,$A102,'[1]1. Отчет АТС'!$B:$B,0)+'[1]2. Иные услуги'!$D$11+'[1]3. Услуги по передаче'!$G$10+('[1]4. СН (Установленные)'!$E$12*1000)+'[1]5. Плата за УРП'!$D$6</f>
        <v>2376.0520002339908</v>
      </c>
      <c r="C102" s="33">
        <f>SUMIFS('[1]1. Отчет АТС'!$F:$F,'[1]1. Отчет АТС'!$A:$A,$A102,'[1]1. Отчет АТС'!$B:$B,1)+'[1]2. Иные услуги'!$D$11+('[1]3. Услуги по передаче'!$G$10)+('[1]4. СН (Установленные)'!$E$12*1000)+'[1]5. Плата за УРП'!$D$6</f>
        <v>2237.5920002339908</v>
      </c>
      <c r="D102" s="33">
        <f>SUMIFS('[1]1. Отчет АТС'!$F:$F,'[1]1. Отчет АТС'!$A:$A,$A102,'[1]1. Отчет АТС'!$B:$B,2)+'[1]2. Иные услуги'!$D$11+('[1]3. Услуги по передаче'!$G$10)+('[1]4. СН (Установленные)'!$E$12*1000)+'[1]5. Плата за УРП'!$D$6</f>
        <v>2038.9820002339911</v>
      </c>
      <c r="E102" s="33">
        <f>SUMIFS('[1]1. Отчет АТС'!$F:$F,'[1]1. Отчет АТС'!$A:$A,$A102,'[1]1. Отчет АТС'!$B:$B,3)+'[1]2. Иные услуги'!$D$11+('[1]3. Услуги по передаче'!$G$10)+('[1]4. СН (Установленные)'!$E$12*1000)+'[1]5. Плата за УРП'!$D$6</f>
        <v>1910.3220002339908</v>
      </c>
      <c r="F102" s="33">
        <f>SUMIFS('[1]1. Отчет АТС'!$F:$F,'[1]1. Отчет АТС'!$A:$A,$A102,'[1]1. Отчет АТС'!$B:$B,4)+'[1]2. Иные услуги'!$D$11+('[1]3. Услуги по передаче'!$G$10)+('[1]4. СН (Установленные)'!$E$12*1000)+'[1]5. Плата за УРП'!$D$6</f>
        <v>1896.372000233991</v>
      </c>
      <c r="G102" s="33">
        <f>SUMIFS('[1]1. Отчет АТС'!$F:$F,'[1]1. Отчет АТС'!$A:$A,$A102,'[1]1. Отчет АТС'!$B:$B,5)+'[1]2. Иные услуги'!$D$11+('[1]3. Услуги по передаче'!$G$10)+('[1]4. СН (Установленные)'!$E$12*1000)+'[1]5. Плата за УРП'!$D$6</f>
        <v>2155.2320002339911</v>
      </c>
      <c r="H102" s="33">
        <f>SUMIFS('[1]1. Отчет АТС'!$F:$F,'[1]1. Отчет АТС'!$A:$A,$A102,'[1]1. Отчет АТС'!$B:$B,6)+'[1]2. Иные услуги'!$D$11+('[1]3. Услуги по передаче'!$G$10)+('[1]4. СН (Установленные)'!$E$12*1000)+'[1]5. Плата за УРП'!$D$6</f>
        <v>2291.2620002339909</v>
      </c>
      <c r="I102" s="33">
        <f>SUMIFS('[1]1. Отчет АТС'!$F:$F,'[1]1. Отчет АТС'!$A:$A,$A102,'[1]1. Отчет АТС'!$B:$B,7)+'[1]2. Иные услуги'!$D$11+('[1]3. Услуги по передаче'!$G$10)+('[1]4. СН (Установленные)'!$E$12*1000)+'[1]5. Плата за УРП'!$D$6</f>
        <v>2610.5020002339911</v>
      </c>
      <c r="J102" s="33">
        <f>SUMIFS('[1]1. Отчет АТС'!$F:$F,'[1]1. Отчет АТС'!$A:$A,$A102,'[1]1. Отчет АТС'!$B:$B,8)+'[1]2. Иные услуги'!$D$11+('[1]3. Услуги по передаче'!$G$10)+('[1]4. СН (Установленные)'!$E$12*1000)+'[1]5. Плата за УРП'!$D$6</f>
        <v>3146.0820002339906</v>
      </c>
      <c r="K102" s="33">
        <f>SUMIFS('[1]1. Отчет АТС'!$F:$F,'[1]1. Отчет АТС'!$A:$A,$A102,'[1]1. Отчет АТС'!$B:$B,9)+'[1]2. Иные услуги'!$D$11+('[1]3. Услуги по передаче'!$G$10)+('[1]4. СН (Установленные)'!$E$12*1000)+'[1]5. Плата за УРП'!$D$6</f>
        <v>3190.6920002339907</v>
      </c>
      <c r="L102" s="33">
        <f>SUMIFS('[1]1. Отчет АТС'!$F:$F,'[1]1. Отчет АТС'!$A:$A,$A102,'[1]1. Отчет АТС'!$B:$B,10)+'[1]2. Иные услуги'!$D$11+('[1]3. Услуги по передаче'!$G$10)+('[1]4. СН (Установленные)'!$E$12*1000)+'[1]5. Плата за УРП'!$D$6</f>
        <v>3193.2020002339905</v>
      </c>
      <c r="M102" s="33">
        <f>SUMIFS('[1]1. Отчет АТС'!$F:$F,'[1]1. Отчет АТС'!$A:$A,$A102,'[1]1. Отчет АТС'!$B:$B,11)+'[1]2. Иные услуги'!$D$11+('[1]3. Услуги по передаче'!$G$10)+('[1]4. СН (Установленные)'!$E$12*1000)+'[1]5. Плата за УРП'!$D$6</f>
        <v>3186.9420002339907</v>
      </c>
      <c r="N102" s="33">
        <f>SUMIFS('[1]1. Отчет АТС'!$F:$F,'[1]1. Отчет АТС'!$A:$A,$A102,'[1]1. Отчет АТС'!$B:$B,12)+'[1]2. Иные услуги'!$D$11+('[1]3. Услуги по передаче'!$G$10)+('[1]4. СН (Установленные)'!$E$12*1000)+'[1]5. Плата за УРП'!$D$6</f>
        <v>3185.7320002339907</v>
      </c>
      <c r="O102" s="33">
        <f>SUMIFS('[1]1. Отчет АТС'!$F:$F,'[1]1. Отчет АТС'!$A:$A,$A102,'[1]1. Отчет АТС'!$B:$B,13)+'[1]2. Иные услуги'!$D$11+('[1]3. Услуги по передаче'!$G$10)+('[1]4. СН (Установленные)'!$E$12*1000)+'[1]5. Плата за УРП'!$D$6</f>
        <v>3232.1720002339907</v>
      </c>
      <c r="P102" s="33">
        <f>SUMIFS('[1]1. Отчет АТС'!$F:$F,'[1]1. Отчет АТС'!$A:$A,$A102,'[1]1. Отчет АТС'!$B:$B,14)+'[1]2. Иные услуги'!$D$11+('[1]3. Услуги по передаче'!$G$10)+('[1]4. СН (Установленные)'!$E$12*1000)+'[1]5. Плата за УРП'!$D$6</f>
        <v>3251.3020002339908</v>
      </c>
      <c r="Q102" s="33">
        <f>SUMIFS('[1]1. Отчет АТС'!$F:$F,'[1]1. Отчет АТС'!$A:$A,$A102,'[1]1. Отчет АТС'!$B:$B,15)+'[1]2. Иные услуги'!$D$11+('[1]3. Услуги по передаче'!$G$10)+('[1]4. СН (Установленные)'!$E$12*1000)+'[1]5. Плата за УРП'!$D$6</f>
        <v>3285.3620002339908</v>
      </c>
      <c r="R102" s="33">
        <f>SUMIFS('[1]1. Отчет АТС'!$F:$F,'[1]1. Отчет АТС'!$A:$A,$A102,'[1]1. Отчет АТС'!$B:$B,16)+'[1]2. Иные услуги'!$D$11+('[1]3. Услуги по передаче'!$G$10)+('[1]4. СН (Установленные)'!$E$12*1000)+'[1]5. Плата за УРП'!$D$6</f>
        <v>3286.8920002339905</v>
      </c>
      <c r="S102" s="33">
        <f>SUMIFS('[1]1. Отчет АТС'!$F:$F,'[1]1. Отчет АТС'!$A:$A,$A102,'[1]1. Отчет АТС'!$B:$B,17)+'[1]2. Иные услуги'!$D$11+('[1]3. Услуги по передаче'!$G$10)+('[1]4. СН (Установленные)'!$E$12*1000)+'[1]5. Плата за УРП'!$D$6</f>
        <v>3248.4920002339909</v>
      </c>
      <c r="T102" s="33">
        <f>SUMIFS('[1]1. Отчет АТС'!$F:$F,'[1]1. Отчет АТС'!$A:$A,$A102,'[1]1. Отчет АТС'!$B:$B,18)+'[1]2. Иные услуги'!$D$11+('[1]3. Услуги по передаче'!$G$10)+('[1]4. СН (Установленные)'!$E$12*1000)+'[1]5. Плата за УРП'!$D$6</f>
        <v>3163.9220002339907</v>
      </c>
      <c r="U102" s="33">
        <f>SUMIFS('[1]1. Отчет АТС'!$F:$F,'[1]1. Отчет АТС'!$A:$A,$A102,'[1]1. Отчет АТС'!$B:$B,19)+'[1]2. Иные услуги'!$D$11+('[1]3. Услуги по передаче'!$G$10)+('[1]4. СН (Установленные)'!$E$12*1000)+'[1]5. Плата за УРП'!$D$6</f>
        <v>3140.5520002339908</v>
      </c>
      <c r="V102" s="33">
        <f>SUMIFS('[1]1. Отчет АТС'!$F:$F,'[1]1. Отчет АТС'!$A:$A,$A102,'[1]1. Отчет АТС'!$B:$B,20)+'[1]2. Иные услуги'!$D$11+('[1]3. Услуги по передаче'!$G$10)+('[1]4. СН (Установленные)'!$E$12*1000)+'[1]5. Плата за УРП'!$D$6</f>
        <v>3150.1320002339908</v>
      </c>
      <c r="W102" s="33">
        <f>SUMIFS('[1]1. Отчет АТС'!$F:$F,'[1]1. Отчет АТС'!$A:$A,$A102,'[1]1. Отчет АТС'!$B:$B,21)+'[1]2. Иные услуги'!$D$11+('[1]3. Услуги по передаче'!$G$10)+('[1]4. СН (Установленные)'!$E$12*1000)+'[1]5. Плата за УРП'!$D$6</f>
        <v>3152.2920002339906</v>
      </c>
      <c r="X102" s="33">
        <f>SUMIFS('[1]1. Отчет АТС'!$F:$F,'[1]1. Отчет АТС'!$A:$A,$A102,'[1]1. Отчет АТС'!$B:$B,22)+'[1]2. Иные услуги'!$D$11+('[1]3. Услуги по передаче'!$G$10)+('[1]4. СН (Установленные)'!$E$12*1000)+'[1]5. Плата за УРП'!$D$6</f>
        <v>3105.6720002339907</v>
      </c>
      <c r="Y102" s="33">
        <f>SUMIFS('[1]1. Отчет АТС'!$F:$F,'[1]1. Отчет АТС'!$A:$A,$A102,'[1]1. Отчет АТС'!$B:$B,23)+'[1]2. Иные услуги'!$D$11+('[1]3. Услуги по передаче'!$G$10)+('[1]4. СН (Установленные)'!$E$12*1000)+'[1]5. Плата за УРП'!$D$6</f>
        <v>2568.5520002339908</v>
      </c>
    </row>
    <row r="103" spans="1:25" s="2" customFormat="1" ht="15.75">
      <c r="A103" s="32">
        <v>45468</v>
      </c>
      <c r="B103" s="33">
        <f>SUMIFS('[1]1. Отчет АТС'!$F:$F,'[1]1. Отчет АТС'!$A:$A,$A103,'[1]1. Отчет АТС'!$B:$B,0)+'[1]2. Иные услуги'!$D$11+'[1]3. Услуги по передаче'!$G$10+('[1]4. СН (Установленные)'!$E$12*1000)+'[1]5. Плата за УРП'!$D$6</f>
        <v>2272.1920002339912</v>
      </c>
      <c r="C103" s="33">
        <f>SUMIFS('[1]1. Отчет АТС'!$F:$F,'[1]1. Отчет АТС'!$A:$A,$A103,'[1]1. Отчет АТС'!$B:$B,1)+'[1]2. Иные услуги'!$D$11+('[1]3. Услуги по передаче'!$G$10)+('[1]4. СН (Установленные)'!$E$12*1000)+'[1]5. Плата за УРП'!$D$6</f>
        <v>2081.7120002339911</v>
      </c>
      <c r="D103" s="33">
        <f>SUMIFS('[1]1. Отчет АТС'!$F:$F,'[1]1. Отчет АТС'!$A:$A,$A103,'[1]1. Отчет АТС'!$B:$B,2)+'[1]2. Иные услуги'!$D$11+('[1]3. Услуги по передаче'!$G$10)+('[1]4. СН (Установленные)'!$E$12*1000)+'[1]5. Плата за УРП'!$D$6</f>
        <v>1900.0020002339909</v>
      </c>
      <c r="E103" s="33">
        <f>SUMIFS('[1]1. Отчет АТС'!$F:$F,'[1]1. Отчет АТС'!$A:$A,$A103,'[1]1. Отчет АТС'!$B:$B,3)+'[1]2. Иные услуги'!$D$11+('[1]3. Услуги по передаче'!$G$10)+('[1]4. СН (Установленные)'!$E$12*1000)+'[1]5. Плата за УРП'!$D$6</f>
        <v>1052.2320002339909</v>
      </c>
      <c r="F103" s="33">
        <f>SUMIFS('[1]1. Отчет АТС'!$F:$F,'[1]1. Отчет АТС'!$A:$A,$A103,'[1]1. Отчет АТС'!$B:$B,4)+'[1]2. Иные услуги'!$D$11+('[1]3. Услуги по передаче'!$G$10)+('[1]4. СН (Установленные)'!$E$12*1000)+'[1]5. Плата за УРП'!$D$6</f>
        <v>1052.0620002339911</v>
      </c>
      <c r="G103" s="33">
        <f>SUMIFS('[1]1. Отчет АТС'!$F:$F,'[1]1. Отчет АТС'!$A:$A,$A103,'[1]1. Отчет АТС'!$B:$B,5)+'[1]2. Иные услуги'!$D$11+('[1]3. Услуги по передаче'!$G$10)+('[1]4. СН (Установленные)'!$E$12*1000)+'[1]5. Плата за УРП'!$D$6</f>
        <v>2028.7920002339908</v>
      </c>
      <c r="H103" s="33">
        <f>SUMIFS('[1]1. Отчет АТС'!$F:$F,'[1]1. Отчет АТС'!$A:$A,$A103,'[1]1. Отчет АТС'!$B:$B,6)+'[1]2. Иные услуги'!$D$11+('[1]3. Услуги по передаче'!$G$10)+('[1]4. СН (Установленные)'!$E$12*1000)+'[1]5. Плата за УРП'!$D$6</f>
        <v>2219.9920002339909</v>
      </c>
      <c r="I103" s="33">
        <f>SUMIFS('[1]1. Отчет АТС'!$F:$F,'[1]1. Отчет АТС'!$A:$A,$A103,'[1]1. Отчет АТС'!$B:$B,7)+'[1]2. Иные услуги'!$D$11+('[1]3. Услуги по передаче'!$G$10)+('[1]4. СН (Установленные)'!$E$12*1000)+'[1]5. Плата за УРП'!$D$6</f>
        <v>2476.0520002339908</v>
      </c>
      <c r="J103" s="33">
        <f>SUMIFS('[1]1. Отчет АТС'!$F:$F,'[1]1. Отчет АТС'!$A:$A,$A103,'[1]1. Отчет АТС'!$B:$B,8)+'[1]2. Иные услуги'!$D$11+('[1]3. Услуги по передаче'!$G$10)+('[1]4. СН (Установленные)'!$E$12*1000)+'[1]5. Плата за УРП'!$D$6</f>
        <v>3104.6420002339905</v>
      </c>
      <c r="K103" s="33">
        <f>SUMIFS('[1]1. Отчет АТС'!$F:$F,'[1]1. Отчет АТС'!$A:$A,$A103,'[1]1. Отчет АТС'!$B:$B,9)+'[1]2. Иные услуги'!$D$11+('[1]3. Услуги по передаче'!$G$10)+('[1]4. СН (Установленные)'!$E$12*1000)+'[1]5. Плата за УРП'!$D$6</f>
        <v>3138.0920002339908</v>
      </c>
      <c r="L103" s="33">
        <f>SUMIFS('[1]1. Отчет АТС'!$F:$F,'[1]1. Отчет АТС'!$A:$A,$A103,'[1]1. Отчет АТС'!$B:$B,10)+'[1]2. Иные услуги'!$D$11+('[1]3. Услуги по передаче'!$G$10)+('[1]4. СН (Установленные)'!$E$12*1000)+'[1]5. Плата за УРП'!$D$6</f>
        <v>3145.5320002339909</v>
      </c>
      <c r="M103" s="33">
        <f>SUMIFS('[1]1. Отчет АТС'!$F:$F,'[1]1. Отчет АТС'!$A:$A,$A103,'[1]1. Отчет АТС'!$B:$B,11)+'[1]2. Иные услуги'!$D$11+('[1]3. Услуги по передаче'!$G$10)+('[1]4. СН (Установленные)'!$E$12*1000)+'[1]5. Плата за УРП'!$D$6</f>
        <v>3150.8020002339908</v>
      </c>
      <c r="N103" s="33">
        <f>SUMIFS('[1]1. Отчет АТС'!$F:$F,'[1]1. Отчет АТС'!$A:$A,$A103,'[1]1. Отчет АТС'!$B:$B,12)+'[1]2. Иные услуги'!$D$11+('[1]3. Услуги по передаче'!$G$10)+('[1]4. СН (Установленные)'!$E$12*1000)+'[1]5. Плата за УРП'!$D$6</f>
        <v>3151.3220002339908</v>
      </c>
      <c r="O103" s="33">
        <f>SUMIFS('[1]1. Отчет АТС'!$F:$F,'[1]1. Отчет АТС'!$A:$A,$A103,'[1]1. Отчет АТС'!$B:$B,13)+'[1]2. Иные услуги'!$D$11+('[1]3. Услуги по передаче'!$G$10)+('[1]4. СН (Установленные)'!$E$12*1000)+'[1]5. Плата за УРП'!$D$6</f>
        <v>3148.2320002339907</v>
      </c>
      <c r="P103" s="33">
        <f>SUMIFS('[1]1. Отчет АТС'!$F:$F,'[1]1. Отчет АТС'!$A:$A,$A103,'[1]1. Отчет АТС'!$B:$B,14)+'[1]2. Иные услуги'!$D$11+('[1]3. Услуги по передаче'!$G$10)+('[1]4. СН (Установленные)'!$E$12*1000)+'[1]5. Плата за УРП'!$D$6</f>
        <v>3158.5220002339906</v>
      </c>
      <c r="Q103" s="33">
        <f>SUMIFS('[1]1. Отчет АТС'!$F:$F,'[1]1. Отчет АТС'!$A:$A,$A103,'[1]1. Отчет АТС'!$B:$B,15)+'[1]2. Иные услуги'!$D$11+('[1]3. Услуги по передаче'!$G$10)+('[1]4. СН (Установленные)'!$E$12*1000)+'[1]5. Плата за УРП'!$D$6</f>
        <v>3149.6320002339908</v>
      </c>
      <c r="R103" s="33">
        <f>SUMIFS('[1]1. Отчет АТС'!$F:$F,'[1]1. Отчет АТС'!$A:$A,$A103,'[1]1. Отчет АТС'!$B:$B,16)+'[1]2. Иные услуги'!$D$11+('[1]3. Услуги по передаче'!$G$10)+('[1]4. СН (Установленные)'!$E$12*1000)+'[1]5. Плата за УРП'!$D$6</f>
        <v>3150.2720002339906</v>
      </c>
      <c r="S103" s="33">
        <f>SUMIFS('[1]1. Отчет АТС'!$F:$F,'[1]1. Отчет АТС'!$A:$A,$A103,'[1]1. Отчет АТС'!$B:$B,17)+'[1]2. Иные услуги'!$D$11+('[1]3. Услуги по передаче'!$G$10)+('[1]4. СН (Установленные)'!$E$12*1000)+'[1]5. Плата за УРП'!$D$6</f>
        <v>3135.6720002339907</v>
      </c>
      <c r="T103" s="33">
        <f>SUMIFS('[1]1. Отчет АТС'!$F:$F,'[1]1. Отчет АТС'!$A:$A,$A103,'[1]1. Отчет АТС'!$B:$B,18)+'[1]2. Иные услуги'!$D$11+('[1]3. Услуги по передаче'!$G$10)+('[1]4. СН (Установленные)'!$E$12*1000)+'[1]5. Плата за УРП'!$D$6</f>
        <v>3126.0720002339908</v>
      </c>
      <c r="U103" s="33">
        <f>SUMIFS('[1]1. Отчет АТС'!$F:$F,'[1]1. Отчет АТС'!$A:$A,$A103,'[1]1. Отчет АТС'!$B:$B,19)+'[1]2. Иные услуги'!$D$11+('[1]3. Услуги по передаче'!$G$10)+('[1]4. СН (Установленные)'!$E$12*1000)+'[1]5. Плата за УРП'!$D$6</f>
        <v>3108.0120002339909</v>
      </c>
      <c r="V103" s="33">
        <f>SUMIFS('[1]1. Отчет АТС'!$F:$F,'[1]1. Отчет АТС'!$A:$A,$A103,'[1]1. Отчет АТС'!$B:$B,20)+'[1]2. Иные услуги'!$D$11+('[1]3. Услуги по передаче'!$G$10)+('[1]4. СН (Установленные)'!$E$12*1000)+'[1]5. Плата за УРП'!$D$6</f>
        <v>3117.7220002339905</v>
      </c>
      <c r="W103" s="33">
        <f>SUMIFS('[1]1. Отчет АТС'!$F:$F,'[1]1. Отчет АТС'!$A:$A,$A103,'[1]1. Отчет АТС'!$B:$B,21)+'[1]2. Иные услуги'!$D$11+('[1]3. Услуги по передаче'!$G$10)+('[1]4. СН (Установленные)'!$E$12*1000)+'[1]5. Плата за УРП'!$D$6</f>
        <v>3124.6120002339908</v>
      </c>
      <c r="X103" s="33">
        <f>SUMIFS('[1]1. Отчет АТС'!$F:$F,'[1]1. Отчет АТС'!$A:$A,$A103,'[1]1. Отчет АТС'!$B:$B,22)+'[1]2. Иные услуги'!$D$11+('[1]3. Услуги по передаче'!$G$10)+('[1]4. СН (Установленные)'!$E$12*1000)+'[1]5. Плата за УРП'!$D$6</f>
        <v>2951.6520002339912</v>
      </c>
      <c r="Y103" s="33">
        <f>SUMIFS('[1]1. Отчет АТС'!$F:$F,'[1]1. Отчет АТС'!$A:$A,$A103,'[1]1. Отчет АТС'!$B:$B,23)+'[1]2. Иные услуги'!$D$11+('[1]3. Услуги по передаче'!$G$10)+('[1]4. СН (Установленные)'!$E$12*1000)+'[1]5. Плата за УРП'!$D$6</f>
        <v>2502.8620002339912</v>
      </c>
    </row>
    <row r="104" spans="1:25" s="2" customFormat="1" ht="15.75">
      <c r="A104" s="32">
        <v>45469</v>
      </c>
      <c r="B104" s="33">
        <f>SUMIFS('[1]1. Отчет АТС'!$F:$F,'[1]1. Отчет АТС'!$A:$A,$A104,'[1]1. Отчет АТС'!$B:$B,0)+'[1]2. Иные услуги'!$D$11+'[1]3. Услуги по передаче'!$G$10+('[1]4. СН (Установленные)'!$E$12*1000)+'[1]5. Плата за УРП'!$D$6</f>
        <v>2309.412000233991</v>
      </c>
      <c r="C104" s="33">
        <f>SUMIFS('[1]1. Отчет АТС'!$F:$F,'[1]1. Отчет АТС'!$A:$A,$A104,'[1]1. Отчет АТС'!$B:$B,1)+'[1]2. Иные услуги'!$D$11+('[1]3. Услуги по передаче'!$G$10)+('[1]4. СН (Установленные)'!$E$12*1000)+'[1]5. Плата за УРП'!$D$6</f>
        <v>2079.3220002339908</v>
      </c>
      <c r="D104" s="33">
        <f>SUMIFS('[1]1. Отчет АТС'!$F:$F,'[1]1. Отчет АТС'!$A:$A,$A104,'[1]1. Отчет АТС'!$B:$B,2)+'[1]2. Иные услуги'!$D$11+('[1]3. Услуги по передаче'!$G$10)+('[1]4. СН (Установленные)'!$E$12*1000)+'[1]5. Плата за УРП'!$D$6</f>
        <v>1951.6820002339909</v>
      </c>
      <c r="E104" s="33">
        <f>SUMIFS('[1]1. Отчет АТС'!$F:$F,'[1]1. Отчет АТС'!$A:$A,$A104,'[1]1. Отчет АТС'!$B:$B,3)+'[1]2. Иные услуги'!$D$11+('[1]3. Услуги по передаче'!$G$10)+('[1]4. СН (Установленные)'!$E$12*1000)+'[1]5. Плата за УРП'!$D$6</f>
        <v>1876.922000233991</v>
      </c>
      <c r="F104" s="33">
        <f>SUMIFS('[1]1. Отчет АТС'!$F:$F,'[1]1. Отчет АТС'!$A:$A,$A104,'[1]1. Отчет АТС'!$B:$B,4)+'[1]2. Иные услуги'!$D$11+('[1]3. Услуги по передаче'!$G$10)+('[1]4. СН (Установленные)'!$E$12*1000)+'[1]5. Плата за УРП'!$D$6</f>
        <v>1675.2620002339909</v>
      </c>
      <c r="G104" s="33">
        <f>SUMIFS('[1]1. Отчет АТС'!$F:$F,'[1]1. Отчет АТС'!$A:$A,$A104,'[1]1. Отчет АТС'!$B:$B,5)+'[1]2. Иные услуги'!$D$11+('[1]3. Услуги по передаче'!$G$10)+('[1]4. СН (Установленные)'!$E$12*1000)+'[1]5. Плата за УРП'!$D$6</f>
        <v>2112.872000233991</v>
      </c>
      <c r="H104" s="33">
        <f>SUMIFS('[1]1. Отчет АТС'!$F:$F,'[1]1. Отчет АТС'!$A:$A,$A104,'[1]1. Отчет АТС'!$B:$B,6)+'[1]2. Иные услуги'!$D$11+('[1]3. Услуги по передаче'!$G$10)+('[1]4. СН (Установленные)'!$E$12*1000)+'[1]5. Плата за УРП'!$D$6</f>
        <v>2305.0120002339909</v>
      </c>
      <c r="I104" s="33">
        <f>SUMIFS('[1]1. Отчет АТС'!$F:$F,'[1]1. Отчет АТС'!$A:$A,$A104,'[1]1. Отчет АТС'!$B:$B,7)+'[1]2. Иные услуги'!$D$11+('[1]3. Услуги по передаче'!$G$10)+('[1]4. СН (Установленные)'!$E$12*1000)+'[1]5. Плата за УРП'!$D$6</f>
        <v>2567.662000233991</v>
      </c>
      <c r="J104" s="33">
        <f>SUMIFS('[1]1. Отчет АТС'!$F:$F,'[1]1. Отчет АТС'!$A:$A,$A104,'[1]1. Отчет АТС'!$B:$B,8)+'[1]2. Иные услуги'!$D$11+('[1]3. Услуги по передаче'!$G$10)+('[1]4. СН (Установленные)'!$E$12*1000)+'[1]5. Плата за УРП'!$D$6</f>
        <v>3105.2520002339907</v>
      </c>
      <c r="K104" s="33">
        <f>SUMIFS('[1]1. Отчет АТС'!$F:$F,'[1]1. Отчет АТС'!$A:$A,$A104,'[1]1. Отчет АТС'!$B:$B,9)+'[1]2. Иные услуги'!$D$11+('[1]3. Услуги по передаче'!$G$10)+('[1]4. СН (Установленные)'!$E$12*1000)+'[1]5. Плата за УРП'!$D$6</f>
        <v>3146.2920002339906</v>
      </c>
      <c r="L104" s="33">
        <f>SUMIFS('[1]1. Отчет АТС'!$F:$F,'[1]1. Отчет АТС'!$A:$A,$A104,'[1]1. Отчет АТС'!$B:$B,10)+'[1]2. Иные услуги'!$D$11+('[1]3. Услуги по передаче'!$G$10)+('[1]4. СН (Установленные)'!$E$12*1000)+'[1]5. Плата за УРП'!$D$6</f>
        <v>3151.2420002339909</v>
      </c>
      <c r="M104" s="33">
        <f>SUMIFS('[1]1. Отчет АТС'!$F:$F,'[1]1. Отчет АТС'!$A:$A,$A104,'[1]1. Отчет АТС'!$B:$B,11)+'[1]2. Иные услуги'!$D$11+('[1]3. Услуги по передаче'!$G$10)+('[1]4. СН (Установленные)'!$E$12*1000)+'[1]5. Плата за УРП'!$D$6</f>
        <v>3142.5120002339909</v>
      </c>
      <c r="N104" s="33">
        <f>SUMIFS('[1]1. Отчет АТС'!$F:$F,'[1]1. Отчет АТС'!$A:$A,$A104,'[1]1. Отчет АТС'!$B:$B,12)+'[1]2. Иные услуги'!$D$11+('[1]3. Услуги по передаче'!$G$10)+('[1]4. СН (Установленные)'!$E$12*1000)+'[1]5. Плата за УРП'!$D$6</f>
        <v>3138.9020002339907</v>
      </c>
      <c r="O104" s="33">
        <f>SUMIFS('[1]1. Отчет АТС'!$F:$F,'[1]1. Отчет АТС'!$A:$A,$A104,'[1]1. Отчет АТС'!$B:$B,13)+'[1]2. Иные услуги'!$D$11+('[1]3. Услуги по передаче'!$G$10)+('[1]4. СН (Установленные)'!$E$12*1000)+'[1]5. Плата за УРП'!$D$6</f>
        <v>3131.2820002339909</v>
      </c>
      <c r="P104" s="33">
        <f>SUMIFS('[1]1. Отчет АТС'!$F:$F,'[1]1. Отчет АТС'!$A:$A,$A104,'[1]1. Отчет АТС'!$B:$B,14)+'[1]2. Иные услуги'!$D$11+('[1]3. Услуги по передаче'!$G$10)+('[1]4. СН (Установленные)'!$E$12*1000)+'[1]5. Плата за УРП'!$D$6</f>
        <v>3147.4220002339907</v>
      </c>
      <c r="Q104" s="33">
        <f>SUMIFS('[1]1. Отчет АТС'!$F:$F,'[1]1. Отчет АТС'!$A:$A,$A104,'[1]1. Отчет АТС'!$B:$B,15)+'[1]2. Иные услуги'!$D$11+('[1]3. Услуги по передаче'!$G$10)+('[1]4. СН (Установленные)'!$E$12*1000)+'[1]5. Плата за УРП'!$D$6</f>
        <v>3138.6820002339905</v>
      </c>
      <c r="R104" s="33">
        <f>SUMIFS('[1]1. Отчет АТС'!$F:$F,'[1]1. Отчет АТС'!$A:$A,$A104,'[1]1. Отчет АТС'!$B:$B,16)+'[1]2. Иные услуги'!$D$11+('[1]3. Услуги по передаче'!$G$10)+('[1]4. СН (Установленные)'!$E$12*1000)+'[1]5. Плата за УРП'!$D$6</f>
        <v>3139.3620002339908</v>
      </c>
      <c r="S104" s="33">
        <f>SUMIFS('[1]1. Отчет АТС'!$F:$F,'[1]1. Отчет АТС'!$A:$A,$A104,'[1]1. Отчет АТС'!$B:$B,17)+'[1]2. Иные услуги'!$D$11+('[1]3. Услуги по передаче'!$G$10)+('[1]4. СН (Установленные)'!$E$12*1000)+'[1]5. Плата за УРП'!$D$6</f>
        <v>3143.7220002339905</v>
      </c>
      <c r="T104" s="33">
        <f>SUMIFS('[1]1. Отчет АТС'!$F:$F,'[1]1. Отчет АТС'!$A:$A,$A104,'[1]1. Отчет АТС'!$B:$B,18)+'[1]2. Иные услуги'!$D$11+('[1]3. Услуги по передаче'!$G$10)+('[1]4. СН (Установленные)'!$E$12*1000)+'[1]5. Плата за УРП'!$D$6</f>
        <v>3142.1620002339905</v>
      </c>
      <c r="U104" s="33">
        <f>SUMIFS('[1]1. Отчет АТС'!$F:$F,'[1]1. Отчет АТС'!$A:$A,$A104,'[1]1. Отчет АТС'!$B:$B,19)+'[1]2. Иные услуги'!$D$11+('[1]3. Услуги по передаче'!$G$10)+('[1]4. СН (Установленные)'!$E$12*1000)+'[1]5. Плата за УРП'!$D$6</f>
        <v>3130.8720002339905</v>
      </c>
      <c r="V104" s="33">
        <f>SUMIFS('[1]1. Отчет АТС'!$F:$F,'[1]1. Отчет АТС'!$A:$A,$A104,'[1]1. Отчет АТС'!$B:$B,20)+'[1]2. Иные услуги'!$D$11+('[1]3. Услуги по передаче'!$G$10)+('[1]4. СН (Установленные)'!$E$12*1000)+'[1]5. Плата за УРП'!$D$6</f>
        <v>3134.2020002339905</v>
      </c>
      <c r="W104" s="33">
        <f>SUMIFS('[1]1. Отчет АТС'!$F:$F,'[1]1. Отчет АТС'!$A:$A,$A104,'[1]1. Отчет АТС'!$B:$B,21)+'[1]2. Иные услуги'!$D$11+('[1]3. Услуги по передаче'!$G$10)+('[1]4. СН (Установленные)'!$E$12*1000)+'[1]5. Плата за УРП'!$D$6</f>
        <v>3132.1520002339907</v>
      </c>
      <c r="X104" s="33">
        <f>SUMIFS('[1]1. Отчет АТС'!$F:$F,'[1]1. Отчет АТС'!$A:$A,$A104,'[1]1. Отчет АТС'!$B:$B,22)+'[1]2. Иные услуги'!$D$11+('[1]3. Услуги по передаче'!$G$10)+('[1]4. СН (Установленные)'!$E$12*1000)+'[1]5. Плата за УРП'!$D$6</f>
        <v>3093.1320002339908</v>
      </c>
      <c r="Y104" s="33">
        <f>SUMIFS('[1]1. Отчет АТС'!$F:$F,'[1]1. Отчет АТС'!$A:$A,$A104,'[1]1. Отчет АТС'!$B:$B,23)+'[1]2. Иные услуги'!$D$11+('[1]3. Услуги по передаче'!$G$10)+('[1]4. СН (Установленные)'!$E$12*1000)+'[1]5. Плата за УРП'!$D$6</f>
        <v>2584.162000233991</v>
      </c>
    </row>
    <row r="105" spans="1:25" s="2" customFormat="1" ht="15.75">
      <c r="A105" s="32">
        <v>45470</v>
      </c>
      <c r="B105" s="33">
        <f>SUMIFS('[1]1. Отчет АТС'!$F:$F,'[1]1. Отчет АТС'!$A:$A,$A105,'[1]1. Отчет АТС'!$B:$B,0)+'[1]2. Иные услуги'!$D$11+'[1]3. Услуги по передаче'!$G$10+('[1]4. СН (Установленные)'!$E$12*1000)+'[1]5. Плата за УРП'!$D$6</f>
        <v>2336.832000233991</v>
      </c>
      <c r="C105" s="33">
        <f>SUMIFS('[1]1. Отчет АТС'!$F:$F,'[1]1. Отчет АТС'!$A:$A,$A105,'[1]1. Отчет АТС'!$B:$B,1)+'[1]2. Иные услуги'!$D$11+('[1]3. Услуги по передаче'!$G$10)+('[1]4. СН (Установленные)'!$E$12*1000)+'[1]5. Плата за УРП'!$D$6</f>
        <v>2075.3820002339912</v>
      </c>
      <c r="D105" s="33">
        <f>SUMIFS('[1]1. Отчет АТС'!$F:$F,'[1]1. Отчет АТС'!$A:$A,$A105,'[1]1. Отчет АТС'!$B:$B,2)+'[1]2. Иные услуги'!$D$11+('[1]3. Услуги по передаче'!$G$10)+('[1]4. СН (Установленные)'!$E$12*1000)+'[1]5. Плата за УРП'!$D$6</f>
        <v>1953.7720002339909</v>
      </c>
      <c r="E105" s="33">
        <f>SUMIFS('[1]1. Отчет АТС'!$F:$F,'[1]1. Отчет АТС'!$A:$A,$A105,'[1]1. Отчет АТС'!$B:$B,3)+'[1]2. Иные услуги'!$D$11+('[1]3. Услуги по передаче'!$G$10)+('[1]4. СН (Установленные)'!$E$12*1000)+'[1]5. Плата за УРП'!$D$6</f>
        <v>1879.6820002339909</v>
      </c>
      <c r="F105" s="33">
        <f>SUMIFS('[1]1. Отчет АТС'!$F:$F,'[1]1. Отчет АТС'!$A:$A,$A105,'[1]1. Отчет АТС'!$B:$B,4)+'[1]2. Иные услуги'!$D$11+('[1]3. Услуги по передаче'!$G$10)+('[1]4. СН (Установленные)'!$E$12*1000)+'[1]5. Плата за УРП'!$D$6</f>
        <v>1872.422000233991</v>
      </c>
      <c r="G105" s="33">
        <f>SUMIFS('[1]1. Отчет АТС'!$F:$F,'[1]1. Отчет АТС'!$A:$A,$A105,'[1]1. Отчет АТС'!$B:$B,5)+'[1]2. Иные услуги'!$D$11+('[1]3. Услуги по передаче'!$G$10)+('[1]4. СН (Установленные)'!$E$12*1000)+'[1]5. Плата за УРП'!$D$6</f>
        <v>2134.642000233991</v>
      </c>
      <c r="H105" s="33">
        <f>SUMIFS('[1]1. Отчет АТС'!$F:$F,'[1]1. Отчет АТС'!$A:$A,$A105,'[1]1. Отчет АТС'!$B:$B,6)+'[1]2. Иные услуги'!$D$11+('[1]3. Услуги по передаче'!$G$10)+('[1]4. СН (Установленные)'!$E$12*1000)+'[1]5. Плата за УРП'!$D$6</f>
        <v>2322.4320002339909</v>
      </c>
      <c r="I105" s="33">
        <f>SUMIFS('[1]1. Отчет АТС'!$F:$F,'[1]1. Отчет АТС'!$A:$A,$A105,'[1]1. Отчет АТС'!$B:$B,7)+'[1]2. Иные услуги'!$D$11+('[1]3. Услуги по передаче'!$G$10)+('[1]4. СН (Установленные)'!$E$12*1000)+'[1]5. Плата за УРП'!$D$6</f>
        <v>2608.3120002339911</v>
      </c>
      <c r="J105" s="33">
        <f>SUMIFS('[1]1. Отчет АТС'!$F:$F,'[1]1. Отчет АТС'!$A:$A,$A105,'[1]1. Отчет АТС'!$B:$B,8)+'[1]2. Иные услуги'!$D$11+('[1]3. Услуги по передаче'!$G$10)+('[1]4. СН (Установленные)'!$E$12*1000)+'[1]5. Плата за УРП'!$D$6</f>
        <v>3135.5420002339906</v>
      </c>
      <c r="K105" s="33">
        <f>SUMIFS('[1]1. Отчет АТС'!$F:$F,'[1]1. Отчет АТС'!$A:$A,$A105,'[1]1. Отчет АТС'!$B:$B,9)+'[1]2. Иные услуги'!$D$11+('[1]3. Услуги по передаче'!$G$10)+('[1]4. СН (Установленные)'!$E$12*1000)+'[1]5. Плата за УРП'!$D$6</f>
        <v>3186.1420002339905</v>
      </c>
      <c r="L105" s="33">
        <f>SUMIFS('[1]1. Отчет АТС'!$F:$F,'[1]1. Отчет АТС'!$A:$A,$A105,'[1]1. Отчет АТС'!$B:$B,10)+'[1]2. Иные услуги'!$D$11+('[1]3. Услуги по передаче'!$G$10)+('[1]4. СН (Установленные)'!$E$12*1000)+'[1]5. Плата за УРП'!$D$6</f>
        <v>3182.4620002339907</v>
      </c>
      <c r="M105" s="33">
        <f>SUMIFS('[1]1. Отчет АТС'!$F:$F,'[1]1. Отчет АТС'!$A:$A,$A105,'[1]1. Отчет АТС'!$B:$B,11)+'[1]2. Иные услуги'!$D$11+('[1]3. Услуги по передаче'!$G$10)+('[1]4. СН (Установленные)'!$E$12*1000)+'[1]5. Плата за УРП'!$D$6</f>
        <v>3176.7720002339906</v>
      </c>
      <c r="N105" s="33">
        <f>SUMIFS('[1]1. Отчет АТС'!$F:$F,'[1]1. Отчет АТС'!$A:$A,$A105,'[1]1. Отчет АТС'!$B:$B,12)+'[1]2. Иные услуги'!$D$11+('[1]3. Услуги по передаче'!$G$10)+('[1]4. СН (Установленные)'!$E$12*1000)+'[1]5. Плата за УРП'!$D$6</f>
        <v>3171.9520002339905</v>
      </c>
      <c r="O105" s="33">
        <f>SUMIFS('[1]1. Отчет АТС'!$F:$F,'[1]1. Отчет АТС'!$A:$A,$A105,'[1]1. Отчет АТС'!$B:$B,13)+'[1]2. Иные услуги'!$D$11+('[1]3. Услуги по передаче'!$G$10)+('[1]4. СН (Установленные)'!$E$12*1000)+'[1]5. Плата за УРП'!$D$6</f>
        <v>3172.0720002339908</v>
      </c>
      <c r="P105" s="33">
        <f>SUMIFS('[1]1. Отчет АТС'!$F:$F,'[1]1. Отчет АТС'!$A:$A,$A105,'[1]1. Отчет АТС'!$B:$B,14)+'[1]2. Иные услуги'!$D$11+('[1]3. Услуги по передаче'!$G$10)+('[1]4. СН (Установленные)'!$E$12*1000)+'[1]5. Плата за УРП'!$D$6</f>
        <v>3228.1720002339907</v>
      </c>
      <c r="Q105" s="33">
        <f>SUMIFS('[1]1. Отчет АТС'!$F:$F,'[1]1. Отчет АТС'!$A:$A,$A105,'[1]1. Отчет АТС'!$B:$B,15)+'[1]2. Иные услуги'!$D$11+('[1]3. Услуги по передаче'!$G$10)+('[1]4. СН (Установленные)'!$E$12*1000)+'[1]5. Плата за УРП'!$D$6</f>
        <v>3256.1620002339905</v>
      </c>
      <c r="R105" s="33">
        <f>SUMIFS('[1]1. Отчет АТС'!$F:$F,'[1]1. Отчет АТС'!$A:$A,$A105,'[1]1. Отчет АТС'!$B:$B,16)+'[1]2. Иные услуги'!$D$11+('[1]3. Услуги по передаче'!$G$10)+('[1]4. СН (Установленные)'!$E$12*1000)+'[1]5. Плата за УРП'!$D$6</f>
        <v>3250.6220002339905</v>
      </c>
      <c r="S105" s="33">
        <f>SUMIFS('[1]1. Отчет АТС'!$F:$F,'[1]1. Отчет АТС'!$A:$A,$A105,'[1]1. Отчет АТС'!$B:$B,17)+'[1]2. Иные услуги'!$D$11+('[1]3. Услуги по передаче'!$G$10)+('[1]4. СН (Установленные)'!$E$12*1000)+'[1]5. Плата за УРП'!$D$6</f>
        <v>3234.6720002339907</v>
      </c>
      <c r="T105" s="33">
        <f>SUMIFS('[1]1. Отчет АТС'!$F:$F,'[1]1. Отчет АТС'!$A:$A,$A105,'[1]1. Отчет АТС'!$B:$B,18)+'[1]2. Иные услуги'!$D$11+('[1]3. Услуги по передаче'!$G$10)+('[1]4. СН (Установленные)'!$E$12*1000)+'[1]5. Плата за УРП'!$D$6</f>
        <v>3159.0420002339906</v>
      </c>
      <c r="U105" s="33">
        <f>SUMIFS('[1]1. Отчет АТС'!$F:$F,'[1]1. Отчет АТС'!$A:$A,$A105,'[1]1. Отчет АТС'!$B:$B,19)+'[1]2. Иные услуги'!$D$11+('[1]3. Услуги по передаче'!$G$10)+('[1]4. СН (Установленные)'!$E$12*1000)+'[1]5. Плата за УРП'!$D$6</f>
        <v>3124.3520002339906</v>
      </c>
      <c r="V105" s="33">
        <f>SUMIFS('[1]1. Отчет АТС'!$F:$F,'[1]1. Отчет АТС'!$A:$A,$A105,'[1]1. Отчет АТС'!$B:$B,20)+'[1]2. Иные услуги'!$D$11+('[1]3. Услуги по передаче'!$G$10)+('[1]4. СН (Установленные)'!$E$12*1000)+'[1]5. Плата за УРП'!$D$6</f>
        <v>3126.1320002339908</v>
      </c>
      <c r="W105" s="33">
        <f>SUMIFS('[1]1. Отчет АТС'!$F:$F,'[1]1. Отчет АТС'!$A:$A,$A105,'[1]1. Отчет АТС'!$B:$B,21)+'[1]2. Иные услуги'!$D$11+('[1]3. Услуги по передаче'!$G$10)+('[1]4. СН (Установленные)'!$E$12*1000)+'[1]5. Плата за УРП'!$D$6</f>
        <v>3119.7720002339906</v>
      </c>
      <c r="X105" s="33">
        <f>SUMIFS('[1]1. Отчет АТС'!$F:$F,'[1]1. Отчет АТС'!$A:$A,$A105,'[1]1. Отчет АТС'!$B:$B,22)+'[1]2. Иные услуги'!$D$11+('[1]3. Услуги по передаче'!$G$10)+('[1]4. СН (Установленные)'!$E$12*1000)+'[1]5. Плата за УРП'!$D$6</f>
        <v>3091.7820002339909</v>
      </c>
      <c r="Y105" s="33">
        <f>SUMIFS('[1]1. Отчет АТС'!$F:$F,'[1]1. Отчет АТС'!$A:$A,$A105,'[1]1. Отчет АТС'!$B:$B,23)+'[1]2. Иные услуги'!$D$11+('[1]3. Услуги по передаче'!$G$10)+('[1]4. СН (Установленные)'!$E$12*1000)+'[1]5. Плата за УРП'!$D$6</f>
        <v>2648.0220002339911</v>
      </c>
    </row>
    <row r="106" spans="1:25" s="2" customFormat="1" ht="15.75">
      <c r="A106" s="32">
        <v>45471</v>
      </c>
      <c r="B106" s="33">
        <f>SUMIFS('[1]1. Отчет АТС'!$F:$F,'[1]1. Отчет АТС'!$A:$A,$A106,'[1]1. Отчет АТС'!$B:$B,0)+'[1]2. Иные услуги'!$D$11+'[1]3. Услуги по передаче'!$G$10+('[1]4. СН (Установленные)'!$E$12*1000)+'[1]5. Плата за УРП'!$D$6</f>
        <v>2338.8220002339908</v>
      </c>
      <c r="C106" s="33">
        <f>SUMIFS('[1]1. Отчет АТС'!$F:$F,'[1]1. Отчет АТС'!$A:$A,$A106,'[1]1. Отчет АТС'!$B:$B,1)+'[1]2. Иные услуги'!$D$11+('[1]3. Услуги по передаче'!$G$10)+('[1]4. СН (Установленные)'!$E$12*1000)+'[1]5. Плата за УРП'!$D$6</f>
        <v>2055.6920002339912</v>
      </c>
      <c r="D106" s="33">
        <f>SUMIFS('[1]1. Отчет АТС'!$F:$F,'[1]1. Отчет АТС'!$A:$A,$A106,'[1]1. Отчет АТС'!$B:$B,2)+'[1]2. Иные услуги'!$D$11+('[1]3. Услуги по передаче'!$G$10)+('[1]4. СН (Установленные)'!$E$12*1000)+'[1]5. Плата за УРП'!$D$6</f>
        <v>1883.4420002339909</v>
      </c>
      <c r="E106" s="33">
        <f>SUMIFS('[1]1. Отчет АТС'!$F:$F,'[1]1. Отчет АТС'!$A:$A,$A106,'[1]1. Отчет АТС'!$B:$B,3)+'[1]2. Иные услуги'!$D$11+('[1]3. Услуги по передаче'!$G$10)+('[1]4. СН (Установленные)'!$E$12*1000)+'[1]5. Плата за УРП'!$D$6</f>
        <v>1052.832000233991</v>
      </c>
      <c r="F106" s="33">
        <f>SUMIFS('[1]1. Отчет АТС'!$F:$F,'[1]1. Отчет АТС'!$A:$A,$A106,'[1]1. Отчет АТС'!$B:$B,4)+'[1]2. Иные услуги'!$D$11+('[1]3. Услуги по передаче'!$G$10)+('[1]4. СН (Установленные)'!$E$12*1000)+'[1]5. Плата за УРП'!$D$6</f>
        <v>1052.112000233991</v>
      </c>
      <c r="G106" s="33">
        <f>SUMIFS('[1]1. Отчет АТС'!$F:$F,'[1]1. Отчет АТС'!$A:$A,$A106,'[1]1. Отчет АТС'!$B:$B,5)+'[1]2. Иные услуги'!$D$11+('[1]3. Услуги по передаче'!$G$10)+('[1]4. СН (Установленные)'!$E$12*1000)+'[1]5. Плата за УРП'!$D$6</f>
        <v>2005.4820002339909</v>
      </c>
      <c r="H106" s="33">
        <f>SUMIFS('[1]1. Отчет АТС'!$F:$F,'[1]1. Отчет АТС'!$A:$A,$A106,'[1]1. Отчет АТС'!$B:$B,6)+'[1]2. Иные услуги'!$D$11+('[1]3. Услуги по передаче'!$G$10)+('[1]4. СН (Установленные)'!$E$12*1000)+'[1]5. Плата за УРП'!$D$6</f>
        <v>2221.162000233991</v>
      </c>
      <c r="I106" s="33">
        <f>SUMIFS('[1]1. Отчет АТС'!$F:$F,'[1]1. Отчет АТС'!$A:$A,$A106,'[1]1. Отчет АТС'!$B:$B,7)+'[1]2. Иные услуги'!$D$11+('[1]3. Услуги по передаче'!$G$10)+('[1]4. СН (Установленные)'!$E$12*1000)+'[1]5. Плата за УРП'!$D$6</f>
        <v>2559.332000233991</v>
      </c>
      <c r="J106" s="33">
        <f>SUMIFS('[1]1. Отчет АТС'!$F:$F,'[1]1. Отчет АТС'!$A:$A,$A106,'[1]1. Отчет АТС'!$B:$B,8)+'[1]2. Иные услуги'!$D$11+('[1]3. Услуги по передаче'!$G$10)+('[1]4. СН (Установленные)'!$E$12*1000)+'[1]5. Плата за УРП'!$D$6</f>
        <v>3121.3720002339905</v>
      </c>
      <c r="K106" s="33">
        <f>SUMIFS('[1]1. Отчет АТС'!$F:$F,'[1]1. Отчет АТС'!$A:$A,$A106,'[1]1. Отчет АТС'!$B:$B,9)+'[1]2. Иные услуги'!$D$11+('[1]3. Услуги по передаче'!$G$10)+('[1]4. СН (Установленные)'!$E$12*1000)+'[1]5. Плата за УРП'!$D$6</f>
        <v>3309.7820002339909</v>
      </c>
      <c r="L106" s="33">
        <f>SUMIFS('[1]1. Отчет АТС'!$F:$F,'[1]1. Отчет АТС'!$A:$A,$A106,'[1]1. Отчет АТС'!$B:$B,10)+'[1]2. Иные услуги'!$D$11+('[1]3. Услуги по передаче'!$G$10)+('[1]4. СН (Установленные)'!$E$12*1000)+'[1]5. Плата за УРП'!$D$6</f>
        <v>3305.1320002339908</v>
      </c>
      <c r="M106" s="33">
        <f>SUMIFS('[1]1. Отчет АТС'!$F:$F,'[1]1. Отчет АТС'!$A:$A,$A106,'[1]1. Отчет АТС'!$B:$B,11)+'[1]2. Иные услуги'!$D$11+('[1]3. Услуги по передаче'!$G$10)+('[1]4. СН (Установленные)'!$E$12*1000)+'[1]5. Плата за УРП'!$D$6</f>
        <v>3327.9220002339907</v>
      </c>
      <c r="N106" s="33">
        <f>SUMIFS('[1]1. Отчет АТС'!$F:$F,'[1]1. Отчет АТС'!$A:$A,$A106,'[1]1. Отчет АТС'!$B:$B,12)+'[1]2. Иные услуги'!$D$11+('[1]3. Услуги по передаче'!$G$10)+('[1]4. СН (Установленные)'!$E$12*1000)+'[1]5. Плата за УРП'!$D$6</f>
        <v>3281.4220002339907</v>
      </c>
      <c r="O106" s="33">
        <f>SUMIFS('[1]1. Отчет АТС'!$F:$F,'[1]1. Отчет АТС'!$A:$A,$A106,'[1]1. Отчет АТС'!$B:$B,13)+'[1]2. Иные услуги'!$D$11+('[1]3. Услуги по передаче'!$G$10)+('[1]4. СН (Установленные)'!$E$12*1000)+'[1]5. Плата за УРП'!$D$6</f>
        <v>3360.6020002339906</v>
      </c>
      <c r="P106" s="33">
        <f>SUMIFS('[1]1. Отчет АТС'!$F:$F,'[1]1. Отчет АТС'!$A:$A,$A106,'[1]1. Отчет АТС'!$B:$B,14)+'[1]2. Иные услуги'!$D$11+('[1]3. Услуги по передаче'!$G$10)+('[1]4. СН (Установленные)'!$E$12*1000)+'[1]5. Плата за УРП'!$D$6</f>
        <v>3369.8920002339905</v>
      </c>
      <c r="Q106" s="33">
        <f>SUMIFS('[1]1. Отчет АТС'!$F:$F,'[1]1. Отчет АТС'!$A:$A,$A106,'[1]1. Отчет АТС'!$B:$B,15)+'[1]2. Иные услуги'!$D$11+('[1]3. Услуги по передаче'!$G$10)+('[1]4. СН (Установленные)'!$E$12*1000)+'[1]5. Плата за УРП'!$D$6</f>
        <v>3378.8420002339908</v>
      </c>
      <c r="R106" s="33">
        <f>SUMIFS('[1]1. Отчет АТС'!$F:$F,'[1]1. Отчет АТС'!$A:$A,$A106,'[1]1. Отчет АТС'!$B:$B,16)+'[1]2. Иные услуги'!$D$11+('[1]3. Услуги по передаче'!$G$10)+('[1]4. СН (Установленные)'!$E$12*1000)+'[1]5. Плата за УРП'!$D$6</f>
        <v>3391.6020002339906</v>
      </c>
      <c r="S106" s="33">
        <f>SUMIFS('[1]1. Отчет АТС'!$F:$F,'[1]1. Отчет АТС'!$A:$A,$A106,'[1]1. Отчет АТС'!$B:$B,17)+'[1]2. Иные услуги'!$D$11+('[1]3. Услуги по передаче'!$G$10)+('[1]4. СН (Установленные)'!$E$12*1000)+'[1]5. Плата за УРП'!$D$6</f>
        <v>3371.8520002339906</v>
      </c>
      <c r="T106" s="33">
        <f>SUMIFS('[1]1. Отчет АТС'!$F:$F,'[1]1. Отчет АТС'!$A:$A,$A106,'[1]1. Отчет АТС'!$B:$B,18)+'[1]2. Иные услуги'!$D$11+('[1]3. Услуги по передаче'!$G$10)+('[1]4. СН (Установленные)'!$E$12*1000)+'[1]5. Плата за УРП'!$D$6</f>
        <v>3341.4620002339907</v>
      </c>
      <c r="U106" s="33">
        <f>SUMIFS('[1]1. Отчет АТС'!$F:$F,'[1]1. Отчет АТС'!$A:$A,$A106,'[1]1. Отчет АТС'!$B:$B,19)+'[1]2. Иные услуги'!$D$11+('[1]3. Услуги по передаче'!$G$10)+('[1]4. СН (Установленные)'!$E$12*1000)+'[1]5. Плата за УРП'!$D$6</f>
        <v>3235.7420002339909</v>
      </c>
      <c r="V106" s="33">
        <f>SUMIFS('[1]1. Отчет АТС'!$F:$F,'[1]1. Отчет АТС'!$A:$A,$A106,'[1]1. Отчет АТС'!$B:$B,20)+'[1]2. Иные услуги'!$D$11+('[1]3. Услуги по передаче'!$G$10)+('[1]4. СН (Установленные)'!$E$12*1000)+'[1]5. Плата за УРП'!$D$6</f>
        <v>3242.8520002339906</v>
      </c>
      <c r="W106" s="33">
        <f>SUMIFS('[1]1. Отчет АТС'!$F:$F,'[1]1. Отчет АТС'!$A:$A,$A106,'[1]1. Отчет АТС'!$B:$B,21)+'[1]2. Иные услуги'!$D$11+('[1]3. Услуги по передаче'!$G$10)+('[1]4. СН (Установленные)'!$E$12*1000)+'[1]5. Плата за УРП'!$D$6</f>
        <v>3228.1920002339907</v>
      </c>
      <c r="X106" s="33">
        <f>SUMIFS('[1]1. Отчет АТС'!$F:$F,'[1]1. Отчет АТС'!$A:$A,$A106,'[1]1. Отчет АТС'!$B:$B,22)+'[1]2. Иные услуги'!$D$11+('[1]3. Услуги по передаче'!$G$10)+('[1]4. СН (Установленные)'!$E$12*1000)+'[1]5. Плата за УРП'!$D$6</f>
        <v>3089.8620002339908</v>
      </c>
      <c r="Y106" s="33">
        <f>SUMIFS('[1]1. Отчет АТС'!$F:$F,'[1]1. Отчет АТС'!$A:$A,$A106,'[1]1. Отчет АТС'!$B:$B,23)+'[1]2. Иные услуги'!$D$11+('[1]3. Услуги по передаче'!$G$10)+('[1]4. СН (Установленные)'!$E$12*1000)+'[1]5. Плата за УРП'!$D$6</f>
        <v>2545.582000233991</v>
      </c>
    </row>
    <row r="107" spans="1:25" s="2" customFormat="1" ht="15.75">
      <c r="A107" s="32">
        <v>45472</v>
      </c>
      <c r="B107" s="33">
        <f>SUMIFS('[1]1. Отчет АТС'!$F:$F,'[1]1. Отчет АТС'!$A:$A,$A107,'[1]1. Отчет АТС'!$B:$B,0)+'[1]2. Иные услуги'!$D$11+'[1]3. Услуги по передаче'!$G$10+('[1]4. СН (Установленные)'!$E$12*1000)+'[1]5. Плата за УРП'!$D$6</f>
        <v>2403.1520002339912</v>
      </c>
      <c r="C107" s="33">
        <f>SUMIFS('[1]1. Отчет АТС'!$F:$F,'[1]1. Отчет АТС'!$A:$A,$A107,'[1]1. Отчет АТС'!$B:$B,1)+'[1]2. Иные услуги'!$D$11+('[1]3. Услуги по передаче'!$G$10)+('[1]4. СН (Установленные)'!$E$12*1000)+'[1]5. Плата за УРП'!$D$6</f>
        <v>2234.1820002339909</v>
      </c>
      <c r="D107" s="33">
        <f>SUMIFS('[1]1. Отчет АТС'!$F:$F,'[1]1. Отчет АТС'!$A:$A,$A107,'[1]1. Отчет АТС'!$B:$B,2)+'[1]2. Иные услуги'!$D$11+('[1]3. Услуги по передаче'!$G$10)+('[1]4. СН (Установленные)'!$E$12*1000)+'[1]5. Плата за УРП'!$D$6</f>
        <v>2153.5720002339908</v>
      </c>
      <c r="E107" s="33">
        <f>SUMIFS('[1]1. Отчет АТС'!$F:$F,'[1]1. Отчет АТС'!$A:$A,$A107,'[1]1. Отчет АТС'!$B:$B,3)+'[1]2. Иные услуги'!$D$11+('[1]3. Услуги по передаче'!$G$10)+('[1]4. СН (Установленные)'!$E$12*1000)+'[1]5. Плата за УРП'!$D$6</f>
        <v>2051.832000233991</v>
      </c>
      <c r="F107" s="33">
        <f>SUMIFS('[1]1. Отчет АТС'!$F:$F,'[1]1. Отчет АТС'!$A:$A,$A107,'[1]1. Отчет АТС'!$B:$B,4)+'[1]2. Иные услуги'!$D$11+('[1]3. Услуги по передаче'!$G$10)+('[1]4. СН (Установленные)'!$E$12*1000)+'[1]5. Плата за УРП'!$D$6</f>
        <v>1980.2420002339909</v>
      </c>
      <c r="G107" s="33">
        <f>SUMIFS('[1]1. Отчет АТС'!$F:$F,'[1]1. Отчет АТС'!$A:$A,$A107,'[1]1. Отчет АТС'!$B:$B,5)+'[1]2. Иные услуги'!$D$11+('[1]3. Услуги по передаче'!$G$10)+('[1]4. СН (Установленные)'!$E$12*1000)+'[1]5. Плата за УРП'!$D$6</f>
        <v>2096.4320002339909</v>
      </c>
      <c r="H107" s="33">
        <f>SUMIFS('[1]1. Отчет АТС'!$F:$F,'[1]1. Отчет АТС'!$A:$A,$A107,'[1]1. Отчет АТС'!$B:$B,6)+'[1]2. Иные услуги'!$D$11+('[1]3. Услуги по передаче'!$G$10)+('[1]4. СН (Установленные)'!$E$12*1000)+'[1]5. Плата за УРП'!$D$6</f>
        <v>2166.6520002339912</v>
      </c>
      <c r="I107" s="33">
        <f>SUMIFS('[1]1. Отчет АТС'!$F:$F,'[1]1. Отчет АТС'!$A:$A,$A107,'[1]1. Отчет АТС'!$B:$B,7)+'[1]2. Иные услуги'!$D$11+('[1]3. Услуги по передаче'!$G$10)+('[1]4. СН (Установленные)'!$E$12*1000)+'[1]5. Плата за УРП'!$D$6</f>
        <v>2438.662000233991</v>
      </c>
      <c r="J107" s="33">
        <f>SUMIFS('[1]1. Отчет АТС'!$F:$F,'[1]1. Отчет АТС'!$A:$A,$A107,'[1]1. Отчет АТС'!$B:$B,8)+'[1]2. Иные услуги'!$D$11+('[1]3. Услуги по передаче'!$G$10)+('[1]4. СН (Установленные)'!$E$12*1000)+'[1]5. Плата за УРП'!$D$6</f>
        <v>2960.0020002339911</v>
      </c>
      <c r="K107" s="33">
        <f>SUMIFS('[1]1. Отчет АТС'!$F:$F,'[1]1. Отчет АТС'!$A:$A,$A107,'[1]1. Отчет АТС'!$B:$B,9)+'[1]2. Иные услуги'!$D$11+('[1]3. Услуги по передаче'!$G$10)+('[1]4. СН (Установленные)'!$E$12*1000)+'[1]5. Плата за УРП'!$D$6</f>
        <v>3185.1020002339906</v>
      </c>
      <c r="L107" s="33">
        <f>SUMIFS('[1]1. Отчет АТС'!$F:$F,'[1]1. Отчет АТС'!$A:$A,$A107,'[1]1. Отчет АТС'!$B:$B,10)+'[1]2. Иные услуги'!$D$11+('[1]3. Услуги по передаче'!$G$10)+('[1]4. СН (Установленные)'!$E$12*1000)+'[1]5. Плата за УРП'!$D$6</f>
        <v>3221.8720002339905</v>
      </c>
      <c r="M107" s="33">
        <f>SUMIFS('[1]1. Отчет АТС'!$F:$F,'[1]1. Отчет АТС'!$A:$A,$A107,'[1]1. Отчет АТС'!$B:$B,11)+'[1]2. Иные услуги'!$D$11+('[1]3. Услуги по передаче'!$G$10)+('[1]4. СН (Установленные)'!$E$12*1000)+'[1]5. Плата за УРП'!$D$6</f>
        <v>3295.6220002339905</v>
      </c>
      <c r="N107" s="33">
        <f>SUMIFS('[1]1. Отчет АТС'!$F:$F,'[1]1. Отчет АТС'!$A:$A,$A107,'[1]1. Отчет АТС'!$B:$B,12)+'[1]2. Иные услуги'!$D$11+('[1]3. Услуги по передаче'!$G$10)+('[1]4. СН (Установленные)'!$E$12*1000)+'[1]5. Плата за УРП'!$D$6</f>
        <v>3357.6820002339905</v>
      </c>
      <c r="O107" s="33">
        <f>SUMIFS('[1]1. Отчет АТС'!$F:$F,'[1]1. Отчет АТС'!$A:$A,$A107,'[1]1. Отчет АТС'!$B:$B,13)+'[1]2. Иные услуги'!$D$11+('[1]3. Услуги по передаче'!$G$10)+('[1]4. СН (Установленные)'!$E$12*1000)+'[1]5. Плата за УРП'!$D$6</f>
        <v>3389.6120002339908</v>
      </c>
      <c r="P107" s="33">
        <f>SUMIFS('[1]1. Отчет АТС'!$F:$F,'[1]1. Отчет АТС'!$A:$A,$A107,'[1]1. Отчет АТС'!$B:$B,14)+'[1]2. Иные услуги'!$D$11+('[1]3. Услуги по передаче'!$G$10)+('[1]4. СН (Установленные)'!$E$12*1000)+'[1]5. Плата за УРП'!$D$6</f>
        <v>3414.5620002339906</v>
      </c>
      <c r="Q107" s="33">
        <f>SUMIFS('[1]1. Отчет АТС'!$F:$F,'[1]1. Отчет АТС'!$A:$A,$A107,'[1]1. Отчет АТС'!$B:$B,15)+'[1]2. Иные услуги'!$D$11+('[1]3. Услуги по передаче'!$G$10)+('[1]4. СН (Установленные)'!$E$12*1000)+'[1]5. Плата за УРП'!$D$6</f>
        <v>3413.4520002339905</v>
      </c>
      <c r="R107" s="33">
        <f>SUMIFS('[1]1. Отчет АТС'!$F:$F,'[1]1. Отчет АТС'!$A:$A,$A107,'[1]1. Отчет АТС'!$B:$B,16)+'[1]2. Иные услуги'!$D$11+('[1]3. Услуги по передаче'!$G$10)+('[1]4. СН (Установленные)'!$E$12*1000)+'[1]5. Плата за УРП'!$D$6</f>
        <v>3440.9320002339905</v>
      </c>
      <c r="S107" s="33">
        <f>SUMIFS('[1]1. Отчет АТС'!$F:$F,'[1]1. Отчет АТС'!$A:$A,$A107,'[1]1. Отчет АТС'!$B:$B,17)+'[1]2. Иные услуги'!$D$11+('[1]3. Услуги по передаче'!$G$10)+('[1]4. СН (Установленные)'!$E$12*1000)+'[1]5. Плата за УРП'!$D$6</f>
        <v>3439.9620002339907</v>
      </c>
      <c r="T107" s="33">
        <f>SUMIFS('[1]1. Отчет АТС'!$F:$F,'[1]1. Отчет АТС'!$A:$A,$A107,'[1]1. Отчет АТС'!$B:$B,18)+'[1]2. Иные услуги'!$D$11+('[1]3. Услуги по передаче'!$G$10)+('[1]4. СН (Установленные)'!$E$12*1000)+'[1]5. Плата за УРП'!$D$6</f>
        <v>3440.4420002339907</v>
      </c>
      <c r="U107" s="33">
        <f>SUMIFS('[1]1. Отчет АТС'!$F:$F,'[1]1. Отчет АТС'!$A:$A,$A107,'[1]1. Отчет АТС'!$B:$B,19)+'[1]2. Иные услуги'!$D$11+('[1]3. Услуги по передаче'!$G$10)+('[1]4. СН (Установленные)'!$E$12*1000)+'[1]5. Плата за УРП'!$D$6</f>
        <v>3330.6820002339905</v>
      </c>
      <c r="V107" s="33">
        <f>SUMIFS('[1]1. Отчет АТС'!$F:$F,'[1]1. Отчет АТС'!$A:$A,$A107,'[1]1. Отчет АТС'!$B:$B,20)+'[1]2. Иные услуги'!$D$11+('[1]3. Услуги по передаче'!$G$10)+('[1]4. СН (Установленные)'!$E$12*1000)+'[1]5. Плата за УРП'!$D$6</f>
        <v>3356.4520002339905</v>
      </c>
      <c r="W107" s="33">
        <f>SUMIFS('[1]1. Отчет АТС'!$F:$F,'[1]1. Отчет АТС'!$A:$A,$A107,'[1]1. Отчет АТС'!$B:$B,21)+'[1]2. Иные услуги'!$D$11+('[1]3. Услуги по передаче'!$G$10)+('[1]4. СН (Установленные)'!$E$12*1000)+'[1]5. Плата за УРП'!$D$6</f>
        <v>3354.2720002339906</v>
      </c>
      <c r="X107" s="33">
        <f>SUMIFS('[1]1. Отчет АТС'!$F:$F,'[1]1. Отчет АТС'!$A:$A,$A107,'[1]1. Отчет АТС'!$B:$B,22)+'[1]2. Иные услуги'!$D$11+('[1]3. Услуги по передаче'!$G$10)+('[1]4. СН (Установленные)'!$E$12*1000)+'[1]5. Плата за УРП'!$D$6</f>
        <v>3110.9420002339907</v>
      </c>
      <c r="Y107" s="33">
        <f>SUMIFS('[1]1. Отчет АТС'!$F:$F,'[1]1. Отчет АТС'!$A:$A,$A107,'[1]1. Отчет АТС'!$B:$B,23)+'[1]2. Иные услуги'!$D$11+('[1]3. Услуги по передаче'!$G$10)+('[1]4. СН (Установленные)'!$E$12*1000)+'[1]5. Плата за УРП'!$D$6</f>
        <v>2586.0120002339909</v>
      </c>
    </row>
    <row r="108" spans="1:25" s="2" customFormat="1" ht="15.75">
      <c r="A108" s="32">
        <v>45473</v>
      </c>
      <c r="B108" s="33">
        <f>SUMIFS('[1]1. Отчет АТС'!$F:$F,'[1]1. Отчет АТС'!$A:$A,$A108,'[1]1. Отчет АТС'!$B:$B,0)+'[1]2. Иные услуги'!$D$11+'[1]3. Услуги по передаче'!$G$10+('[1]4. СН (Установленные)'!$E$12*1000)+'[1]5. Плата за УРП'!$D$6</f>
        <v>2322.0420002339911</v>
      </c>
      <c r="C108" s="33">
        <f>SUMIFS('[1]1. Отчет АТС'!$F:$F,'[1]1. Отчет АТС'!$A:$A,$A108,'[1]1. Отчет АТС'!$B:$B,1)+'[1]2. Иные услуги'!$D$11+('[1]3. Услуги по передаче'!$G$10)+('[1]4. СН (Установленные)'!$E$12*1000)+'[1]5. Плата за УРП'!$D$6</f>
        <v>2157.9820002339911</v>
      </c>
      <c r="D108" s="33">
        <f>SUMIFS('[1]1. Отчет АТС'!$F:$F,'[1]1. Отчет АТС'!$A:$A,$A108,'[1]1. Отчет АТС'!$B:$B,2)+'[1]2. Иные услуги'!$D$11+('[1]3. Услуги по передаче'!$G$10)+('[1]4. СН (Установленные)'!$E$12*1000)+'[1]5. Плата за УРП'!$D$6</f>
        <v>2014.9620002339909</v>
      </c>
      <c r="E108" s="33">
        <f>SUMIFS('[1]1. Отчет АТС'!$F:$F,'[1]1. Отчет АТС'!$A:$A,$A108,'[1]1. Отчет АТС'!$B:$B,3)+'[1]2. Иные услуги'!$D$11+('[1]3. Услуги по передаче'!$G$10)+('[1]4. СН (Установленные)'!$E$12*1000)+'[1]5. Плата за УРП'!$D$6</f>
        <v>1876.5920002339908</v>
      </c>
      <c r="F108" s="33">
        <f>SUMIFS('[1]1. Отчет АТС'!$F:$F,'[1]1. Отчет АТС'!$A:$A,$A108,'[1]1. Отчет АТС'!$B:$B,4)+'[1]2. Иные услуги'!$D$11+('[1]3. Услуги по передаче'!$G$10)+('[1]4. СН (Установленные)'!$E$12*1000)+'[1]5. Плата за УРП'!$D$6</f>
        <v>1827.142000233991</v>
      </c>
      <c r="G108" s="33">
        <f>SUMIFS('[1]1. Отчет АТС'!$F:$F,'[1]1. Отчет АТС'!$A:$A,$A108,'[1]1. Отчет АТС'!$B:$B,5)+'[1]2. Иные услуги'!$D$11+('[1]3. Услуги по передаче'!$G$10)+('[1]4. СН (Установленные)'!$E$12*1000)+'[1]5. Плата за УРП'!$D$6</f>
        <v>1908.4320002339909</v>
      </c>
      <c r="H108" s="33">
        <f>SUMIFS('[1]1. Отчет АТС'!$F:$F,'[1]1. Отчет АТС'!$A:$A,$A108,'[1]1. Отчет АТС'!$B:$B,6)+'[1]2. Иные услуги'!$D$11+('[1]3. Услуги по передаче'!$G$10)+('[1]4. СН (Установленные)'!$E$12*1000)+'[1]5. Плата за УРП'!$D$6</f>
        <v>1914.7620002339909</v>
      </c>
      <c r="I108" s="33">
        <f>SUMIFS('[1]1. Отчет АТС'!$F:$F,'[1]1. Отчет АТС'!$A:$A,$A108,'[1]1. Отчет АТС'!$B:$B,7)+'[1]2. Иные услуги'!$D$11+('[1]3. Услуги по передаче'!$G$10)+('[1]4. СН (Установленные)'!$E$12*1000)+'[1]5. Плата за УРП'!$D$6</f>
        <v>2279.2220002339909</v>
      </c>
      <c r="J108" s="33">
        <f>SUMIFS('[1]1. Отчет АТС'!$F:$F,'[1]1. Отчет АТС'!$A:$A,$A108,'[1]1. Отчет АТС'!$B:$B,8)+'[1]2. Иные услуги'!$D$11+('[1]3. Услуги по передаче'!$G$10)+('[1]4. СН (Установленные)'!$E$12*1000)+'[1]5. Плата за УРП'!$D$6</f>
        <v>2679.0220002339911</v>
      </c>
      <c r="K108" s="33">
        <f>SUMIFS('[1]1. Отчет АТС'!$F:$F,'[1]1. Отчет АТС'!$A:$A,$A108,'[1]1. Отчет АТС'!$B:$B,9)+'[1]2. Иные услуги'!$D$11+('[1]3. Услуги по передаче'!$G$10)+('[1]4. СН (Установленные)'!$E$12*1000)+'[1]5. Плата за УРП'!$D$6</f>
        <v>3126.4820002339907</v>
      </c>
      <c r="L108" s="33">
        <f>SUMIFS('[1]1. Отчет АТС'!$F:$F,'[1]1. Отчет АТС'!$A:$A,$A108,'[1]1. Отчет АТС'!$B:$B,10)+'[1]2. Иные услуги'!$D$11+('[1]3. Услуги по передаче'!$G$10)+('[1]4. СН (Установленные)'!$E$12*1000)+'[1]5. Плата за УРП'!$D$6</f>
        <v>3168.5520002339908</v>
      </c>
      <c r="M108" s="33">
        <f>SUMIFS('[1]1. Отчет АТС'!$F:$F,'[1]1. Отчет АТС'!$A:$A,$A108,'[1]1. Отчет АТС'!$B:$B,11)+'[1]2. Иные услуги'!$D$11+('[1]3. Услуги по передаче'!$G$10)+('[1]4. СН (Установленные)'!$E$12*1000)+'[1]5. Плата за УРП'!$D$6</f>
        <v>3176.8320002339906</v>
      </c>
      <c r="N108" s="33">
        <f>SUMIFS('[1]1. Отчет АТС'!$F:$F,'[1]1. Отчет АТС'!$A:$A,$A108,'[1]1. Отчет АТС'!$B:$B,12)+'[1]2. Иные услуги'!$D$11+('[1]3. Услуги по передаче'!$G$10)+('[1]4. СН (Установленные)'!$E$12*1000)+'[1]5. Плата за УРП'!$D$6</f>
        <v>3180.2920002339906</v>
      </c>
      <c r="O108" s="33">
        <f>SUMIFS('[1]1. Отчет АТС'!$F:$F,'[1]1. Отчет АТС'!$A:$A,$A108,'[1]1. Отчет АТС'!$B:$B,13)+'[1]2. Иные услуги'!$D$11+('[1]3. Услуги по передаче'!$G$10)+('[1]4. СН (Установленные)'!$E$12*1000)+'[1]5. Плата за УРП'!$D$6</f>
        <v>3183.8020002339908</v>
      </c>
      <c r="P108" s="33">
        <f>SUMIFS('[1]1. Отчет АТС'!$F:$F,'[1]1. Отчет АТС'!$A:$A,$A108,'[1]1. Отчет АТС'!$B:$B,14)+'[1]2. Иные услуги'!$D$11+('[1]3. Услуги по передаче'!$G$10)+('[1]4. СН (Установленные)'!$E$12*1000)+'[1]5. Плата за УРП'!$D$6</f>
        <v>3189.5420002339906</v>
      </c>
      <c r="Q108" s="33">
        <f>SUMIFS('[1]1. Отчет АТС'!$F:$F,'[1]1. Отчет АТС'!$A:$A,$A108,'[1]1. Отчет АТС'!$B:$B,15)+'[1]2. Иные услуги'!$D$11+('[1]3. Услуги по передаче'!$G$10)+('[1]4. СН (Установленные)'!$E$12*1000)+'[1]5. Плата за УРП'!$D$6</f>
        <v>3193.0720002339908</v>
      </c>
      <c r="R108" s="33">
        <f>SUMIFS('[1]1. Отчет АТС'!$F:$F,'[1]1. Отчет АТС'!$A:$A,$A108,'[1]1. Отчет АТС'!$B:$B,16)+'[1]2. Иные услуги'!$D$11+('[1]3. Услуги по передаче'!$G$10)+('[1]4. СН (Установленные)'!$E$12*1000)+'[1]5. Плата за УРП'!$D$6</f>
        <v>3193.5020002339907</v>
      </c>
      <c r="S108" s="33">
        <f>SUMIFS('[1]1. Отчет АТС'!$F:$F,'[1]1. Отчет АТС'!$A:$A,$A108,'[1]1. Отчет АТС'!$B:$B,17)+'[1]2. Иные услуги'!$D$11+('[1]3. Услуги по передаче'!$G$10)+('[1]4. СН (Установленные)'!$E$12*1000)+'[1]5. Плата за УРП'!$D$6</f>
        <v>3186.5320002339909</v>
      </c>
      <c r="T108" s="33">
        <f>SUMIFS('[1]1. Отчет АТС'!$F:$F,'[1]1. Отчет АТС'!$A:$A,$A108,'[1]1. Отчет АТС'!$B:$B,18)+'[1]2. Иные услуги'!$D$11+('[1]3. Услуги по передаче'!$G$10)+('[1]4. СН (Установленные)'!$E$12*1000)+'[1]5. Плата за УРП'!$D$6</f>
        <v>3190.9620002339907</v>
      </c>
      <c r="U108" s="33">
        <f>SUMIFS('[1]1. Отчет АТС'!$F:$F,'[1]1. Отчет АТС'!$A:$A,$A108,'[1]1. Отчет АТС'!$B:$B,19)+'[1]2. Иные услуги'!$D$11+('[1]3. Услуги по передаче'!$G$10)+('[1]4. СН (Установленные)'!$E$12*1000)+'[1]5. Плата за УРП'!$D$6</f>
        <v>3169.5220002339906</v>
      </c>
      <c r="V108" s="33">
        <f>SUMIFS('[1]1. Отчет АТС'!$F:$F,'[1]1. Отчет АТС'!$A:$A,$A108,'[1]1. Отчет АТС'!$B:$B,20)+'[1]2. Иные услуги'!$D$11+('[1]3. Услуги по передаче'!$G$10)+('[1]4. СН (Установленные)'!$E$12*1000)+'[1]5. Плата за УРП'!$D$6</f>
        <v>3174.8120002339906</v>
      </c>
      <c r="W108" s="33">
        <f>SUMIFS('[1]1. Отчет АТС'!$F:$F,'[1]1. Отчет АТС'!$A:$A,$A108,'[1]1. Отчет АТС'!$B:$B,21)+'[1]2. Иные услуги'!$D$11+('[1]3. Услуги по передаче'!$G$10)+('[1]4. СН (Установленные)'!$E$12*1000)+'[1]5. Плата за УРП'!$D$6</f>
        <v>3167.2020002339905</v>
      </c>
      <c r="X108" s="33">
        <f>SUMIFS('[1]1. Отчет АТС'!$F:$F,'[1]1. Отчет АТС'!$A:$A,$A108,'[1]1. Отчет АТС'!$B:$B,22)+'[1]2. Иные услуги'!$D$11+('[1]3. Услуги по передаче'!$G$10)+('[1]4. СН (Установленные)'!$E$12*1000)+'[1]5. Плата за УРП'!$D$6</f>
        <v>3109.6320002339908</v>
      </c>
      <c r="Y108" s="33">
        <f>SUMIFS('[1]1. Отчет АТС'!$F:$F,'[1]1. Отчет АТС'!$A:$A,$A108,'[1]1. Отчет АТС'!$B:$B,23)+'[1]2. Иные услуги'!$D$11+('[1]3. Услуги по передаче'!$G$10)+('[1]4. СН (Установленные)'!$E$12*1000)+'[1]5. Плата за УРП'!$D$6</f>
        <v>2581.4320002339909</v>
      </c>
    </row>
    <row r="109" spans="1:25" s="2" customFormat="1" ht="15.75"/>
    <row r="110" spans="1:25" s="2" customFormat="1" ht="15.75"/>
    <row r="111" spans="1:25" s="2" customFormat="1" ht="15.75">
      <c r="A111" s="23" t="s">
        <v>8</v>
      </c>
      <c r="B111" s="24"/>
      <c r="C111" s="25"/>
      <c r="D111" s="26"/>
      <c r="E111" s="26"/>
      <c r="F111" s="26"/>
      <c r="G111" s="27" t="s">
        <v>36</v>
      </c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8"/>
    </row>
    <row r="112" spans="1:25" s="2" customFormat="1" ht="24">
      <c r="A112" s="29"/>
      <c r="B112" s="30" t="s">
        <v>10</v>
      </c>
      <c r="C112" s="31" t="s">
        <v>11</v>
      </c>
      <c r="D112" s="31" t="s">
        <v>12</v>
      </c>
      <c r="E112" s="31" t="s">
        <v>13</v>
      </c>
      <c r="F112" s="31" t="s">
        <v>14</v>
      </c>
      <c r="G112" s="31" t="s">
        <v>15</v>
      </c>
      <c r="H112" s="31" t="s">
        <v>16</v>
      </c>
      <c r="I112" s="31" t="s">
        <v>17</v>
      </c>
      <c r="J112" s="31" t="s">
        <v>18</v>
      </c>
      <c r="K112" s="31" t="s">
        <v>19</v>
      </c>
      <c r="L112" s="31" t="s">
        <v>20</v>
      </c>
      <c r="M112" s="31" t="s">
        <v>21</v>
      </c>
      <c r="N112" s="31" t="s">
        <v>22</v>
      </c>
      <c r="O112" s="31" t="s">
        <v>23</v>
      </c>
      <c r="P112" s="31" t="s">
        <v>24</v>
      </c>
      <c r="Q112" s="31" t="s">
        <v>25</v>
      </c>
      <c r="R112" s="31" t="s">
        <v>26</v>
      </c>
      <c r="S112" s="31" t="s">
        <v>27</v>
      </c>
      <c r="T112" s="31" t="s">
        <v>28</v>
      </c>
      <c r="U112" s="31" t="s">
        <v>29</v>
      </c>
      <c r="V112" s="31" t="s">
        <v>30</v>
      </c>
      <c r="W112" s="31" t="s">
        <v>31</v>
      </c>
      <c r="X112" s="31" t="s">
        <v>32</v>
      </c>
      <c r="Y112" s="31" t="s">
        <v>33</v>
      </c>
    </row>
    <row r="113" spans="1:25" s="2" customFormat="1" ht="15.75">
      <c r="A113" s="32">
        <v>45444</v>
      </c>
      <c r="B113" s="33">
        <f>SUMIFS('[1]1. Отчет АТС'!$F:$F,'[1]1. Отчет АТС'!$A:$A,$A113,'[1]1. Отчет АТС'!$B:$B,0)+'[1]2. Иные услуги'!$D$11+'[1]3. Услуги по передаче'!$H$10+('[1]4. СН (Установленные)'!$E$12*1000)+'[1]5. Плата за УРП'!$D$6</f>
        <v>2703.6820002339909</v>
      </c>
      <c r="C113" s="33">
        <f>SUMIFS('[1]1. Отчет АТС'!$F:$F,'[1]1. Отчет АТС'!$A:$A,$A113,'[1]1. Отчет АТС'!$B:$B,1)+'[1]2. Иные услуги'!$D$11+('[1]3. Услуги по передаче'!$H$10)+('[1]4. СН (Установленные)'!$E$12*1000)+'[1]5. Плата за УРП'!$D$6</f>
        <v>2649.3820002339908</v>
      </c>
      <c r="D113" s="33">
        <f>SUMIFS('[1]1. Отчет АТС'!$F:$F,'[1]1. Отчет АТС'!$A:$A,$A113,'[1]1. Отчет АТС'!$B:$B,2)+'[1]2. Иные услуги'!$D$11+('[1]3. Услуги по передаче'!$H$10)+('[1]4. СН (Установленные)'!$E$12*1000)+'[1]5. Плата за УРП'!$D$6</f>
        <v>2502.102000233991</v>
      </c>
      <c r="E113" s="33">
        <f>SUMIFS('[1]1. Отчет АТС'!$F:$F,'[1]1. Отчет АТС'!$A:$A,$A113,'[1]1. Отчет АТС'!$B:$B,3)+'[1]2. Иные услуги'!$D$11+('[1]3. Услуги по передаче'!$H$10)+('[1]4. СН (Установленные)'!$E$12*1000)+'[1]5. Плата за УРП'!$D$6</f>
        <v>2377.3420002339908</v>
      </c>
      <c r="F113" s="33">
        <f>SUMIFS('[1]1. Отчет АТС'!$F:$F,'[1]1. Отчет АТС'!$A:$A,$A113,'[1]1. Отчет АТС'!$B:$B,4)+'[1]2. Иные услуги'!$D$11+('[1]3. Услуги по передаче'!$H$10)+('[1]4. СН (Установленные)'!$E$12*1000)+'[1]5. Плата за УРП'!$D$6</f>
        <v>2155.4020002339907</v>
      </c>
      <c r="G113" s="33">
        <f>SUMIFS('[1]1. Отчет АТС'!$F:$F,'[1]1. Отчет АТС'!$A:$A,$A113,'[1]1. Отчет АТС'!$B:$B,5)+'[1]2. Иные услуги'!$D$11+('[1]3. Услуги по передаче'!$H$10)+('[1]4. СН (Установленные)'!$E$12*1000)+'[1]5. Плата за УРП'!$D$6</f>
        <v>2076.0520002339908</v>
      </c>
      <c r="H113" s="33">
        <f>SUMIFS('[1]1. Отчет АТС'!$F:$F,'[1]1. Отчет АТС'!$A:$A,$A113,'[1]1. Отчет АТС'!$B:$B,6)+'[1]2. Иные услуги'!$D$11+('[1]3. Услуги по передаче'!$H$10)+('[1]4. СН (Установленные)'!$E$12*1000)+'[1]5. Плата за УРП'!$D$6</f>
        <v>1495.402000233991</v>
      </c>
      <c r="I113" s="33">
        <f>SUMIFS('[1]1. Отчет АТС'!$F:$F,'[1]1. Отчет АТС'!$A:$A,$A113,'[1]1. Отчет АТС'!$B:$B,7)+'[1]2. Иные услуги'!$D$11+('[1]3. Услуги по передаче'!$H$10)+('[1]4. СН (Установленные)'!$E$12*1000)+'[1]5. Плата за УРП'!$D$6</f>
        <v>2599.0520002339908</v>
      </c>
      <c r="J113" s="33">
        <f>SUMIFS('[1]1. Отчет АТС'!$F:$F,'[1]1. Отчет АТС'!$A:$A,$A113,'[1]1. Отчет АТС'!$B:$B,8)+'[1]2. Иные услуги'!$D$11+('[1]3. Услуги по передаче'!$H$10)+('[1]4. СН (Установленные)'!$E$12*1000)+'[1]5. Плата за УРП'!$D$6</f>
        <v>2892.142000233991</v>
      </c>
      <c r="K113" s="33">
        <f>SUMIFS('[1]1. Отчет АТС'!$F:$F,'[1]1. Отчет АТС'!$A:$A,$A113,'[1]1. Отчет АТС'!$B:$B,9)+'[1]2. Иные услуги'!$D$11+('[1]3. Услуги по передаче'!$H$10)+('[1]4. СН (Установленные)'!$E$12*1000)+'[1]5. Плата за УРП'!$D$6</f>
        <v>3056.0020002339907</v>
      </c>
      <c r="L113" s="33">
        <f>SUMIFS('[1]1. Отчет АТС'!$F:$F,'[1]1. Отчет АТС'!$A:$A,$A113,'[1]1. Отчет АТС'!$B:$B,10)+'[1]2. Иные услуги'!$D$11+('[1]3. Услуги по передаче'!$H$10)+('[1]4. СН (Установленные)'!$E$12*1000)+'[1]5. Плата за УРП'!$D$6</f>
        <v>3138.0220002339911</v>
      </c>
      <c r="M113" s="33">
        <f>SUMIFS('[1]1. Отчет АТС'!$F:$F,'[1]1. Отчет АТС'!$A:$A,$A113,'[1]1. Отчет АТС'!$B:$B,11)+'[1]2. Иные услуги'!$D$11+('[1]3. Услуги по передаче'!$H$10)+('[1]4. СН (Установленные)'!$E$12*1000)+'[1]5. Плата за УРП'!$D$6</f>
        <v>2927.6120002339912</v>
      </c>
      <c r="N113" s="33">
        <f>SUMIFS('[1]1. Отчет АТС'!$F:$F,'[1]1. Отчет АТС'!$A:$A,$A113,'[1]1. Отчет АТС'!$B:$B,12)+'[1]2. Иные услуги'!$D$11+('[1]3. Услуги по передаче'!$H$10)+('[1]4. СН (Установленные)'!$E$12*1000)+'[1]5. Плата за УРП'!$D$6</f>
        <v>2923.2820002339913</v>
      </c>
      <c r="O113" s="33">
        <f>SUMIFS('[1]1. Отчет АТС'!$F:$F,'[1]1. Отчет АТС'!$A:$A,$A113,'[1]1. Отчет АТС'!$B:$B,13)+'[1]2. Иные услуги'!$D$11+('[1]3. Услуги по передаче'!$H$10)+('[1]4. СН (Установленные)'!$E$12*1000)+'[1]5. Плата за УРП'!$D$6</f>
        <v>2932.8020002339908</v>
      </c>
      <c r="P113" s="33">
        <f>SUMIFS('[1]1. Отчет АТС'!$F:$F,'[1]1. Отчет АТС'!$A:$A,$A113,'[1]1. Отчет АТС'!$B:$B,14)+'[1]2. Иные услуги'!$D$11+('[1]3. Услуги по передаче'!$H$10)+('[1]4. СН (Установленные)'!$E$12*1000)+'[1]5. Плата за УРП'!$D$6</f>
        <v>2922.4320002339909</v>
      </c>
      <c r="Q113" s="33">
        <f>SUMIFS('[1]1. Отчет АТС'!$F:$F,'[1]1. Отчет АТС'!$A:$A,$A113,'[1]1. Отчет АТС'!$B:$B,15)+'[1]2. Иные услуги'!$D$11+('[1]3. Услуги по передаче'!$H$10)+('[1]4. СН (Установленные)'!$E$12*1000)+'[1]5. Плата за УРП'!$D$6</f>
        <v>2942.3420002339908</v>
      </c>
      <c r="R113" s="33">
        <f>SUMIFS('[1]1. Отчет АТС'!$F:$F,'[1]1. Отчет АТС'!$A:$A,$A113,'[1]1. Отчет АТС'!$B:$B,16)+'[1]2. Иные услуги'!$D$11+('[1]3. Услуги по передаче'!$H$10)+('[1]4. СН (Установленные)'!$E$12*1000)+'[1]5. Плата за УРП'!$D$6</f>
        <v>2993.6720002339907</v>
      </c>
      <c r="S113" s="33">
        <f>SUMIFS('[1]1. Отчет АТС'!$F:$F,'[1]1. Отчет АТС'!$A:$A,$A113,'[1]1. Отчет АТС'!$B:$B,17)+'[1]2. Иные услуги'!$D$11+('[1]3. Услуги по передаче'!$H$10)+('[1]4. СН (Установленные)'!$E$12*1000)+'[1]5. Плата за УРП'!$D$6</f>
        <v>3249.8420002339908</v>
      </c>
      <c r="T113" s="33">
        <f>SUMIFS('[1]1. Отчет АТС'!$F:$F,'[1]1. Отчет АТС'!$A:$A,$A113,'[1]1. Отчет АТС'!$B:$B,18)+'[1]2. Иные услуги'!$D$11+('[1]3. Услуги по передаче'!$H$10)+('[1]4. СН (Установленные)'!$E$12*1000)+'[1]5. Плата за УРП'!$D$6</f>
        <v>3199.622000233991</v>
      </c>
      <c r="U113" s="33">
        <f>SUMIFS('[1]1. Отчет АТС'!$F:$F,'[1]1. Отчет АТС'!$A:$A,$A113,'[1]1. Отчет АТС'!$B:$B,19)+'[1]2. Иные услуги'!$D$11+('[1]3. Услуги по передаче'!$H$10)+('[1]4. СН (Установленные)'!$E$12*1000)+'[1]5. Плата за УРП'!$D$6</f>
        <v>3169.8420002339908</v>
      </c>
      <c r="V113" s="33">
        <f>SUMIFS('[1]1. Отчет АТС'!$F:$F,'[1]1. Отчет АТС'!$A:$A,$A113,'[1]1. Отчет АТС'!$B:$B,20)+'[1]2. Иные услуги'!$D$11+('[1]3. Услуги по передаче'!$H$10)+('[1]4. СН (Установленные)'!$E$12*1000)+'[1]5. Плата за УРП'!$D$6</f>
        <v>3293.3820002339908</v>
      </c>
      <c r="W113" s="33">
        <f>SUMIFS('[1]1. Отчет АТС'!$F:$F,'[1]1. Отчет АТС'!$A:$A,$A113,'[1]1. Отчет АТС'!$B:$B,21)+'[1]2. Иные услуги'!$D$11+('[1]3. Услуги по передаче'!$H$10)+('[1]4. СН (Установленные)'!$E$12*1000)+'[1]5. Плата за УРП'!$D$6</f>
        <v>3205.2620002339909</v>
      </c>
      <c r="X113" s="33">
        <f>SUMIFS('[1]1. Отчет АТС'!$F:$F,'[1]1. Отчет АТС'!$A:$A,$A113,'[1]1. Отчет АТС'!$B:$B,22)+'[1]2. Иные услуги'!$D$11+('[1]3. Услуги по передаче'!$H$10)+('[1]4. СН (Установленные)'!$E$12*1000)+'[1]5. Плата за УРП'!$D$6</f>
        <v>2903.9520002339909</v>
      </c>
      <c r="Y113" s="33">
        <f>SUMIFS('[1]1. Отчет АТС'!$F:$F,'[1]1. Отчет АТС'!$A:$A,$A113,'[1]1. Отчет АТС'!$B:$B,23)+'[1]2. Иные услуги'!$D$11+('[1]3. Услуги по передаче'!$H$10)+('[1]4. СН (Установленные)'!$E$12*1000)+'[1]5. Плата за УРП'!$D$6</f>
        <v>2733.5720002339913</v>
      </c>
    </row>
    <row r="114" spans="1:25" s="2" customFormat="1" ht="15.75">
      <c r="A114" s="32">
        <v>45445</v>
      </c>
      <c r="B114" s="33">
        <f>SUMIFS('[1]1. Отчет АТС'!$F:$F,'[1]1. Отчет АТС'!$A:$A,$A114,'[1]1. Отчет АТС'!$B:$B,0)+'[1]2. Иные услуги'!$D$11+'[1]3. Услуги по передаче'!$H$10+('[1]4. СН (Установленные)'!$E$12*1000)+'[1]5. Плата за УРП'!$D$6</f>
        <v>2662.5920002339908</v>
      </c>
      <c r="C114" s="33">
        <f>SUMIFS('[1]1. Отчет АТС'!$F:$F,'[1]1. Отчет АТС'!$A:$A,$A114,'[1]1. Отчет АТС'!$B:$B,1)+'[1]2. Иные услуги'!$D$11+('[1]3. Услуги по передаче'!$H$10)+('[1]4. СН (Установленные)'!$E$12*1000)+'[1]5. Плата за УРП'!$D$6</f>
        <v>2459.2020002339909</v>
      </c>
      <c r="D114" s="33">
        <f>SUMIFS('[1]1. Отчет АТС'!$F:$F,'[1]1. Отчет АТС'!$A:$A,$A114,'[1]1. Отчет АТС'!$B:$B,2)+'[1]2. Иные услуги'!$D$11+('[1]3. Услуги по передаче'!$H$10)+('[1]4. СН (Установленные)'!$E$12*1000)+'[1]5. Плата за УРП'!$D$6</f>
        <v>2259.892000233991</v>
      </c>
      <c r="E114" s="33">
        <f>SUMIFS('[1]1. Отчет АТС'!$F:$F,'[1]1. Отчет АТС'!$A:$A,$A114,'[1]1. Отчет АТС'!$B:$B,3)+'[1]2. Иные услуги'!$D$11+('[1]3. Услуги по передаче'!$H$10)+('[1]4. СН (Установленные)'!$E$12*1000)+'[1]5. Плата за УРП'!$D$6</f>
        <v>2126.2820002339909</v>
      </c>
      <c r="F114" s="33">
        <f>SUMIFS('[1]1. Отчет АТС'!$F:$F,'[1]1. Отчет АТС'!$A:$A,$A114,'[1]1. Отчет АТС'!$B:$B,4)+'[1]2. Иные услуги'!$D$11+('[1]3. Услуги по передаче'!$H$10)+('[1]4. СН (Установленные)'!$E$12*1000)+'[1]5. Плата за УРП'!$D$6</f>
        <v>2042.622000233991</v>
      </c>
      <c r="G114" s="33">
        <f>SUMIFS('[1]1. Отчет АТС'!$F:$F,'[1]1. Отчет АТС'!$A:$A,$A114,'[1]1. Отчет АТС'!$B:$B,5)+'[1]2. Иные услуги'!$D$11+('[1]3. Услуги по передаче'!$H$10)+('[1]4. СН (Установленные)'!$E$12*1000)+'[1]5. Плата за УРП'!$D$6</f>
        <v>2061.4320002339909</v>
      </c>
      <c r="H114" s="33">
        <f>SUMIFS('[1]1. Отчет АТС'!$F:$F,'[1]1. Отчет АТС'!$A:$A,$A114,'[1]1. Отчет АТС'!$B:$B,6)+'[1]2. Иные услуги'!$D$11+('[1]3. Услуги по передаче'!$H$10)+('[1]4. СН (Установленные)'!$E$12*1000)+'[1]5. Плата за УРП'!$D$6</f>
        <v>1489.9820002339909</v>
      </c>
      <c r="I114" s="33">
        <f>SUMIFS('[1]1. Отчет АТС'!$F:$F,'[1]1. Отчет АТС'!$A:$A,$A114,'[1]1. Отчет АТС'!$B:$B,7)+'[1]2. Иные услуги'!$D$11+('[1]3. Услуги по передаче'!$H$10)+('[1]4. СН (Установленные)'!$E$12*1000)+'[1]5. Плата за УРП'!$D$6</f>
        <v>1493.4420002339909</v>
      </c>
      <c r="J114" s="33">
        <f>SUMIFS('[1]1. Отчет АТС'!$F:$F,'[1]1. Отчет АТС'!$A:$A,$A114,'[1]1. Отчет АТС'!$B:$B,8)+'[1]2. Иные услуги'!$D$11+('[1]3. Услуги по передаче'!$H$10)+('[1]4. СН (Установленные)'!$E$12*1000)+'[1]5. Плата за УРП'!$D$6</f>
        <v>2751.4220002339907</v>
      </c>
      <c r="K114" s="33">
        <f>SUMIFS('[1]1. Отчет АТС'!$F:$F,'[1]1. Отчет АТС'!$A:$A,$A114,'[1]1. Отчет АТС'!$B:$B,9)+'[1]2. Иные услуги'!$D$11+('[1]3. Услуги по передаче'!$H$10)+('[1]4. СН (Установленные)'!$E$12*1000)+'[1]5. Плата за УРП'!$D$6</f>
        <v>3091.0020002339907</v>
      </c>
      <c r="L114" s="33">
        <f>SUMIFS('[1]1. Отчет АТС'!$F:$F,'[1]1. Отчет АТС'!$A:$A,$A114,'[1]1. Отчет АТС'!$B:$B,10)+'[1]2. Иные услуги'!$D$11+('[1]3. Услуги по передаче'!$H$10)+('[1]4. СН (Установленные)'!$E$12*1000)+'[1]5. Плата за УРП'!$D$6</f>
        <v>3214.7720002339911</v>
      </c>
      <c r="M114" s="33">
        <f>SUMIFS('[1]1. Отчет АТС'!$F:$F,'[1]1. Отчет АТС'!$A:$A,$A114,'[1]1. Отчет АТС'!$B:$B,11)+'[1]2. Иные услуги'!$D$11+('[1]3. Услуги по передаче'!$H$10)+('[1]4. СН (Установленные)'!$E$12*1000)+'[1]5. Плата за УРП'!$D$6</f>
        <v>3223.1320002339908</v>
      </c>
      <c r="N114" s="33">
        <f>SUMIFS('[1]1. Отчет АТС'!$F:$F,'[1]1. Отчет АТС'!$A:$A,$A114,'[1]1. Отчет АТС'!$B:$B,12)+'[1]2. Иные услуги'!$D$11+('[1]3. Услуги по передаче'!$H$10)+('[1]4. СН (Установленные)'!$E$12*1000)+'[1]5. Плата за УРП'!$D$6</f>
        <v>3219.1520002339912</v>
      </c>
      <c r="O114" s="33">
        <f>SUMIFS('[1]1. Отчет АТС'!$F:$F,'[1]1. Отчет АТС'!$A:$A,$A114,'[1]1. Отчет АТС'!$B:$B,13)+'[1]2. Иные услуги'!$D$11+('[1]3. Услуги по передаче'!$H$10)+('[1]4. СН (Установленные)'!$E$12*1000)+'[1]5. Плата за УРП'!$D$6</f>
        <v>3248.4720002339909</v>
      </c>
      <c r="P114" s="33">
        <f>SUMIFS('[1]1. Отчет АТС'!$F:$F,'[1]1. Отчет АТС'!$A:$A,$A114,'[1]1. Отчет АТС'!$B:$B,14)+'[1]2. Иные услуги'!$D$11+('[1]3. Услуги по передаче'!$H$10)+('[1]4. СН (Установленные)'!$E$12*1000)+'[1]5. Плата за УРП'!$D$6</f>
        <v>3314.582000233991</v>
      </c>
      <c r="Q114" s="33">
        <f>SUMIFS('[1]1. Отчет АТС'!$F:$F,'[1]1. Отчет АТС'!$A:$A,$A114,'[1]1. Отчет АТС'!$B:$B,15)+'[1]2. Иные услуги'!$D$11+('[1]3. Услуги по передаче'!$H$10)+('[1]4. СН (Установленные)'!$E$12*1000)+'[1]5. Плата за УРП'!$D$6</f>
        <v>3364.7920002339911</v>
      </c>
      <c r="R114" s="33">
        <f>SUMIFS('[1]1. Отчет АТС'!$F:$F,'[1]1. Отчет АТС'!$A:$A,$A114,'[1]1. Отчет АТС'!$B:$B,16)+'[1]2. Иные услуги'!$D$11+('[1]3. Услуги по передаче'!$H$10)+('[1]4. СН (Установленные)'!$E$12*1000)+'[1]5. Плата за УРП'!$D$6</f>
        <v>3403.6520002339912</v>
      </c>
      <c r="S114" s="33">
        <f>SUMIFS('[1]1. Отчет АТС'!$F:$F,'[1]1. Отчет АТС'!$A:$A,$A114,'[1]1. Отчет АТС'!$B:$B,17)+'[1]2. Иные услуги'!$D$11+('[1]3. Услуги по передаче'!$H$10)+('[1]4. СН (Установленные)'!$E$12*1000)+'[1]5. Плата за УРП'!$D$6</f>
        <v>3425.332000233991</v>
      </c>
      <c r="T114" s="33">
        <f>SUMIFS('[1]1. Отчет АТС'!$F:$F,'[1]1. Отчет АТС'!$A:$A,$A114,'[1]1. Отчет АТС'!$B:$B,18)+'[1]2. Иные услуги'!$D$11+('[1]3. Услуги по передаче'!$H$10)+('[1]4. СН (Установленные)'!$E$12*1000)+'[1]5. Плата за УРП'!$D$6</f>
        <v>3425.9720002339909</v>
      </c>
      <c r="U114" s="33">
        <f>SUMIFS('[1]1. Отчет АТС'!$F:$F,'[1]1. Отчет АТС'!$A:$A,$A114,'[1]1. Отчет АТС'!$B:$B,19)+'[1]2. Иные услуги'!$D$11+('[1]3. Услуги по передаче'!$H$10)+('[1]4. СН (Установленные)'!$E$12*1000)+'[1]5. Плата за УРП'!$D$6</f>
        <v>3317.1120002339912</v>
      </c>
      <c r="V114" s="33">
        <f>SUMIFS('[1]1. Отчет АТС'!$F:$F,'[1]1. Отчет АТС'!$A:$A,$A114,'[1]1. Отчет АТС'!$B:$B,20)+'[1]2. Иные услуги'!$D$11+('[1]3. Услуги по передаче'!$H$10)+('[1]4. СН (Установленные)'!$E$12*1000)+'[1]5. Плата за УРП'!$D$6</f>
        <v>3350.872000233991</v>
      </c>
      <c r="W114" s="33">
        <f>SUMIFS('[1]1. Отчет АТС'!$F:$F,'[1]1. Отчет АТС'!$A:$A,$A114,'[1]1. Отчет АТС'!$B:$B,21)+'[1]2. Иные услуги'!$D$11+('[1]3. Услуги по передаче'!$H$10)+('[1]4. СН (Установленные)'!$E$12*1000)+'[1]5. Плата за УРП'!$D$6</f>
        <v>3362.912000233991</v>
      </c>
      <c r="X114" s="33">
        <f>SUMIFS('[1]1. Отчет АТС'!$F:$F,'[1]1. Отчет АТС'!$A:$A,$A114,'[1]1. Отчет АТС'!$B:$B,22)+'[1]2. Иные услуги'!$D$11+('[1]3. Услуги по передаче'!$H$10)+('[1]4. СН (Установленные)'!$E$12*1000)+'[1]5. Плата за УРП'!$D$6</f>
        <v>3223.2820002339913</v>
      </c>
      <c r="Y114" s="33">
        <f>SUMIFS('[1]1. Отчет АТС'!$F:$F,'[1]1. Отчет АТС'!$A:$A,$A114,'[1]1. Отчет АТС'!$B:$B,23)+'[1]2. Иные услуги'!$D$11+('[1]3. Услуги по передаче'!$H$10)+('[1]4. СН (Установленные)'!$E$12*1000)+'[1]5. Плата за УРП'!$D$6</f>
        <v>2839.6320002339908</v>
      </c>
    </row>
    <row r="115" spans="1:25" s="2" customFormat="1" ht="15.75">
      <c r="A115" s="32">
        <v>45446</v>
      </c>
      <c r="B115" s="33">
        <f>SUMIFS('[1]1. Отчет АТС'!$F:$F,'[1]1. Отчет АТС'!$A:$A,$A115,'[1]1. Отчет АТС'!$B:$B,0)+'[1]2. Иные услуги'!$D$11+'[1]3. Услуги по передаче'!$H$10+('[1]4. СН (Установленные)'!$E$12*1000)+'[1]5. Плата за УРП'!$D$6</f>
        <v>2712.2820002339913</v>
      </c>
      <c r="C115" s="33">
        <f>SUMIFS('[1]1. Отчет АТС'!$F:$F,'[1]1. Отчет АТС'!$A:$A,$A115,'[1]1. Отчет АТС'!$B:$B,1)+'[1]2. Иные услуги'!$D$11+('[1]3. Услуги по передаче'!$H$10)+('[1]4. СН (Установленные)'!$E$12*1000)+'[1]5. Плата за УРП'!$D$6</f>
        <v>2493.662000233991</v>
      </c>
      <c r="D115" s="33">
        <f>SUMIFS('[1]1. Отчет АТС'!$F:$F,'[1]1. Отчет АТС'!$A:$A,$A115,'[1]1. Отчет АТС'!$B:$B,2)+'[1]2. Иные услуги'!$D$11+('[1]3. Услуги по передаче'!$H$10)+('[1]4. СН (Установленные)'!$E$12*1000)+'[1]5. Плата за УРП'!$D$6</f>
        <v>2460.5520002339908</v>
      </c>
      <c r="E115" s="33">
        <f>SUMIFS('[1]1. Отчет АТС'!$F:$F,'[1]1. Отчет АТС'!$A:$A,$A115,'[1]1. Отчет АТС'!$B:$B,3)+'[1]2. Иные услуги'!$D$11+('[1]3. Услуги по передаче'!$H$10)+('[1]4. СН (Установленные)'!$E$12*1000)+'[1]5. Плата за УРП'!$D$6</f>
        <v>2305.582000233991</v>
      </c>
      <c r="F115" s="33">
        <f>SUMIFS('[1]1. Отчет АТС'!$F:$F,'[1]1. Отчет АТС'!$A:$A,$A115,'[1]1. Отчет АТС'!$B:$B,4)+'[1]2. Иные услуги'!$D$11+('[1]3. Услуги по передаче'!$H$10)+('[1]4. СН (Установленные)'!$E$12*1000)+'[1]5. Плата за УРП'!$D$6</f>
        <v>2238.7520002339907</v>
      </c>
      <c r="G115" s="33">
        <f>SUMIFS('[1]1. Отчет АТС'!$F:$F,'[1]1. Отчет АТС'!$A:$A,$A115,'[1]1. Отчет АТС'!$B:$B,5)+'[1]2. Иные услуги'!$D$11+('[1]3. Услуги по передаче'!$H$10)+('[1]4. СН (Установленные)'!$E$12*1000)+'[1]5. Плата за УРП'!$D$6</f>
        <v>2438.872000233991</v>
      </c>
      <c r="H115" s="33">
        <f>SUMIFS('[1]1. Отчет АТС'!$F:$F,'[1]1. Отчет АТС'!$A:$A,$A115,'[1]1. Отчет АТС'!$B:$B,6)+'[1]2. Иные услуги'!$D$11+('[1]3. Услуги по передаче'!$H$10)+('[1]4. СН (Установленные)'!$E$12*1000)+'[1]5. Плата за УРП'!$D$6</f>
        <v>2584.0120002339909</v>
      </c>
      <c r="I115" s="33">
        <f>SUMIFS('[1]1. Отчет АТС'!$F:$F,'[1]1. Отчет АТС'!$A:$A,$A115,'[1]1. Отчет АТС'!$B:$B,7)+'[1]2. Иные услуги'!$D$11+('[1]3. Услуги по передаче'!$H$10)+('[1]4. СН (Установленные)'!$E$12*1000)+'[1]5. Плата за УРП'!$D$6</f>
        <v>2783.582000233991</v>
      </c>
      <c r="J115" s="33">
        <f>SUMIFS('[1]1. Отчет АТС'!$F:$F,'[1]1. Отчет АТС'!$A:$A,$A115,'[1]1. Отчет АТС'!$B:$B,8)+'[1]2. Иные услуги'!$D$11+('[1]3. Услуги по передаче'!$H$10)+('[1]4. СН (Установленные)'!$E$12*1000)+'[1]5. Плата за УРП'!$D$6</f>
        <v>3275.7720002339911</v>
      </c>
      <c r="K115" s="33">
        <f>SUMIFS('[1]1. Отчет АТС'!$F:$F,'[1]1. Отчет АТС'!$A:$A,$A115,'[1]1. Отчет АТС'!$B:$B,9)+'[1]2. Иные услуги'!$D$11+('[1]3. Услуги по передаче'!$H$10)+('[1]4. СН (Установленные)'!$E$12*1000)+'[1]5. Плата за УРП'!$D$6</f>
        <v>3483.2120002339907</v>
      </c>
      <c r="L115" s="33">
        <f>SUMIFS('[1]1. Отчет АТС'!$F:$F,'[1]1. Отчет АТС'!$A:$A,$A115,'[1]1. Отчет АТС'!$B:$B,10)+'[1]2. Иные услуги'!$D$11+('[1]3. Услуги по передаче'!$H$10)+('[1]4. СН (Установленные)'!$E$12*1000)+'[1]5. Плата за УРП'!$D$6</f>
        <v>3486.2020002339909</v>
      </c>
      <c r="M115" s="33">
        <f>SUMIFS('[1]1. Отчет АТС'!$F:$F,'[1]1. Отчет АТС'!$A:$A,$A115,'[1]1. Отчет АТС'!$B:$B,11)+'[1]2. Иные услуги'!$D$11+('[1]3. Услуги по передаче'!$H$10)+('[1]4. СН (Установленные)'!$E$12*1000)+'[1]5. Плата за УРП'!$D$6</f>
        <v>3464.892000233991</v>
      </c>
      <c r="N115" s="33">
        <f>SUMIFS('[1]1. Отчет АТС'!$F:$F,'[1]1. Отчет АТС'!$A:$A,$A115,'[1]1. Отчет АТС'!$B:$B,12)+'[1]2. Иные услуги'!$D$11+('[1]3. Услуги по передаче'!$H$10)+('[1]4. СН (Установленные)'!$E$12*1000)+'[1]5. Плата за УРП'!$D$6</f>
        <v>3465.2820002339913</v>
      </c>
      <c r="O115" s="33">
        <f>SUMIFS('[1]1. Отчет АТС'!$F:$F,'[1]1. Отчет АТС'!$A:$A,$A115,'[1]1. Отчет АТС'!$B:$B,13)+'[1]2. Иные услуги'!$D$11+('[1]3. Услуги по передаче'!$H$10)+('[1]4. СН (Установленные)'!$E$12*1000)+'[1]5. Плата за УРП'!$D$6</f>
        <v>3465.9820002339911</v>
      </c>
      <c r="P115" s="33">
        <f>SUMIFS('[1]1. Отчет АТС'!$F:$F,'[1]1. Отчет АТС'!$A:$A,$A115,'[1]1. Отчет АТС'!$B:$B,14)+'[1]2. Иные услуги'!$D$11+('[1]3. Услуги по передаче'!$H$10)+('[1]4. СН (Установленные)'!$E$12*1000)+'[1]5. Плата за УРП'!$D$6</f>
        <v>3470.8020002339908</v>
      </c>
      <c r="Q115" s="33">
        <f>SUMIFS('[1]1. Отчет АТС'!$F:$F,'[1]1. Отчет АТС'!$A:$A,$A115,'[1]1. Отчет АТС'!$B:$B,15)+'[1]2. Иные услуги'!$D$11+('[1]3. Услуги по передаче'!$H$10)+('[1]4. СН (Установленные)'!$E$12*1000)+'[1]5. Плата за УРП'!$D$6</f>
        <v>3461.9420002339912</v>
      </c>
      <c r="R115" s="33">
        <f>SUMIFS('[1]1. Отчет АТС'!$F:$F,'[1]1. Отчет АТС'!$A:$A,$A115,'[1]1. Отчет АТС'!$B:$B,16)+'[1]2. Иные услуги'!$D$11+('[1]3. Услуги по передаче'!$H$10)+('[1]4. СН (Установленные)'!$E$12*1000)+'[1]5. Плата за УРП'!$D$6</f>
        <v>3458.6920002339912</v>
      </c>
      <c r="S115" s="33">
        <f>SUMIFS('[1]1. Отчет АТС'!$F:$F,'[1]1. Отчет АТС'!$A:$A,$A115,'[1]1. Отчет АТС'!$B:$B,17)+'[1]2. Иные услуги'!$D$11+('[1]3. Услуги по передаче'!$H$10)+('[1]4. СН (Установленные)'!$E$12*1000)+'[1]5. Плата за УРП'!$D$6</f>
        <v>3457.3820002339908</v>
      </c>
      <c r="T115" s="33">
        <f>SUMIFS('[1]1. Отчет АТС'!$F:$F,'[1]1. Отчет АТС'!$A:$A,$A115,'[1]1. Отчет АТС'!$B:$B,18)+'[1]2. Иные услуги'!$D$11+('[1]3. Услуги по передаче'!$H$10)+('[1]4. СН (Установленные)'!$E$12*1000)+'[1]5. Плата за УРП'!$D$6</f>
        <v>3457.142000233991</v>
      </c>
      <c r="U115" s="33">
        <f>SUMIFS('[1]1. Отчет АТС'!$F:$F,'[1]1. Отчет АТС'!$A:$A,$A115,'[1]1. Отчет АТС'!$B:$B,19)+'[1]2. Иные услуги'!$D$11+('[1]3. Услуги по передаче'!$H$10)+('[1]4. СН (Установленные)'!$E$12*1000)+'[1]5. Плата за УРП'!$D$6</f>
        <v>3324.2920002339911</v>
      </c>
      <c r="V115" s="33">
        <f>SUMIFS('[1]1. Отчет АТС'!$F:$F,'[1]1. Отчет АТС'!$A:$A,$A115,'[1]1. Отчет АТС'!$B:$B,20)+'[1]2. Иные услуги'!$D$11+('[1]3. Услуги по передаче'!$H$10)+('[1]4. СН (Установленные)'!$E$12*1000)+'[1]5. Плата за УРП'!$D$6</f>
        <v>3375.3820002339908</v>
      </c>
      <c r="W115" s="33">
        <f>SUMIFS('[1]1. Отчет АТС'!$F:$F,'[1]1. Отчет АТС'!$A:$A,$A115,'[1]1. Отчет АТС'!$B:$B,21)+'[1]2. Иные услуги'!$D$11+('[1]3. Услуги по передаче'!$H$10)+('[1]4. СН (Установленные)'!$E$12*1000)+'[1]5. Плата за УРП'!$D$6</f>
        <v>3364.2320002339911</v>
      </c>
      <c r="X115" s="33">
        <f>SUMIFS('[1]1. Отчет АТС'!$F:$F,'[1]1. Отчет АТС'!$A:$A,$A115,'[1]1. Отчет АТС'!$B:$B,22)+'[1]2. Иные услуги'!$D$11+('[1]3. Услуги по передаче'!$H$10)+('[1]4. СН (Установленные)'!$E$12*1000)+'[1]5. Плата за УРП'!$D$6</f>
        <v>3043.7120002339907</v>
      </c>
      <c r="Y115" s="33">
        <f>SUMIFS('[1]1. Отчет АТС'!$F:$F,'[1]1. Отчет АТС'!$A:$A,$A115,'[1]1. Отчет АТС'!$B:$B,23)+'[1]2. Иные услуги'!$D$11+('[1]3. Услуги по передаче'!$H$10)+('[1]4. СН (Установленные)'!$E$12*1000)+'[1]5. Плата за УРП'!$D$6</f>
        <v>2783.2220002339909</v>
      </c>
    </row>
    <row r="116" spans="1:25" s="2" customFormat="1" ht="15.75">
      <c r="A116" s="32">
        <v>45447</v>
      </c>
      <c r="B116" s="33">
        <f>SUMIFS('[1]1. Отчет АТС'!$F:$F,'[1]1. Отчет АТС'!$A:$A,$A116,'[1]1. Отчет АТС'!$B:$B,0)+'[1]2. Иные услуги'!$D$11+'[1]3. Услуги по передаче'!$H$10+('[1]4. СН (Установленные)'!$E$12*1000)+'[1]5. Плата за УРП'!$D$6</f>
        <v>2807.0220002339911</v>
      </c>
      <c r="C116" s="33">
        <f>SUMIFS('[1]1. Отчет АТС'!$F:$F,'[1]1. Отчет АТС'!$A:$A,$A116,'[1]1. Отчет АТС'!$B:$B,1)+'[1]2. Иные услуги'!$D$11+('[1]3. Услуги по передаче'!$H$10)+('[1]4. СН (Установленные)'!$E$12*1000)+'[1]5. Плата за УРП'!$D$6</f>
        <v>2579.7820002339913</v>
      </c>
      <c r="D116" s="33">
        <f>SUMIFS('[1]1. Отчет АТС'!$F:$F,'[1]1. Отчет АТС'!$A:$A,$A116,'[1]1. Отчет АТС'!$B:$B,2)+'[1]2. Иные услуги'!$D$11+('[1]3. Услуги по передаче'!$H$10)+('[1]4. СН (Установленные)'!$E$12*1000)+'[1]5. Плата за УРП'!$D$6</f>
        <v>2443.4720002339909</v>
      </c>
      <c r="E116" s="33">
        <f>SUMIFS('[1]1. Отчет АТС'!$F:$F,'[1]1. Отчет АТС'!$A:$A,$A116,'[1]1. Отчет АТС'!$B:$B,3)+'[1]2. Иные услуги'!$D$11+('[1]3. Услуги по передаче'!$H$10)+('[1]4. СН (Установленные)'!$E$12*1000)+'[1]5. Плата за УРП'!$D$6</f>
        <v>2346.4020002339907</v>
      </c>
      <c r="F116" s="33">
        <f>SUMIFS('[1]1. Отчет АТС'!$F:$F,'[1]1. Отчет АТС'!$A:$A,$A116,'[1]1. Отчет АТС'!$B:$B,4)+'[1]2. Иные услуги'!$D$11+('[1]3. Услуги по передаче'!$H$10)+('[1]4. СН (Установленные)'!$E$12*1000)+'[1]5. Плата за УРП'!$D$6</f>
        <v>2348.5520002339908</v>
      </c>
      <c r="G116" s="33">
        <f>SUMIFS('[1]1. Отчет АТС'!$F:$F,'[1]1. Отчет АТС'!$A:$A,$A116,'[1]1. Отчет АТС'!$B:$B,5)+'[1]2. Иные услуги'!$D$11+('[1]3. Услуги по передаче'!$H$10)+('[1]4. СН (Установленные)'!$E$12*1000)+'[1]5. Плата за УРП'!$D$6</f>
        <v>2520.7320002339911</v>
      </c>
      <c r="H116" s="33">
        <f>SUMIFS('[1]1. Отчет АТС'!$F:$F,'[1]1. Отчет АТС'!$A:$A,$A116,'[1]1. Отчет АТС'!$B:$B,6)+'[1]2. Иные услуги'!$D$11+('[1]3. Услуги по передаче'!$H$10)+('[1]4. СН (Установленные)'!$E$12*1000)+'[1]5. Плата за УРП'!$D$6</f>
        <v>2640.3820002339908</v>
      </c>
      <c r="I116" s="33">
        <f>SUMIFS('[1]1. Отчет АТС'!$F:$F,'[1]1. Отчет АТС'!$A:$A,$A116,'[1]1. Отчет АТС'!$B:$B,7)+'[1]2. Иные услуги'!$D$11+('[1]3. Услуги по передаче'!$H$10)+('[1]4. СН (Установленные)'!$E$12*1000)+'[1]5. Плата за УРП'!$D$6</f>
        <v>2889.7820002339913</v>
      </c>
      <c r="J116" s="33">
        <f>SUMIFS('[1]1. Отчет АТС'!$F:$F,'[1]1. Отчет АТС'!$A:$A,$A116,'[1]1. Отчет АТС'!$B:$B,8)+'[1]2. Иные услуги'!$D$11+('[1]3. Услуги по передаче'!$H$10)+('[1]4. СН (Установленные)'!$E$12*1000)+'[1]5. Плата за УРП'!$D$6</f>
        <v>3346.122000233991</v>
      </c>
      <c r="K116" s="33">
        <f>SUMIFS('[1]1. Отчет АТС'!$F:$F,'[1]1. Отчет АТС'!$A:$A,$A116,'[1]1. Отчет АТС'!$B:$B,9)+'[1]2. Иные услуги'!$D$11+('[1]3. Услуги по передаче'!$H$10)+('[1]4. СН (Установленные)'!$E$12*1000)+'[1]5. Плата за УРП'!$D$6</f>
        <v>3497.5620002339911</v>
      </c>
      <c r="L116" s="33">
        <f>SUMIFS('[1]1. Отчет АТС'!$F:$F,'[1]1. Отчет АТС'!$A:$A,$A116,'[1]1. Отчет АТС'!$B:$B,10)+'[1]2. Иные услуги'!$D$11+('[1]3. Услуги по передаче'!$H$10)+('[1]4. СН (Установленные)'!$E$12*1000)+'[1]5. Плата за УРП'!$D$6</f>
        <v>3508.9820002339911</v>
      </c>
      <c r="M116" s="33">
        <f>SUMIFS('[1]1. Отчет АТС'!$F:$F,'[1]1. Отчет АТС'!$A:$A,$A116,'[1]1. Отчет АТС'!$B:$B,11)+'[1]2. Иные услуги'!$D$11+('[1]3. Услуги по передаче'!$H$10)+('[1]4. СН (Установленные)'!$E$12*1000)+'[1]5. Плата за УРП'!$D$6</f>
        <v>3509.2220002339909</v>
      </c>
      <c r="N116" s="33">
        <f>SUMIFS('[1]1. Отчет АТС'!$F:$F,'[1]1. Отчет АТС'!$A:$A,$A116,'[1]1. Отчет АТС'!$B:$B,12)+'[1]2. Иные услуги'!$D$11+('[1]3. Услуги по передаче'!$H$10)+('[1]4. СН (Установленные)'!$E$12*1000)+'[1]5. Плата за УРП'!$D$6</f>
        <v>3501.7820002339904</v>
      </c>
      <c r="O116" s="33">
        <f>SUMIFS('[1]1. Отчет АТС'!$F:$F,'[1]1. Отчет АТС'!$A:$A,$A116,'[1]1. Отчет АТС'!$B:$B,13)+'[1]2. Иные услуги'!$D$11+('[1]3. Услуги по передаче'!$H$10)+('[1]4. СН (Установленные)'!$E$12*1000)+'[1]5. Плата за УРП'!$D$6</f>
        <v>3501.9520002339905</v>
      </c>
      <c r="P116" s="33">
        <f>SUMIFS('[1]1. Отчет АТС'!$F:$F,'[1]1. Отчет АТС'!$A:$A,$A116,'[1]1. Отчет АТС'!$B:$B,14)+'[1]2. Иные услуги'!$D$11+('[1]3. Услуги по передаче'!$H$10)+('[1]4. СН (Установленные)'!$E$12*1000)+'[1]5. Плата за УРП'!$D$6</f>
        <v>3503.5720002339904</v>
      </c>
      <c r="Q116" s="33">
        <f>SUMIFS('[1]1. Отчет АТС'!$F:$F,'[1]1. Отчет АТС'!$A:$A,$A116,'[1]1. Отчет АТС'!$B:$B,15)+'[1]2. Иные услуги'!$D$11+('[1]3. Услуги по передаче'!$H$10)+('[1]4. СН (Установленные)'!$E$12*1000)+'[1]5. Плата за УРП'!$D$6</f>
        <v>3501.4320002339909</v>
      </c>
      <c r="R116" s="33">
        <f>SUMIFS('[1]1. Отчет АТС'!$F:$F,'[1]1. Отчет АТС'!$A:$A,$A116,'[1]1. Отчет АТС'!$B:$B,16)+'[1]2. Иные услуги'!$D$11+('[1]3. Услуги по передаче'!$H$10)+('[1]4. СН (Установленные)'!$E$12*1000)+'[1]5. Плата за УРП'!$D$6</f>
        <v>3508.6620002339905</v>
      </c>
      <c r="S116" s="33">
        <f>SUMIFS('[1]1. Отчет АТС'!$F:$F,'[1]1. Отчет АТС'!$A:$A,$A116,'[1]1. Отчет АТС'!$B:$B,17)+'[1]2. Иные услуги'!$D$11+('[1]3. Услуги по передаче'!$H$10)+('[1]4. СН (Установленные)'!$E$12*1000)+'[1]5. Плата за УРП'!$D$6</f>
        <v>3509.7720002339911</v>
      </c>
      <c r="T116" s="33">
        <f>SUMIFS('[1]1. Отчет АТС'!$F:$F,'[1]1. Отчет АТС'!$A:$A,$A116,'[1]1. Отчет АТС'!$B:$B,18)+'[1]2. Иные услуги'!$D$11+('[1]3. Услуги по передаче'!$H$10)+('[1]4. СН (Установленные)'!$E$12*1000)+'[1]5. Плата за УРП'!$D$6</f>
        <v>3511.3220002339904</v>
      </c>
      <c r="U116" s="33">
        <f>SUMIFS('[1]1. Отчет АТС'!$F:$F,'[1]1. Отчет АТС'!$A:$A,$A116,'[1]1. Отчет АТС'!$B:$B,19)+'[1]2. Иные услуги'!$D$11+('[1]3. Услуги по передаче'!$H$10)+('[1]4. СН (Установленные)'!$E$12*1000)+'[1]5. Плата за УРП'!$D$6</f>
        <v>3493.3020002339908</v>
      </c>
      <c r="V116" s="33">
        <f>SUMIFS('[1]1. Отчет АТС'!$F:$F,'[1]1. Отчет АТС'!$A:$A,$A116,'[1]1. Отчет АТС'!$B:$B,20)+'[1]2. Иные услуги'!$D$11+('[1]3. Услуги по передаче'!$H$10)+('[1]4. СН (Установленные)'!$E$12*1000)+'[1]5. Плата за УРП'!$D$6</f>
        <v>3492.2720002339911</v>
      </c>
      <c r="W116" s="33">
        <f>SUMIFS('[1]1. Отчет АТС'!$F:$F,'[1]1. Отчет АТС'!$A:$A,$A116,'[1]1. Отчет АТС'!$B:$B,21)+'[1]2. Иные услуги'!$D$11+('[1]3. Услуги по передаче'!$H$10)+('[1]4. СН (Установленные)'!$E$12*1000)+'[1]5. Плата за УРП'!$D$6</f>
        <v>3500.4320002339909</v>
      </c>
      <c r="X116" s="33">
        <f>SUMIFS('[1]1. Отчет АТС'!$F:$F,'[1]1. Отчет АТС'!$A:$A,$A116,'[1]1. Отчет АТС'!$B:$B,22)+'[1]2. Иные услуги'!$D$11+('[1]3. Услуги по передаче'!$H$10)+('[1]4. СН (Установленные)'!$E$12*1000)+'[1]5. Плата за УРП'!$D$6</f>
        <v>3039.8820002339908</v>
      </c>
      <c r="Y116" s="33">
        <f>SUMIFS('[1]1. Отчет АТС'!$F:$F,'[1]1. Отчет АТС'!$A:$A,$A116,'[1]1. Отчет АТС'!$B:$B,23)+'[1]2. Иные услуги'!$D$11+('[1]3. Услуги по передаче'!$H$10)+('[1]4. СН (Установленные)'!$E$12*1000)+'[1]5. Плата за УРП'!$D$6</f>
        <v>2784.2720002339911</v>
      </c>
    </row>
    <row r="117" spans="1:25" s="2" customFormat="1" ht="15.75">
      <c r="A117" s="32">
        <v>45448</v>
      </c>
      <c r="B117" s="33">
        <f>SUMIFS('[1]1. Отчет АТС'!$F:$F,'[1]1. Отчет АТС'!$A:$A,$A117,'[1]1. Отчет АТС'!$B:$B,0)+'[1]2. Иные услуги'!$D$11+'[1]3. Услуги по передаче'!$H$10+('[1]4. СН (Установленные)'!$E$12*1000)+'[1]5. Плата за УРП'!$D$6</f>
        <v>2618.5720002339913</v>
      </c>
      <c r="C117" s="33">
        <f>SUMIFS('[1]1. Отчет АТС'!$F:$F,'[1]1. Отчет АТС'!$A:$A,$A117,'[1]1. Отчет АТС'!$B:$B,1)+'[1]2. Иные услуги'!$D$11+('[1]3. Услуги по передаче'!$H$10)+('[1]4. СН (Установленные)'!$E$12*1000)+'[1]5. Плата за УРП'!$D$6</f>
        <v>2441.9720002339909</v>
      </c>
      <c r="D117" s="33">
        <f>SUMIFS('[1]1. Отчет АТС'!$F:$F,'[1]1. Отчет АТС'!$A:$A,$A117,'[1]1. Отчет АТС'!$B:$B,2)+'[1]2. Иные услуги'!$D$11+('[1]3. Услуги по передаче'!$H$10)+('[1]4. СН (Установленные)'!$E$12*1000)+'[1]5. Плата за УРП'!$D$6</f>
        <v>2304.8220002339908</v>
      </c>
      <c r="E117" s="33">
        <f>SUMIFS('[1]1. Отчет АТС'!$F:$F,'[1]1. Отчет АТС'!$A:$A,$A117,'[1]1. Отчет АТС'!$B:$B,3)+'[1]2. Иные услуги'!$D$11+('[1]3. Услуги по передаче'!$H$10)+('[1]4. СН (Установленные)'!$E$12*1000)+'[1]5. Плата за УРП'!$D$6</f>
        <v>2213.8420002339908</v>
      </c>
      <c r="F117" s="33">
        <f>SUMIFS('[1]1. Отчет АТС'!$F:$F,'[1]1. Отчет АТС'!$A:$A,$A117,'[1]1. Отчет АТС'!$B:$B,4)+'[1]2. Иные услуги'!$D$11+('[1]3. Услуги по передаче'!$H$10)+('[1]4. СН (Установленные)'!$E$12*1000)+'[1]5. Плата за УРП'!$D$6</f>
        <v>1484.7220002339909</v>
      </c>
      <c r="G117" s="33">
        <f>SUMIFS('[1]1. Отчет АТС'!$F:$F,'[1]1. Отчет АТС'!$A:$A,$A117,'[1]1. Отчет АТС'!$B:$B,5)+'[1]2. Иные услуги'!$D$11+('[1]3. Услуги по передаче'!$H$10)+('[1]4. СН (Установленные)'!$E$12*1000)+'[1]5. Плата за УРП'!$D$6</f>
        <v>1484.7220002339909</v>
      </c>
      <c r="H117" s="33">
        <f>SUMIFS('[1]1. Отчет АТС'!$F:$F,'[1]1. Отчет АТС'!$A:$A,$A117,'[1]1. Отчет АТС'!$B:$B,6)+'[1]2. Иные услуги'!$D$11+('[1]3. Услуги по передаче'!$H$10)+('[1]4. СН (Установленные)'!$E$12*1000)+'[1]5. Плата за УРП'!$D$6</f>
        <v>1688.9620002339909</v>
      </c>
      <c r="I117" s="33">
        <f>SUMIFS('[1]1. Отчет АТС'!$F:$F,'[1]1. Отчет АТС'!$A:$A,$A117,'[1]1. Отчет АТС'!$B:$B,7)+'[1]2. Иные услуги'!$D$11+('[1]3. Услуги по передаче'!$H$10)+('[1]4. СН (Установленные)'!$E$12*1000)+'[1]5. Плата за УРП'!$D$6</f>
        <v>1592.8220002339908</v>
      </c>
      <c r="J117" s="33">
        <f>SUMIFS('[1]1. Отчет АТС'!$F:$F,'[1]1. Отчет АТС'!$A:$A,$A117,'[1]1. Отчет АТС'!$B:$B,8)+'[1]2. Иные услуги'!$D$11+('[1]3. Услуги по передаче'!$H$10)+('[1]4. СН (Установленные)'!$E$12*1000)+'[1]5. Плата за УРП'!$D$6</f>
        <v>3218.6120002339912</v>
      </c>
      <c r="K117" s="33">
        <f>SUMIFS('[1]1. Отчет АТС'!$F:$F,'[1]1. Отчет АТС'!$A:$A,$A117,'[1]1. Отчет АТС'!$B:$B,9)+'[1]2. Иные услуги'!$D$11+('[1]3. Услуги по передаче'!$H$10)+('[1]4. СН (Установленные)'!$E$12*1000)+'[1]5. Плата за УРП'!$D$6</f>
        <v>3466.6320002339908</v>
      </c>
      <c r="L117" s="33">
        <f>SUMIFS('[1]1. Отчет АТС'!$F:$F,'[1]1. Отчет АТС'!$A:$A,$A117,'[1]1. Отчет АТС'!$B:$B,10)+'[1]2. Иные услуги'!$D$11+('[1]3. Услуги по передаче'!$H$10)+('[1]4. СН (Установленные)'!$E$12*1000)+'[1]5. Плата за УРП'!$D$6</f>
        <v>3489.662000233991</v>
      </c>
      <c r="M117" s="33">
        <f>SUMIFS('[1]1. Отчет АТС'!$F:$F,'[1]1. Отчет АТС'!$A:$A,$A117,'[1]1. Отчет АТС'!$B:$B,11)+'[1]2. Иные услуги'!$D$11+('[1]3. Услуги по передаче'!$H$10)+('[1]4. СН (Установленные)'!$E$12*1000)+'[1]5. Плата за УРП'!$D$6</f>
        <v>3479.1920002339912</v>
      </c>
      <c r="N117" s="33">
        <f>SUMIFS('[1]1. Отчет АТС'!$F:$F,'[1]1. Отчет АТС'!$A:$A,$A117,'[1]1. Отчет АТС'!$B:$B,12)+'[1]2. Иные услуги'!$D$11+('[1]3. Услуги по передаче'!$H$10)+('[1]4. СН (Установленные)'!$E$12*1000)+'[1]5. Плата за УРП'!$D$6</f>
        <v>3480.8820002339908</v>
      </c>
      <c r="O117" s="33">
        <f>SUMIFS('[1]1. Отчет АТС'!$F:$F,'[1]1. Отчет АТС'!$A:$A,$A117,'[1]1. Отчет АТС'!$B:$B,13)+'[1]2. Иные услуги'!$D$11+('[1]3. Услуги по передаче'!$H$10)+('[1]4. СН (Установленные)'!$E$12*1000)+'[1]5. Плата за УРП'!$D$6</f>
        <v>3481.662000233991</v>
      </c>
      <c r="P117" s="33">
        <f>SUMIFS('[1]1. Отчет АТС'!$F:$F,'[1]1. Отчет АТС'!$A:$A,$A117,'[1]1. Отчет АТС'!$B:$B,14)+'[1]2. Иные услуги'!$D$11+('[1]3. Услуги по передаче'!$H$10)+('[1]4. СН (Установленные)'!$E$12*1000)+'[1]5. Плата за УРП'!$D$6</f>
        <v>3481.8620002339912</v>
      </c>
      <c r="Q117" s="33">
        <f>SUMIFS('[1]1. Отчет АТС'!$F:$F,'[1]1. Отчет АТС'!$A:$A,$A117,'[1]1. Отчет АТС'!$B:$B,15)+'[1]2. Иные услуги'!$D$11+('[1]3. Услуги по передаче'!$H$10)+('[1]4. СН (Установленные)'!$E$12*1000)+'[1]5. Плата за УРП'!$D$6</f>
        <v>3482.9220002339907</v>
      </c>
      <c r="R117" s="33">
        <f>SUMIFS('[1]1. Отчет АТС'!$F:$F,'[1]1. Отчет АТС'!$A:$A,$A117,'[1]1. Отчет АТС'!$B:$B,16)+'[1]2. Иные услуги'!$D$11+('[1]3. Услуги по передаче'!$H$10)+('[1]4. СН (Установленные)'!$E$12*1000)+'[1]5. Плата за УРП'!$D$6</f>
        <v>3483.2320002339911</v>
      </c>
      <c r="S117" s="33">
        <f>SUMIFS('[1]1. Отчет АТС'!$F:$F,'[1]1. Отчет АТС'!$A:$A,$A117,'[1]1. Отчет АТС'!$B:$B,17)+'[1]2. Иные услуги'!$D$11+('[1]3. Услуги по передаче'!$H$10)+('[1]4. СН (Установленные)'!$E$12*1000)+'[1]5. Плата за УРП'!$D$6</f>
        <v>3509.9320002339909</v>
      </c>
      <c r="T117" s="33">
        <f>SUMIFS('[1]1. Отчет АТС'!$F:$F,'[1]1. Отчет АТС'!$A:$A,$A117,'[1]1. Отчет АТС'!$B:$B,18)+'[1]2. Иные услуги'!$D$11+('[1]3. Услуги по передаче'!$H$10)+('[1]4. СН (Установленные)'!$E$12*1000)+'[1]5. Плата за УРП'!$D$6</f>
        <v>3494.7420002339909</v>
      </c>
      <c r="U117" s="33">
        <f>SUMIFS('[1]1. Отчет АТС'!$F:$F,'[1]1. Отчет АТС'!$A:$A,$A117,'[1]1. Отчет АТС'!$B:$B,19)+'[1]2. Иные услуги'!$D$11+('[1]3. Услуги по передаче'!$H$10)+('[1]4. СН (Установленные)'!$E$12*1000)+'[1]5. Плата за УРП'!$D$6</f>
        <v>3459.8420002339908</v>
      </c>
      <c r="V117" s="33">
        <f>SUMIFS('[1]1. Отчет АТС'!$F:$F,'[1]1. Отчет АТС'!$A:$A,$A117,'[1]1. Отчет АТС'!$B:$B,20)+'[1]2. Иные услуги'!$D$11+('[1]3. Услуги по передаче'!$H$10)+('[1]4. СН (Установленные)'!$E$12*1000)+'[1]5. Плата за УРП'!$D$6</f>
        <v>3475.7220002339909</v>
      </c>
      <c r="W117" s="33">
        <f>SUMIFS('[1]1. Отчет АТС'!$F:$F,'[1]1. Отчет АТС'!$A:$A,$A117,'[1]1. Отчет АТС'!$B:$B,21)+'[1]2. Иные услуги'!$D$11+('[1]3. Услуги по передаче'!$H$10)+('[1]4. СН (Установленные)'!$E$12*1000)+'[1]5. Плата за УРП'!$D$6</f>
        <v>3473.662000233991</v>
      </c>
      <c r="X117" s="33">
        <f>SUMIFS('[1]1. Отчет АТС'!$F:$F,'[1]1. Отчет АТС'!$A:$A,$A117,'[1]1. Отчет АТС'!$B:$B,22)+'[1]2. Иные услуги'!$D$11+('[1]3. Услуги по передаче'!$H$10)+('[1]4. СН (Установленные)'!$E$12*1000)+'[1]5. Плата за УРП'!$D$6</f>
        <v>3029.0620002339911</v>
      </c>
      <c r="Y117" s="33">
        <f>SUMIFS('[1]1. Отчет АТС'!$F:$F,'[1]1. Отчет АТС'!$A:$A,$A117,'[1]1. Отчет АТС'!$B:$B,23)+'[1]2. Иные услуги'!$D$11+('[1]3. Услуги по передаче'!$H$10)+('[1]4. СН (Установленные)'!$E$12*1000)+'[1]5. Плата за УРП'!$D$6</f>
        <v>2715.332000233991</v>
      </c>
    </row>
    <row r="118" spans="1:25" s="2" customFormat="1" ht="15.75">
      <c r="A118" s="32">
        <v>45449</v>
      </c>
      <c r="B118" s="33">
        <f>SUMIFS('[1]1. Отчет АТС'!$F:$F,'[1]1. Отчет АТС'!$A:$A,$A118,'[1]1. Отчет АТС'!$B:$B,0)+'[1]2. Иные услуги'!$D$11+'[1]3. Услуги по передаче'!$H$10+('[1]4. СН (Установленные)'!$E$12*1000)+'[1]5. Плата за УРП'!$D$6</f>
        <v>2362.8220002339908</v>
      </c>
      <c r="C118" s="33">
        <f>SUMIFS('[1]1. Отчет АТС'!$F:$F,'[1]1. Отчет АТС'!$A:$A,$A118,'[1]1. Отчет АТС'!$B:$B,1)+'[1]2. Иные услуги'!$D$11+('[1]3. Услуги по передаче'!$H$10)+('[1]4. СН (Установленные)'!$E$12*1000)+'[1]5. Плата за УРП'!$D$6</f>
        <v>2248.6120002339908</v>
      </c>
      <c r="D118" s="33">
        <f>SUMIFS('[1]1. Отчет АТС'!$F:$F,'[1]1. Отчет АТС'!$A:$A,$A118,'[1]1. Отчет АТС'!$B:$B,2)+'[1]2. Иные услуги'!$D$11+('[1]3. Услуги по передаче'!$H$10)+('[1]4. СН (Установленные)'!$E$12*1000)+'[1]5. Плата за УРП'!$D$6</f>
        <v>2141.5120002339909</v>
      </c>
      <c r="E118" s="33">
        <f>SUMIFS('[1]1. Отчет АТС'!$F:$F,'[1]1. Отчет АТС'!$A:$A,$A118,'[1]1. Отчет АТС'!$B:$B,3)+'[1]2. Иные услуги'!$D$11+('[1]3. Услуги по передаче'!$H$10)+('[1]4. СН (Установленные)'!$E$12*1000)+'[1]5. Плата за УРП'!$D$6</f>
        <v>1484.7220002339909</v>
      </c>
      <c r="F118" s="33">
        <f>SUMIFS('[1]1. Отчет АТС'!$F:$F,'[1]1. Отчет АТС'!$A:$A,$A118,'[1]1. Отчет АТС'!$B:$B,4)+'[1]2. Иные услуги'!$D$11+('[1]3. Услуги по передаче'!$H$10)+('[1]4. СН (Установленные)'!$E$12*1000)+'[1]5. Плата за УРП'!$D$6</f>
        <v>1484.7220002339909</v>
      </c>
      <c r="G118" s="33">
        <f>SUMIFS('[1]1. Отчет АТС'!$F:$F,'[1]1. Отчет АТС'!$A:$A,$A118,'[1]1. Отчет АТС'!$B:$B,5)+'[1]2. Иные услуги'!$D$11+('[1]3. Услуги по передаче'!$H$10)+('[1]4. СН (Установленные)'!$E$12*1000)+'[1]5. Плата за УРП'!$D$6</f>
        <v>1484.7220002339909</v>
      </c>
      <c r="H118" s="33">
        <f>SUMIFS('[1]1. Отчет АТС'!$F:$F,'[1]1. Отчет АТС'!$A:$A,$A118,'[1]1. Отчет АТС'!$B:$B,6)+'[1]2. Иные услуги'!$D$11+('[1]3. Услуги по передаче'!$H$10)+('[1]4. СН (Установленные)'!$E$12*1000)+'[1]5. Плата за УРП'!$D$6</f>
        <v>1625.362000233991</v>
      </c>
      <c r="I118" s="33">
        <f>SUMIFS('[1]1. Отчет АТС'!$F:$F,'[1]1. Отчет АТС'!$A:$A,$A118,'[1]1. Отчет АТС'!$B:$B,7)+'[1]2. Иные услуги'!$D$11+('[1]3. Услуги по передаче'!$H$10)+('[1]4. СН (Установленные)'!$E$12*1000)+'[1]5. Плата за УРП'!$D$6</f>
        <v>2598.892000233991</v>
      </c>
      <c r="J118" s="33">
        <f>SUMIFS('[1]1. Отчет АТС'!$F:$F,'[1]1. Отчет АТС'!$A:$A,$A118,'[1]1. Отчет АТС'!$B:$B,8)+'[1]2. Иные услуги'!$D$11+('[1]3. Услуги по передаче'!$H$10)+('[1]4. СН (Установленные)'!$E$12*1000)+'[1]5. Плата за УРП'!$D$6</f>
        <v>3064.1120002339912</v>
      </c>
      <c r="K118" s="33">
        <f>SUMIFS('[1]1. Отчет АТС'!$F:$F,'[1]1. Отчет АТС'!$A:$A,$A118,'[1]1. Отчет АТС'!$B:$B,9)+'[1]2. Иные услуги'!$D$11+('[1]3. Услуги по передаче'!$H$10)+('[1]4. СН (Установленные)'!$E$12*1000)+'[1]5. Плата за УРП'!$D$6</f>
        <v>3463.082000233991</v>
      </c>
      <c r="L118" s="33">
        <f>SUMIFS('[1]1. Отчет АТС'!$F:$F,'[1]1. Отчет АТС'!$A:$A,$A118,'[1]1. Отчет АТС'!$B:$B,10)+'[1]2. Иные услуги'!$D$11+('[1]3. Услуги по передаче'!$H$10)+('[1]4. СН (Установленные)'!$E$12*1000)+'[1]5. Плата за УРП'!$D$6</f>
        <v>3503.5720002339904</v>
      </c>
      <c r="M118" s="33">
        <f>SUMIFS('[1]1. Отчет АТС'!$F:$F,'[1]1. Отчет АТС'!$A:$A,$A118,'[1]1. Отчет АТС'!$B:$B,11)+'[1]2. Иные услуги'!$D$11+('[1]3. Услуги по передаче'!$H$10)+('[1]4. СН (Установленные)'!$E$12*1000)+'[1]5. Плата за УРП'!$D$6</f>
        <v>3509.5520002339908</v>
      </c>
      <c r="N118" s="33">
        <f>SUMIFS('[1]1. Отчет АТС'!$F:$F,'[1]1. Отчет АТС'!$A:$A,$A118,'[1]1. Отчет АТС'!$B:$B,12)+'[1]2. Иные услуги'!$D$11+('[1]3. Услуги по передаче'!$H$10)+('[1]4. СН (Установленные)'!$E$12*1000)+'[1]5. Плата за УРП'!$D$6</f>
        <v>3505.5320002339904</v>
      </c>
      <c r="O118" s="33">
        <f>SUMIFS('[1]1. Отчет АТС'!$F:$F,'[1]1. Отчет АТС'!$A:$A,$A118,'[1]1. Отчет АТС'!$B:$B,13)+'[1]2. Иные услуги'!$D$11+('[1]3. Услуги по передаче'!$H$10)+('[1]4. СН (Установленные)'!$E$12*1000)+'[1]5. Плата за УРП'!$D$6</f>
        <v>3501.3220002339904</v>
      </c>
      <c r="P118" s="33">
        <f>SUMIFS('[1]1. Отчет АТС'!$F:$F,'[1]1. Отчет АТС'!$A:$A,$A118,'[1]1. Отчет АТС'!$B:$B,14)+'[1]2. Иные услуги'!$D$11+('[1]3. Услуги по передаче'!$H$10)+('[1]4. СН (Установленные)'!$E$12*1000)+'[1]5. Плата за УРП'!$D$6</f>
        <v>3523.2520002339907</v>
      </c>
      <c r="Q118" s="33">
        <f>SUMIFS('[1]1. Отчет АТС'!$F:$F,'[1]1. Отчет АТС'!$A:$A,$A118,'[1]1. Отчет АТС'!$B:$B,15)+'[1]2. Иные услуги'!$D$11+('[1]3. Услуги по передаче'!$H$10)+('[1]4. СН (Установленные)'!$E$12*1000)+'[1]5. Плата за УРП'!$D$6</f>
        <v>3529.392000233991</v>
      </c>
      <c r="R118" s="33">
        <f>SUMIFS('[1]1. Отчет АТС'!$F:$F,'[1]1. Отчет АТС'!$A:$A,$A118,'[1]1. Отчет АТС'!$B:$B,16)+'[1]2. Иные услуги'!$D$11+('[1]3. Услуги по передаче'!$H$10)+('[1]4. СН (Установленные)'!$E$12*1000)+'[1]5. Плата за УРП'!$D$6</f>
        <v>3517.5020002339907</v>
      </c>
      <c r="S118" s="33">
        <f>SUMIFS('[1]1. Отчет АТС'!$F:$F,'[1]1. Отчет АТС'!$A:$A,$A118,'[1]1. Отчет АТС'!$B:$B,17)+'[1]2. Иные услуги'!$D$11+('[1]3. Услуги по передаче'!$H$10)+('[1]4. СН (Установленные)'!$E$12*1000)+'[1]5. Плата за УРП'!$D$6</f>
        <v>3502.4920002339904</v>
      </c>
      <c r="T118" s="33">
        <f>SUMIFS('[1]1. Отчет АТС'!$F:$F,'[1]1. Отчет АТС'!$A:$A,$A118,'[1]1. Отчет АТС'!$B:$B,18)+'[1]2. Иные услуги'!$D$11+('[1]3. Услуги по передаче'!$H$10)+('[1]4. СН (Установленные)'!$E$12*1000)+'[1]5. Плата за УРП'!$D$6</f>
        <v>3486.3820002339908</v>
      </c>
      <c r="U118" s="33">
        <f>SUMIFS('[1]1. Отчет АТС'!$F:$F,'[1]1. Отчет АТС'!$A:$A,$A118,'[1]1. Отчет АТС'!$B:$B,19)+'[1]2. Иные услуги'!$D$11+('[1]3. Услуги по передаче'!$H$10)+('[1]4. СН (Установленные)'!$E$12*1000)+'[1]5. Плата за УРП'!$D$6</f>
        <v>3309.3620002339912</v>
      </c>
      <c r="V118" s="33">
        <f>SUMIFS('[1]1. Отчет АТС'!$F:$F,'[1]1. Отчет АТС'!$A:$A,$A118,'[1]1. Отчет АТС'!$B:$B,20)+'[1]2. Иные услуги'!$D$11+('[1]3. Услуги по передаче'!$H$10)+('[1]4. СН (Установленные)'!$E$12*1000)+'[1]5. Плата за УРП'!$D$6</f>
        <v>3395.412000233991</v>
      </c>
      <c r="W118" s="33">
        <f>SUMIFS('[1]1. Отчет АТС'!$F:$F,'[1]1. Отчет АТС'!$A:$A,$A118,'[1]1. Отчет АТС'!$B:$B,21)+'[1]2. Иные услуги'!$D$11+('[1]3. Услуги по передаче'!$H$10)+('[1]4. СН (Установленные)'!$E$12*1000)+'[1]5. Плата за УРП'!$D$6</f>
        <v>3312.082000233991</v>
      </c>
      <c r="X118" s="33">
        <f>SUMIFS('[1]1. Отчет АТС'!$F:$F,'[1]1. Отчет АТС'!$A:$A,$A118,'[1]1. Отчет АТС'!$B:$B,22)+'[1]2. Иные услуги'!$D$11+('[1]3. Услуги по передаче'!$H$10)+('[1]4. СН (Установленные)'!$E$12*1000)+'[1]5. Плата за УРП'!$D$6</f>
        <v>2861.2520002339907</v>
      </c>
      <c r="Y118" s="33">
        <f>SUMIFS('[1]1. Отчет АТС'!$F:$F,'[1]1. Отчет АТС'!$A:$A,$A118,'[1]1. Отчет АТС'!$B:$B,23)+'[1]2. Иные услуги'!$D$11+('[1]3. Услуги по передаче'!$H$10)+('[1]4. СН (Установленные)'!$E$12*1000)+'[1]5. Плата за УРП'!$D$6</f>
        <v>2575.1820002339909</v>
      </c>
    </row>
    <row r="119" spans="1:25" s="2" customFormat="1" ht="15.75">
      <c r="A119" s="32">
        <v>45450</v>
      </c>
      <c r="B119" s="33">
        <f>SUMIFS('[1]1. Отчет АТС'!$F:$F,'[1]1. Отчет АТС'!$A:$A,$A119,'[1]1. Отчет АТС'!$B:$B,0)+'[1]2. Иные услуги'!$D$11+'[1]3. Услуги по передаче'!$H$10+('[1]4. СН (Установленные)'!$E$12*1000)+'[1]5. Плата за УРП'!$D$6</f>
        <v>2417.582000233991</v>
      </c>
      <c r="C119" s="33">
        <f>SUMIFS('[1]1. Отчет АТС'!$F:$F,'[1]1. Отчет АТС'!$A:$A,$A119,'[1]1. Отчет АТС'!$B:$B,1)+'[1]2. Иные услуги'!$D$11+('[1]3. Услуги по передаче'!$H$10)+('[1]4. СН (Установленные)'!$E$12*1000)+'[1]5. Плата за УРП'!$D$6</f>
        <v>2231.5420002339906</v>
      </c>
      <c r="D119" s="33">
        <f>SUMIFS('[1]1. Отчет АТС'!$F:$F,'[1]1. Отчет АТС'!$A:$A,$A119,'[1]1. Отчет АТС'!$B:$B,2)+'[1]2. Иные услуги'!$D$11+('[1]3. Услуги по передаче'!$H$10)+('[1]4. СН (Установленные)'!$E$12*1000)+'[1]5. Плата за УРП'!$D$6</f>
        <v>1593.5020002339909</v>
      </c>
      <c r="E119" s="33">
        <f>SUMIFS('[1]1. Отчет АТС'!$F:$F,'[1]1. Отчет АТС'!$A:$A,$A119,'[1]1. Отчет АТС'!$B:$B,3)+'[1]2. Иные услуги'!$D$11+('[1]3. Услуги по передаче'!$H$10)+('[1]4. СН (Установленные)'!$E$12*1000)+'[1]5. Плата за УРП'!$D$6</f>
        <v>1580.602000233991</v>
      </c>
      <c r="F119" s="33">
        <f>SUMIFS('[1]1. Отчет АТС'!$F:$F,'[1]1. Отчет АТС'!$A:$A,$A119,'[1]1. Отчет АТС'!$B:$B,4)+'[1]2. Иные услуги'!$D$11+('[1]3. Услуги по передаче'!$H$10)+('[1]4. СН (Установленные)'!$E$12*1000)+'[1]5. Плата за УРП'!$D$6</f>
        <v>1573.672000233991</v>
      </c>
      <c r="G119" s="33">
        <f>SUMIFS('[1]1. Отчет АТС'!$F:$F,'[1]1. Отчет АТС'!$A:$A,$A119,'[1]1. Отчет АТС'!$B:$B,5)+'[1]2. Иные услуги'!$D$11+('[1]3. Услуги по передаче'!$H$10)+('[1]4. СН (Установленные)'!$E$12*1000)+'[1]5. Плата за УРП'!$D$6</f>
        <v>1598.7720002339909</v>
      </c>
      <c r="H119" s="33">
        <f>SUMIFS('[1]1. Отчет АТС'!$F:$F,'[1]1. Отчет АТС'!$A:$A,$A119,'[1]1. Отчет АТС'!$B:$B,6)+'[1]2. Иные услуги'!$D$11+('[1]3. Услуги по передаче'!$H$10)+('[1]4. СН (Установленные)'!$E$12*1000)+'[1]5. Плата за УРП'!$D$6</f>
        <v>2448.5420002339906</v>
      </c>
      <c r="I119" s="33">
        <f>SUMIFS('[1]1. Отчет АТС'!$F:$F,'[1]1. Отчет АТС'!$A:$A,$A119,'[1]1. Отчет АТС'!$B:$B,7)+'[1]2. Иные услуги'!$D$11+('[1]3. Услуги по передаче'!$H$10)+('[1]4. СН (Установленные)'!$E$12*1000)+'[1]5. Плата за УРП'!$D$6</f>
        <v>2740.372000233991</v>
      </c>
      <c r="J119" s="33">
        <f>SUMIFS('[1]1. Отчет АТС'!$F:$F,'[1]1. Отчет АТС'!$A:$A,$A119,'[1]1. Отчет АТС'!$B:$B,8)+'[1]2. Иные услуги'!$D$11+('[1]3. Услуги по передаче'!$H$10)+('[1]4. СН (Установленные)'!$E$12*1000)+'[1]5. Плата за УРП'!$D$6</f>
        <v>3110.3620002339912</v>
      </c>
      <c r="K119" s="33">
        <f>SUMIFS('[1]1. Отчет АТС'!$F:$F,'[1]1. Отчет АТС'!$A:$A,$A119,'[1]1. Отчет АТС'!$B:$B,9)+'[1]2. Иные услуги'!$D$11+('[1]3. Услуги по передаче'!$H$10)+('[1]4. СН (Установленные)'!$E$12*1000)+'[1]5. Плата за УРП'!$D$6</f>
        <v>3484.832000233991</v>
      </c>
      <c r="L119" s="33">
        <f>SUMIFS('[1]1. Отчет АТС'!$F:$F,'[1]1. Отчет АТС'!$A:$A,$A119,'[1]1. Отчет АТС'!$B:$B,10)+'[1]2. Иные услуги'!$D$11+('[1]3. Услуги по передаче'!$H$10)+('[1]4. СН (Установленные)'!$E$12*1000)+'[1]5. Плата за УРП'!$D$6</f>
        <v>3486.6320002339908</v>
      </c>
      <c r="M119" s="33">
        <f>SUMIFS('[1]1. Отчет АТС'!$F:$F,'[1]1. Отчет АТС'!$A:$A,$A119,'[1]1. Отчет АТС'!$B:$B,11)+'[1]2. Иные услуги'!$D$11+('[1]3. Услуги по передаче'!$H$10)+('[1]4. СН (Установленные)'!$E$12*1000)+'[1]5. Плата за УРП'!$D$6</f>
        <v>3488.7720002339911</v>
      </c>
      <c r="N119" s="33">
        <f>SUMIFS('[1]1. Отчет АТС'!$F:$F,'[1]1. Отчет АТС'!$A:$A,$A119,'[1]1. Отчет АТС'!$B:$B,12)+'[1]2. Иные услуги'!$D$11+('[1]3. Услуги по передаче'!$H$10)+('[1]4. СН (Установленные)'!$E$12*1000)+'[1]5. Плата за УРП'!$D$6</f>
        <v>3492.5720002339913</v>
      </c>
      <c r="O119" s="33">
        <f>SUMIFS('[1]1. Отчет АТС'!$F:$F,'[1]1. Отчет АТС'!$A:$A,$A119,'[1]1. Отчет АТС'!$B:$B,13)+'[1]2. Иные услуги'!$D$11+('[1]3. Услуги по передаче'!$H$10)+('[1]4. СН (Установленные)'!$E$12*1000)+'[1]5. Плата за УРП'!$D$6</f>
        <v>3490.2020002339909</v>
      </c>
      <c r="P119" s="33">
        <f>SUMIFS('[1]1. Отчет АТС'!$F:$F,'[1]1. Отчет АТС'!$A:$A,$A119,'[1]1. Отчет АТС'!$B:$B,14)+'[1]2. Иные услуги'!$D$11+('[1]3. Услуги по передаче'!$H$10)+('[1]4. СН (Установленные)'!$E$12*1000)+'[1]5. Плата за УРП'!$D$6</f>
        <v>3496.2020002339905</v>
      </c>
      <c r="Q119" s="33">
        <f>SUMIFS('[1]1. Отчет АТС'!$F:$F,'[1]1. Отчет АТС'!$A:$A,$A119,'[1]1. Отчет АТС'!$B:$B,15)+'[1]2. Иные услуги'!$D$11+('[1]3. Услуги по передаче'!$H$10)+('[1]4. СН (Установленные)'!$E$12*1000)+'[1]5. Плата за УРП'!$D$6</f>
        <v>3496.9420002339912</v>
      </c>
      <c r="R119" s="33">
        <f>SUMIFS('[1]1. Отчет АТС'!$F:$F,'[1]1. Отчет АТС'!$A:$A,$A119,'[1]1. Отчет АТС'!$B:$B,16)+'[1]2. Иные услуги'!$D$11+('[1]3. Услуги по передаче'!$H$10)+('[1]4. СН (Установленные)'!$E$12*1000)+'[1]5. Плата за УРП'!$D$6</f>
        <v>3534.5320002339904</v>
      </c>
      <c r="S119" s="33">
        <f>SUMIFS('[1]1. Отчет АТС'!$F:$F,'[1]1. Отчет АТС'!$A:$A,$A119,'[1]1. Отчет АТС'!$B:$B,17)+'[1]2. Иные услуги'!$D$11+('[1]3. Услуги по передаче'!$H$10)+('[1]4. СН (Установленные)'!$E$12*1000)+'[1]5. Плата за УРП'!$D$6</f>
        <v>3514.1720002339907</v>
      </c>
      <c r="T119" s="33">
        <f>SUMIFS('[1]1. Отчет АТС'!$F:$F,'[1]1. Отчет АТС'!$A:$A,$A119,'[1]1. Отчет АТС'!$B:$B,18)+'[1]2. Иные услуги'!$D$11+('[1]3. Услуги по передаче'!$H$10)+('[1]4. СН (Установленные)'!$E$12*1000)+'[1]5. Плата за УРП'!$D$6</f>
        <v>3524.7020002339905</v>
      </c>
      <c r="U119" s="33">
        <f>SUMIFS('[1]1. Отчет АТС'!$F:$F,'[1]1. Отчет АТС'!$A:$A,$A119,'[1]1. Отчет АТС'!$B:$B,19)+'[1]2. Иные услуги'!$D$11+('[1]3. Услуги по передаче'!$H$10)+('[1]4. СН (Установленные)'!$E$12*1000)+'[1]5. Плата за УРП'!$D$6</f>
        <v>3489.852000233991</v>
      </c>
      <c r="V119" s="33">
        <f>SUMIFS('[1]1. Отчет АТС'!$F:$F,'[1]1. Отчет АТС'!$A:$A,$A119,'[1]1. Отчет АТС'!$B:$B,20)+'[1]2. Иные услуги'!$D$11+('[1]3. Услуги по передаче'!$H$10)+('[1]4. СН (Установленные)'!$E$12*1000)+'[1]5. Плата за УРП'!$D$6</f>
        <v>3526.0420002339906</v>
      </c>
      <c r="W119" s="33">
        <f>SUMIFS('[1]1. Отчет АТС'!$F:$F,'[1]1. Отчет АТС'!$A:$A,$A119,'[1]1. Отчет АТС'!$B:$B,21)+'[1]2. Иные услуги'!$D$11+('[1]3. Услуги по передаче'!$H$10)+('[1]4. СН (Установленные)'!$E$12*1000)+'[1]5. Плата за УРП'!$D$6</f>
        <v>3518.1720002339907</v>
      </c>
      <c r="X119" s="33">
        <f>SUMIFS('[1]1. Отчет АТС'!$F:$F,'[1]1. Отчет АТС'!$A:$A,$A119,'[1]1. Отчет АТС'!$B:$B,22)+'[1]2. Иные услуги'!$D$11+('[1]3. Услуги по передаче'!$H$10)+('[1]4. СН (Установленные)'!$E$12*1000)+'[1]5. Плата за УРП'!$D$6</f>
        <v>3136.832000233991</v>
      </c>
      <c r="Y119" s="33">
        <f>SUMIFS('[1]1. Отчет АТС'!$F:$F,'[1]1. Отчет АТС'!$A:$A,$A119,'[1]1. Отчет АТС'!$B:$B,23)+'[1]2. Иные услуги'!$D$11+('[1]3. Услуги по передаче'!$H$10)+('[1]4. СН (Установленные)'!$E$12*1000)+'[1]5. Плата за УРП'!$D$6</f>
        <v>2766.2720002339911</v>
      </c>
    </row>
    <row r="120" spans="1:25" s="2" customFormat="1" ht="15.75">
      <c r="A120" s="32">
        <v>45451</v>
      </c>
      <c r="B120" s="33">
        <f>SUMIFS('[1]1. Отчет АТС'!$F:$F,'[1]1. Отчет АТС'!$A:$A,$A120,'[1]1. Отчет АТС'!$B:$B,0)+'[1]2. Иные услуги'!$D$11+'[1]3. Услуги по передаче'!$H$10+('[1]4. СН (Установленные)'!$E$12*1000)+'[1]5. Плата за УРП'!$D$6</f>
        <v>2696.0320002339913</v>
      </c>
      <c r="C120" s="33">
        <f>SUMIFS('[1]1. Отчет АТС'!$F:$F,'[1]1. Отчет АТС'!$A:$A,$A120,'[1]1. Отчет АТС'!$B:$B,1)+'[1]2. Иные услуги'!$D$11+('[1]3. Услуги по передаче'!$H$10)+('[1]4. СН (Установленные)'!$E$12*1000)+'[1]5. Плата за УРП'!$D$6</f>
        <v>2477.1320002339908</v>
      </c>
      <c r="D120" s="33">
        <f>SUMIFS('[1]1. Отчет АТС'!$F:$F,'[1]1. Отчет АТС'!$A:$A,$A120,'[1]1. Отчет АТС'!$B:$B,2)+'[1]2. Иные услуги'!$D$11+('[1]3. Услуги по передаче'!$H$10)+('[1]4. СН (Установленные)'!$E$12*1000)+'[1]5. Плата за УРП'!$D$6</f>
        <v>2336.8820002339908</v>
      </c>
      <c r="E120" s="33">
        <f>SUMIFS('[1]1. Отчет АТС'!$F:$F,'[1]1. Отчет АТС'!$A:$A,$A120,'[1]1. Отчет АТС'!$B:$B,3)+'[1]2. Иные услуги'!$D$11+('[1]3. Услуги по передаче'!$H$10)+('[1]4. СН (Установленные)'!$E$12*1000)+'[1]5. Плата за УРП'!$D$6</f>
        <v>2277.9720002339909</v>
      </c>
      <c r="F120" s="33">
        <f>SUMIFS('[1]1. Отчет АТС'!$F:$F,'[1]1. Отчет АТС'!$A:$A,$A120,'[1]1. Отчет АТС'!$B:$B,4)+'[1]2. Иные услуги'!$D$11+('[1]3. Услуги по передаче'!$H$10)+('[1]4. СН (Установленные)'!$E$12*1000)+'[1]5. Плата за УРП'!$D$6</f>
        <v>2281.6720002339907</v>
      </c>
      <c r="G120" s="33">
        <f>SUMIFS('[1]1. Отчет АТС'!$F:$F,'[1]1. Отчет АТС'!$A:$A,$A120,'[1]1. Отчет АТС'!$B:$B,5)+'[1]2. Иные услуги'!$D$11+('[1]3. Услуги по передаче'!$H$10)+('[1]4. СН (Установленные)'!$E$12*1000)+'[1]5. Плата за УРП'!$D$6</f>
        <v>2396.892000233991</v>
      </c>
      <c r="H120" s="33">
        <f>SUMIFS('[1]1. Отчет АТС'!$F:$F,'[1]1. Отчет АТС'!$A:$A,$A120,'[1]1. Отчет АТС'!$B:$B,6)+'[1]2. Иные услуги'!$D$11+('[1]3. Услуги по передаче'!$H$10)+('[1]4. СН (Установленные)'!$E$12*1000)+'[1]5. Плата за УРП'!$D$6</f>
        <v>2521.892000233991</v>
      </c>
      <c r="I120" s="33">
        <f>SUMIFS('[1]1. Отчет АТС'!$F:$F,'[1]1. Отчет АТС'!$A:$A,$A120,'[1]1. Отчет АТС'!$B:$B,7)+'[1]2. Иные услуги'!$D$11+('[1]3. Услуги по передаче'!$H$10)+('[1]4. СН (Установленные)'!$E$12*1000)+'[1]5. Плата за УРП'!$D$6</f>
        <v>2708.7820002339913</v>
      </c>
      <c r="J120" s="33">
        <f>SUMIFS('[1]1. Отчет АТС'!$F:$F,'[1]1. Отчет АТС'!$A:$A,$A120,'[1]1. Отчет АТС'!$B:$B,8)+'[1]2. Иные услуги'!$D$11+('[1]3. Услуги по передаче'!$H$10)+('[1]4. СН (Установленные)'!$E$12*1000)+'[1]5. Плата за УРП'!$D$6</f>
        <v>3204.7820002339913</v>
      </c>
      <c r="K120" s="33">
        <f>SUMIFS('[1]1. Отчет АТС'!$F:$F,'[1]1. Отчет АТС'!$A:$A,$A120,'[1]1. Отчет АТС'!$B:$B,9)+'[1]2. Иные услуги'!$D$11+('[1]3. Услуги по передаче'!$H$10)+('[1]4. СН (Установленные)'!$E$12*1000)+'[1]5. Плата за УРП'!$D$6</f>
        <v>3514.0520002339908</v>
      </c>
      <c r="L120" s="33">
        <f>SUMIFS('[1]1. Отчет АТС'!$F:$F,'[1]1. Отчет АТС'!$A:$A,$A120,'[1]1. Отчет АТС'!$B:$B,10)+'[1]2. Иные услуги'!$D$11+('[1]3. Услуги по передаче'!$H$10)+('[1]4. СН (Установленные)'!$E$12*1000)+'[1]5. Плата за УРП'!$D$6</f>
        <v>3534.5220002339911</v>
      </c>
      <c r="M120" s="33">
        <f>SUMIFS('[1]1. Отчет АТС'!$F:$F,'[1]1. Отчет АТС'!$A:$A,$A120,'[1]1. Отчет АТС'!$B:$B,11)+'[1]2. Иные услуги'!$D$11+('[1]3. Услуги по передаче'!$H$10)+('[1]4. СН (Установленные)'!$E$12*1000)+'[1]5. Плата за УРП'!$D$6</f>
        <v>3540.6320002339908</v>
      </c>
      <c r="N120" s="33">
        <f>SUMIFS('[1]1. Отчет АТС'!$F:$F,'[1]1. Отчет АТС'!$A:$A,$A120,'[1]1. Отчет АТС'!$B:$B,12)+'[1]2. Иные услуги'!$D$11+('[1]3. Услуги по передаче'!$H$10)+('[1]4. СН (Установленные)'!$E$12*1000)+'[1]5. Плата за УРП'!$D$6</f>
        <v>3544.892000233991</v>
      </c>
      <c r="O120" s="33">
        <f>SUMIFS('[1]1. Отчет АТС'!$F:$F,'[1]1. Отчет АТС'!$A:$A,$A120,'[1]1. Отчет АТС'!$B:$B,13)+'[1]2. Иные услуги'!$D$11+('[1]3. Услуги по передаче'!$H$10)+('[1]4. СН (Установленные)'!$E$12*1000)+'[1]5. Плата за УРП'!$D$6</f>
        <v>3542.3020002339908</v>
      </c>
      <c r="P120" s="33">
        <f>SUMIFS('[1]1. Отчет АТС'!$F:$F,'[1]1. Отчет АТС'!$A:$A,$A120,'[1]1. Отчет АТС'!$B:$B,14)+'[1]2. Иные услуги'!$D$11+('[1]3. Услуги по передаче'!$H$10)+('[1]4. СН (Установленные)'!$E$12*1000)+'[1]5. Плата за УРП'!$D$6</f>
        <v>3550.6720002339907</v>
      </c>
      <c r="Q120" s="33">
        <f>SUMIFS('[1]1. Отчет АТС'!$F:$F,'[1]1. Отчет АТС'!$A:$A,$A120,'[1]1. Отчет АТС'!$B:$B,15)+'[1]2. Иные услуги'!$D$11+('[1]3. Услуги по передаче'!$H$10)+('[1]4. СН (Установленные)'!$E$12*1000)+'[1]5. Плата за УРП'!$D$6</f>
        <v>3555.4820002339911</v>
      </c>
      <c r="R120" s="33">
        <f>SUMIFS('[1]1. Отчет АТС'!$F:$F,'[1]1. Отчет АТС'!$A:$A,$A120,'[1]1. Отчет АТС'!$B:$B,16)+'[1]2. Иные услуги'!$D$11+('[1]3. Услуги по передаче'!$H$10)+('[1]4. СН (Установленные)'!$E$12*1000)+'[1]5. Плата за УРП'!$D$6</f>
        <v>3570.1220002339905</v>
      </c>
      <c r="S120" s="33">
        <f>SUMIFS('[1]1. Отчет АТС'!$F:$F,'[1]1. Отчет АТС'!$A:$A,$A120,'[1]1. Отчет АТС'!$B:$B,17)+'[1]2. Иные услуги'!$D$11+('[1]3. Услуги по передаче'!$H$10)+('[1]4. СН (Установленные)'!$E$12*1000)+'[1]5. Плата за УРП'!$D$6</f>
        <v>3572.4420002339912</v>
      </c>
      <c r="T120" s="33">
        <f>SUMIFS('[1]1. Отчет АТС'!$F:$F,'[1]1. Отчет АТС'!$A:$A,$A120,'[1]1. Отчет АТС'!$B:$B,18)+'[1]2. Иные услуги'!$D$11+('[1]3. Услуги по передаче'!$H$10)+('[1]4. СН (Установленные)'!$E$12*1000)+'[1]5. Плата за УРП'!$D$6</f>
        <v>3563.1920002339912</v>
      </c>
      <c r="U120" s="33">
        <f>SUMIFS('[1]1. Отчет АТС'!$F:$F,'[1]1. Отчет АТС'!$A:$A,$A120,'[1]1. Отчет АТС'!$B:$B,19)+'[1]2. Иные услуги'!$D$11+('[1]3. Услуги по передаче'!$H$10)+('[1]4. СН (Установленные)'!$E$12*1000)+'[1]5. Плата за УРП'!$D$6</f>
        <v>3545.5420002339906</v>
      </c>
      <c r="V120" s="33">
        <f>SUMIFS('[1]1. Отчет АТС'!$F:$F,'[1]1. Отчет АТС'!$A:$A,$A120,'[1]1. Отчет АТС'!$B:$B,20)+'[1]2. Иные услуги'!$D$11+('[1]3. Услуги по передаче'!$H$10)+('[1]4. СН (Установленные)'!$E$12*1000)+'[1]5. Плата за УРП'!$D$6</f>
        <v>3564.0220002339911</v>
      </c>
      <c r="W120" s="33">
        <f>SUMIFS('[1]1. Отчет АТС'!$F:$F,'[1]1. Отчет АТС'!$A:$A,$A120,'[1]1. Отчет АТС'!$B:$B,21)+'[1]2. Иные услуги'!$D$11+('[1]3. Услуги по передаче'!$H$10)+('[1]4. СН (Установленные)'!$E$12*1000)+'[1]5. Плата за УРП'!$D$6</f>
        <v>3555.2820002339904</v>
      </c>
      <c r="X120" s="33">
        <f>SUMIFS('[1]1. Отчет АТС'!$F:$F,'[1]1. Отчет АТС'!$A:$A,$A120,'[1]1. Отчет АТС'!$B:$B,22)+'[1]2. Иные услуги'!$D$11+('[1]3. Услуги по передаче'!$H$10)+('[1]4. СН (Установленные)'!$E$12*1000)+'[1]5. Плата за УРП'!$D$6</f>
        <v>3450.7620002339909</v>
      </c>
      <c r="Y120" s="33">
        <f>SUMIFS('[1]1. Отчет АТС'!$F:$F,'[1]1. Отчет АТС'!$A:$A,$A120,'[1]1. Отчет АТС'!$B:$B,23)+'[1]2. Иные услуги'!$D$11+('[1]3. Услуги по передаче'!$H$10)+('[1]4. СН (Установленные)'!$E$12*1000)+'[1]5. Плата за УРП'!$D$6</f>
        <v>2941.9820002339911</v>
      </c>
    </row>
    <row r="121" spans="1:25" s="2" customFormat="1" ht="15.75">
      <c r="A121" s="32">
        <v>45452</v>
      </c>
      <c r="B121" s="33">
        <f>SUMIFS('[1]1. Отчет АТС'!$F:$F,'[1]1. Отчет АТС'!$A:$A,$A121,'[1]1. Отчет АТС'!$B:$B,0)+'[1]2. Иные услуги'!$D$11+'[1]3. Услуги по передаче'!$H$10+('[1]4. СН (Установленные)'!$E$12*1000)+'[1]5. Плата за УРП'!$D$6</f>
        <v>2614.8820002339908</v>
      </c>
      <c r="C121" s="33">
        <f>SUMIFS('[1]1. Отчет АТС'!$F:$F,'[1]1. Отчет АТС'!$A:$A,$A121,'[1]1. Отчет АТС'!$B:$B,1)+'[1]2. Иные услуги'!$D$11+('[1]3. Услуги по передаче'!$H$10)+('[1]4. СН (Установленные)'!$E$12*1000)+'[1]5. Плата за УРП'!$D$6</f>
        <v>2502.6720002339907</v>
      </c>
      <c r="D121" s="33">
        <f>SUMIFS('[1]1. Отчет АТС'!$F:$F,'[1]1. Отчет АТС'!$A:$A,$A121,'[1]1. Отчет АТС'!$B:$B,2)+'[1]2. Иные услуги'!$D$11+('[1]3. Услуги по передаче'!$H$10)+('[1]4. СН (Установленные)'!$E$12*1000)+'[1]5. Плата за УРП'!$D$6</f>
        <v>2332.372000233991</v>
      </c>
      <c r="E121" s="33">
        <f>SUMIFS('[1]1. Отчет АТС'!$F:$F,'[1]1. Отчет АТС'!$A:$A,$A121,'[1]1. Отчет АТС'!$B:$B,3)+'[1]2. Иные услуги'!$D$11+('[1]3. Услуги по передаче'!$H$10)+('[1]4. СН (Установленные)'!$E$12*1000)+'[1]5. Плата за УРП'!$D$6</f>
        <v>2246.5320002339909</v>
      </c>
      <c r="F121" s="33">
        <f>SUMIFS('[1]1. Отчет АТС'!$F:$F,'[1]1. Отчет АТС'!$A:$A,$A121,'[1]1. Отчет АТС'!$B:$B,4)+'[1]2. Иные услуги'!$D$11+('[1]3. Услуги по передаче'!$H$10)+('[1]4. СН (Установленные)'!$E$12*1000)+'[1]5. Плата за УРП'!$D$6</f>
        <v>2196.852000233991</v>
      </c>
      <c r="G121" s="33">
        <f>SUMIFS('[1]1. Отчет АТС'!$F:$F,'[1]1. Отчет АТС'!$A:$A,$A121,'[1]1. Отчет АТС'!$B:$B,5)+'[1]2. Иные услуги'!$D$11+('[1]3. Услуги по передаче'!$H$10)+('[1]4. СН (Установленные)'!$E$12*1000)+'[1]5. Плата за УРП'!$D$6</f>
        <v>2233.1820002339909</v>
      </c>
      <c r="H121" s="33">
        <f>SUMIFS('[1]1. Отчет АТС'!$F:$F,'[1]1. Отчет АТС'!$A:$A,$A121,'[1]1. Отчет АТС'!$B:$B,6)+'[1]2. Иные услуги'!$D$11+('[1]3. Услуги по передаче'!$H$10)+('[1]4. СН (Установленные)'!$E$12*1000)+'[1]5. Плата за УРП'!$D$6</f>
        <v>2231.5120002339909</v>
      </c>
      <c r="I121" s="33">
        <f>SUMIFS('[1]1. Отчет АТС'!$F:$F,'[1]1. Отчет АТС'!$A:$A,$A121,'[1]1. Отчет АТС'!$B:$B,7)+'[1]2. Иные услуги'!$D$11+('[1]3. Услуги по передаче'!$H$10)+('[1]4. СН (Установленные)'!$E$12*1000)+'[1]5. Плата за УРП'!$D$6</f>
        <v>2622.5620002339911</v>
      </c>
      <c r="J121" s="33">
        <f>SUMIFS('[1]1. Отчет АТС'!$F:$F,'[1]1. Отчет АТС'!$A:$A,$A121,'[1]1. Отчет АТС'!$B:$B,8)+'[1]2. Иные услуги'!$D$11+('[1]3. Услуги по передаче'!$H$10)+('[1]4. СН (Установленные)'!$E$12*1000)+'[1]5. Плата за УРП'!$D$6</f>
        <v>2974.9720002339909</v>
      </c>
      <c r="K121" s="33">
        <f>SUMIFS('[1]1. Отчет АТС'!$F:$F,'[1]1. Отчет АТС'!$A:$A,$A121,'[1]1. Отчет АТС'!$B:$B,9)+'[1]2. Иные услуги'!$D$11+('[1]3. Услуги по передаче'!$H$10)+('[1]4. СН (Установленные)'!$E$12*1000)+'[1]5. Плата за УРП'!$D$6</f>
        <v>3380.9220002339907</v>
      </c>
      <c r="L121" s="33">
        <f>SUMIFS('[1]1. Отчет АТС'!$F:$F,'[1]1. Отчет АТС'!$A:$A,$A121,'[1]1. Отчет АТС'!$B:$B,10)+'[1]2. Иные услуги'!$D$11+('[1]3. Услуги по передаче'!$H$10)+('[1]4. СН (Установленные)'!$E$12*1000)+'[1]5. Плата за УРП'!$D$6</f>
        <v>3506.5320002339904</v>
      </c>
      <c r="M121" s="33">
        <f>SUMIFS('[1]1. Отчет АТС'!$F:$F,'[1]1. Отчет АТС'!$A:$A,$A121,'[1]1. Отчет АТС'!$B:$B,11)+'[1]2. Иные услуги'!$D$11+('[1]3. Услуги по передаче'!$H$10)+('[1]4. СН (Установленные)'!$E$12*1000)+'[1]5. Плата за УРП'!$D$6</f>
        <v>3513.602000233991</v>
      </c>
      <c r="N121" s="33">
        <f>SUMIFS('[1]1. Отчет АТС'!$F:$F,'[1]1. Отчет АТС'!$A:$A,$A121,'[1]1. Отчет АТС'!$B:$B,12)+'[1]2. Иные услуги'!$D$11+('[1]3. Услуги по передаче'!$H$10)+('[1]4. СН (Установленные)'!$E$12*1000)+'[1]5. Плата за УРП'!$D$6</f>
        <v>3513.4120002339905</v>
      </c>
      <c r="O121" s="33">
        <f>SUMIFS('[1]1. Отчет АТС'!$F:$F,'[1]1. Отчет АТС'!$A:$A,$A121,'[1]1. Отчет АТС'!$B:$B,13)+'[1]2. Иные услуги'!$D$11+('[1]3. Услуги по передаче'!$H$10)+('[1]4. СН (Установленные)'!$E$12*1000)+'[1]5. Плата за УРП'!$D$6</f>
        <v>3508.8820002339908</v>
      </c>
      <c r="P121" s="33">
        <f>SUMIFS('[1]1. Отчет АТС'!$F:$F,'[1]1. Отчет АТС'!$A:$A,$A121,'[1]1. Отчет АТС'!$B:$B,14)+'[1]2. Иные услуги'!$D$11+('[1]3. Услуги по передаче'!$H$10)+('[1]4. СН (Установленные)'!$E$12*1000)+'[1]5. Плата за УРП'!$D$6</f>
        <v>3513.2820002339904</v>
      </c>
      <c r="Q121" s="33">
        <f>SUMIFS('[1]1. Отчет АТС'!$F:$F,'[1]1. Отчет АТС'!$A:$A,$A121,'[1]1. Отчет АТС'!$B:$B,15)+'[1]2. Иные услуги'!$D$11+('[1]3. Услуги по передаче'!$H$10)+('[1]4. СН (Установленные)'!$E$12*1000)+'[1]5. Плата за УРП'!$D$6</f>
        <v>3513.3020002339908</v>
      </c>
      <c r="R121" s="33">
        <f>SUMIFS('[1]1. Отчет АТС'!$F:$F,'[1]1. Отчет АТС'!$A:$A,$A121,'[1]1. Отчет АТС'!$B:$B,16)+'[1]2. Иные услуги'!$D$11+('[1]3. Услуги по передаче'!$H$10)+('[1]4. СН (Установленные)'!$E$12*1000)+'[1]5. Плата за УРП'!$D$6</f>
        <v>3542.9820002339911</v>
      </c>
      <c r="S121" s="33">
        <f>SUMIFS('[1]1. Отчет АТС'!$F:$F,'[1]1. Отчет АТС'!$A:$A,$A121,'[1]1. Отчет АТС'!$B:$B,17)+'[1]2. Иные услуги'!$D$11+('[1]3. Услуги по передаче'!$H$10)+('[1]4. СН (Установленные)'!$E$12*1000)+'[1]5. Плата за УРП'!$D$6</f>
        <v>3550.102000233991</v>
      </c>
      <c r="T121" s="33">
        <f>SUMIFS('[1]1. Отчет АТС'!$F:$F,'[1]1. Отчет АТС'!$A:$A,$A121,'[1]1. Отчет АТС'!$B:$B,18)+'[1]2. Иные услуги'!$D$11+('[1]3. Услуги по передаче'!$H$10)+('[1]4. СН (Установленные)'!$E$12*1000)+'[1]5. Плата за УРП'!$D$6</f>
        <v>3547.3120002339911</v>
      </c>
      <c r="U121" s="33">
        <f>SUMIFS('[1]1. Отчет АТС'!$F:$F,'[1]1. Отчет АТС'!$A:$A,$A121,'[1]1. Отчет АТС'!$B:$B,19)+'[1]2. Иные услуги'!$D$11+('[1]3. Услуги по передаче'!$H$10)+('[1]4. СН (Установленные)'!$E$12*1000)+'[1]5. Плата за УРП'!$D$6</f>
        <v>3518.2420002339904</v>
      </c>
      <c r="V121" s="33">
        <f>SUMIFS('[1]1. Отчет АТС'!$F:$F,'[1]1. Отчет АТС'!$A:$A,$A121,'[1]1. Отчет АТС'!$B:$B,20)+'[1]2. Иные услуги'!$D$11+('[1]3. Услуги по передаче'!$H$10)+('[1]4. СН (Установленные)'!$E$12*1000)+'[1]5. Плата за УРП'!$D$6</f>
        <v>3545.7420002339904</v>
      </c>
      <c r="W121" s="33">
        <f>SUMIFS('[1]1. Отчет АТС'!$F:$F,'[1]1. Отчет АТС'!$A:$A,$A121,'[1]1. Отчет АТС'!$B:$B,21)+'[1]2. Иные услуги'!$D$11+('[1]3. Услуги по передаче'!$H$10)+('[1]4. СН (Установленные)'!$E$12*1000)+'[1]5. Плата за УРП'!$D$6</f>
        <v>3529.5020002339907</v>
      </c>
      <c r="X121" s="33">
        <f>SUMIFS('[1]1. Отчет АТС'!$F:$F,'[1]1. Отчет АТС'!$A:$A,$A121,'[1]1. Отчет АТС'!$B:$B,22)+'[1]2. Иные услуги'!$D$11+('[1]3. Услуги по передаче'!$H$10)+('[1]4. СН (Установленные)'!$E$12*1000)+'[1]5. Плата за УРП'!$D$6</f>
        <v>3424.412000233991</v>
      </c>
      <c r="Y121" s="33">
        <f>SUMIFS('[1]1. Отчет АТС'!$F:$F,'[1]1. Отчет АТС'!$A:$A,$A121,'[1]1. Отчет АТС'!$B:$B,23)+'[1]2. Иные услуги'!$D$11+('[1]3. Услуги по передаче'!$H$10)+('[1]4. СН (Установленные)'!$E$12*1000)+'[1]5. Плата за УРП'!$D$6</f>
        <v>2927.7120002339907</v>
      </c>
    </row>
    <row r="122" spans="1:25" s="2" customFormat="1" ht="15.75">
      <c r="A122" s="32">
        <v>45453</v>
      </c>
      <c r="B122" s="33">
        <f>SUMIFS('[1]1. Отчет АТС'!$F:$F,'[1]1. Отчет АТС'!$A:$A,$A122,'[1]1. Отчет АТС'!$B:$B,0)+'[1]2. Иные услуги'!$D$11+'[1]3. Услуги по передаче'!$H$10+('[1]4. СН (Установленные)'!$E$12*1000)+'[1]5. Плата за УРП'!$D$6</f>
        <v>2558.582000233991</v>
      </c>
      <c r="C122" s="33">
        <f>SUMIFS('[1]1. Отчет АТС'!$F:$F,'[1]1. Отчет АТС'!$A:$A,$A122,'[1]1. Отчет АТС'!$B:$B,1)+'[1]2. Иные услуги'!$D$11+('[1]3. Услуги по передаче'!$H$10)+('[1]4. СН (Установленные)'!$E$12*1000)+'[1]5. Плата за УРП'!$D$6</f>
        <v>2414.8220002339908</v>
      </c>
      <c r="D122" s="33">
        <f>SUMIFS('[1]1. Отчет АТС'!$F:$F,'[1]1. Отчет АТС'!$A:$A,$A122,'[1]1. Отчет АТС'!$B:$B,2)+'[1]2. Иные услуги'!$D$11+('[1]3. Услуги по передаче'!$H$10)+('[1]4. СН (Установленные)'!$E$12*1000)+'[1]5. Плата за УРП'!$D$6</f>
        <v>2287.9320002339909</v>
      </c>
      <c r="E122" s="33">
        <f>SUMIFS('[1]1. Отчет АТС'!$F:$F,'[1]1. Отчет АТС'!$A:$A,$A122,'[1]1. Отчет АТС'!$B:$B,3)+'[1]2. Иные услуги'!$D$11+('[1]3. Услуги по передаче'!$H$10)+('[1]4. СН (Установленные)'!$E$12*1000)+'[1]5. Плата за УРП'!$D$6</f>
        <v>2236.7320002339911</v>
      </c>
      <c r="F122" s="33">
        <f>SUMIFS('[1]1. Отчет АТС'!$F:$F,'[1]1. Отчет АТС'!$A:$A,$A122,'[1]1. Отчет АТС'!$B:$B,4)+'[1]2. Иные услуги'!$D$11+('[1]3. Услуги по передаче'!$H$10)+('[1]4. СН (Установленные)'!$E$12*1000)+'[1]5. Плата за УРП'!$D$6</f>
        <v>2140.0520002339908</v>
      </c>
      <c r="G122" s="33">
        <f>SUMIFS('[1]1. Отчет АТС'!$F:$F,'[1]1. Отчет АТС'!$A:$A,$A122,'[1]1. Отчет АТС'!$B:$B,5)+'[1]2. Иные услуги'!$D$11+('[1]3. Услуги по передаче'!$H$10)+('[1]4. СН (Установленные)'!$E$12*1000)+'[1]5. Плата за УРП'!$D$6</f>
        <v>2382.2920002339906</v>
      </c>
      <c r="H122" s="33">
        <f>SUMIFS('[1]1. Отчет АТС'!$F:$F,'[1]1. Отчет АТС'!$A:$A,$A122,'[1]1. Отчет АТС'!$B:$B,6)+'[1]2. Иные услуги'!$D$11+('[1]3. Услуги по передаче'!$H$10)+('[1]4. СН (Установленные)'!$E$12*1000)+'[1]5. Плата за УРП'!$D$6</f>
        <v>2538.142000233991</v>
      </c>
      <c r="I122" s="33">
        <f>SUMIFS('[1]1. Отчет АТС'!$F:$F,'[1]1. Отчет АТС'!$A:$A,$A122,'[1]1. Отчет АТС'!$B:$B,7)+'[1]2. Иные услуги'!$D$11+('[1]3. Услуги по передаче'!$H$10)+('[1]4. СН (Установленные)'!$E$12*1000)+'[1]5. Плата за УРП'!$D$6</f>
        <v>2894.832000233991</v>
      </c>
      <c r="J122" s="33">
        <f>SUMIFS('[1]1. Отчет АТС'!$F:$F,'[1]1. Отчет АТС'!$A:$A,$A122,'[1]1. Отчет АТС'!$B:$B,8)+'[1]2. Иные услуги'!$D$11+('[1]3. Услуги по передаче'!$H$10)+('[1]4. СН (Установленные)'!$E$12*1000)+'[1]5. Плата за УРП'!$D$6</f>
        <v>3507.2520002339907</v>
      </c>
      <c r="K122" s="33">
        <f>SUMIFS('[1]1. Отчет АТС'!$F:$F,'[1]1. Отчет АТС'!$A:$A,$A122,'[1]1. Отчет АТС'!$B:$B,9)+'[1]2. Иные услуги'!$D$11+('[1]3. Услуги по передаче'!$H$10)+('[1]4. СН (Установленные)'!$E$12*1000)+'[1]5. Плата за УРП'!$D$6</f>
        <v>3545.3220002339904</v>
      </c>
      <c r="L122" s="33">
        <f>SUMIFS('[1]1. Отчет АТС'!$F:$F,'[1]1. Отчет АТС'!$A:$A,$A122,'[1]1. Отчет АТС'!$B:$B,10)+'[1]2. Иные услуги'!$D$11+('[1]3. Услуги по передаче'!$H$10)+('[1]4. СН (Установленные)'!$E$12*1000)+'[1]5. Плата за УРП'!$D$6</f>
        <v>3555.0120002339909</v>
      </c>
      <c r="M122" s="33">
        <f>SUMIFS('[1]1. Отчет АТС'!$F:$F,'[1]1. Отчет АТС'!$A:$A,$A122,'[1]1. Отчет АТС'!$B:$B,11)+'[1]2. Иные услуги'!$D$11+('[1]3. Услуги по передаче'!$H$10)+('[1]4. СН (Установленные)'!$E$12*1000)+'[1]5. Плата за УРП'!$D$6</f>
        <v>3553.4920002339904</v>
      </c>
      <c r="N122" s="33">
        <f>SUMIFS('[1]1. Отчет АТС'!$F:$F,'[1]1. Отчет АТС'!$A:$A,$A122,'[1]1. Отчет АТС'!$B:$B,12)+'[1]2. Иные услуги'!$D$11+('[1]3. Услуги по передаче'!$H$10)+('[1]4. СН (Установленные)'!$E$12*1000)+'[1]5. Плата за УРП'!$D$6</f>
        <v>3556.392000233991</v>
      </c>
      <c r="O122" s="33">
        <f>SUMIFS('[1]1. Отчет АТС'!$F:$F,'[1]1. Отчет АТС'!$A:$A,$A122,'[1]1. Отчет АТС'!$B:$B,13)+'[1]2. Иные услуги'!$D$11+('[1]3. Услуги по передаче'!$H$10)+('[1]4. СН (Установленные)'!$E$12*1000)+'[1]5. Плата за УРП'!$D$6</f>
        <v>3556.7120002339907</v>
      </c>
      <c r="P122" s="33">
        <f>SUMIFS('[1]1. Отчет АТС'!$F:$F,'[1]1. Отчет АТС'!$A:$A,$A122,'[1]1. Отчет АТС'!$B:$B,14)+'[1]2. Иные услуги'!$D$11+('[1]3. Услуги по передаче'!$H$10)+('[1]4. СН (Установленные)'!$E$12*1000)+'[1]5. Плата за УРП'!$D$6</f>
        <v>3571.142000233991</v>
      </c>
      <c r="Q122" s="33">
        <f>SUMIFS('[1]1. Отчет АТС'!$F:$F,'[1]1. Отчет АТС'!$A:$A,$A122,'[1]1. Отчет АТС'!$B:$B,15)+'[1]2. Иные услуги'!$D$11+('[1]3. Услуги по передаче'!$H$10)+('[1]4. СН (Установленные)'!$E$12*1000)+'[1]5. Плата за УРП'!$D$6</f>
        <v>3571.4520002339905</v>
      </c>
      <c r="R122" s="33">
        <f>SUMIFS('[1]1. Отчет АТС'!$F:$F,'[1]1. Отчет АТС'!$A:$A,$A122,'[1]1. Отчет АТС'!$B:$B,16)+'[1]2. Иные услуги'!$D$11+('[1]3. Услуги по передаче'!$H$10)+('[1]4. СН (Установленные)'!$E$12*1000)+'[1]5. Плата за УРП'!$D$6</f>
        <v>3589.8820002339908</v>
      </c>
      <c r="S122" s="33">
        <f>SUMIFS('[1]1. Отчет АТС'!$F:$F,'[1]1. Отчет АТС'!$A:$A,$A122,'[1]1. Отчет АТС'!$B:$B,17)+'[1]2. Иные услуги'!$D$11+('[1]3. Услуги по передаче'!$H$10)+('[1]4. СН (Установленные)'!$E$12*1000)+'[1]5. Плата за УРП'!$D$6</f>
        <v>3574.4120002339905</v>
      </c>
      <c r="T122" s="33">
        <f>SUMIFS('[1]1. Отчет АТС'!$F:$F,'[1]1. Отчет АТС'!$A:$A,$A122,'[1]1. Отчет АТС'!$B:$B,18)+'[1]2. Иные услуги'!$D$11+('[1]3. Услуги по передаче'!$H$10)+('[1]4. СН (Установленные)'!$E$12*1000)+'[1]5. Плата за УРП'!$D$6</f>
        <v>3572.6320002339908</v>
      </c>
      <c r="U122" s="33">
        <f>SUMIFS('[1]1. Отчет АТС'!$F:$F,'[1]1. Отчет АТС'!$A:$A,$A122,'[1]1. Отчет АТС'!$B:$B,19)+'[1]2. Иные услуги'!$D$11+('[1]3. Услуги по передаче'!$H$10)+('[1]4. СН (Установленные)'!$E$12*1000)+'[1]5. Плата за УРП'!$D$6</f>
        <v>3542.2220002339909</v>
      </c>
      <c r="V122" s="33">
        <f>SUMIFS('[1]1. Отчет АТС'!$F:$F,'[1]1. Отчет АТС'!$A:$A,$A122,'[1]1. Отчет АТС'!$B:$B,20)+'[1]2. Иные услуги'!$D$11+('[1]3. Услуги по передаче'!$H$10)+('[1]4. СН (Установленные)'!$E$12*1000)+'[1]5. Плата за УРП'!$D$6</f>
        <v>3559.4020002339912</v>
      </c>
      <c r="W122" s="33">
        <f>SUMIFS('[1]1. Отчет АТС'!$F:$F,'[1]1. Отчет АТС'!$A:$A,$A122,'[1]1. Отчет АТС'!$B:$B,21)+'[1]2. Иные услуги'!$D$11+('[1]3. Услуги по передаче'!$H$10)+('[1]4. СН (Установленные)'!$E$12*1000)+'[1]5. Плата за УРП'!$D$6</f>
        <v>3551.7620002339909</v>
      </c>
      <c r="X122" s="33">
        <f>SUMIFS('[1]1. Отчет АТС'!$F:$F,'[1]1. Отчет АТС'!$A:$A,$A122,'[1]1. Отчет АТС'!$B:$B,22)+'[1]2. Иные услуги'!$D$11+('[1]3. Услуги по передаче'!$H$10)+('[1]4. СН (Установленные)'!$E$12*1000)+'[1]5. Плата за УРП'!$D$6</f>
        <v>3412.5120002339909</v>
      </c>
      <c r="Y122" s="33">
        <f>SUMIFS('[1]1. Отчет АТС'!$F:$F,'[1]1. Отчет АТС'!$A:$A,$A122,'[1]1. Отчет АТС'!$B:$B,23)+'[1]2. Иные услуги'!$D$11+('[1]3. Услуги по передаче'!$H$10)+('[1]4. СН (Установленные)'!$E$12*1000)+'[1]5. Плата за УРП'!$D$6</f>
        <v>2876.0220002339911</v>
      </c>
    </row>
    <row r="123" spans="1:25" s="2" customFormat="1" ht="15.75">
      <c r="A123" s="32">
        <v>45454</v>
      </c>
      <c r="B123" s="33">
        <f>SUMIFS('[1]1. Отчет АТС'!$F:$F,'[1]1. Отчет АТС'!$A:$A,$A123,'[1]1. Отчет АТС'!$B:$B,0)+'[1]2. Иные услуги'!$D$11+'[1]3. Услуги по передаче'!$H$10+('[1]4. СН (Установленные)'!$E$12*1000)+'[1]5. Плата за УРП'!$D$6</f>
        <v>2538.7120002339907</v>
      </c>
      <c r="C123" s="33">
        <f>SUMIFS('[1]1. Отчет АТС'!$F:$F,'[1]1. Отчет АТС'!$A:$A,$A123,'[1]1. Отчет АТС'!$B:$B,1)+'[1]2. Иные услуги'!$D$11+('[1]3. Услуги по передаче'!$H$10)+('[1]4. СН (Установленные)'!$E$12*1000)+'[1]5. Плата за УРП'!$D$6</f>
        <v>2414.4220002339907</v>
      </c>
      <c r="D123" s="33">
        <f>SUMIFS('[1]1. Отчет АТС'!$F:$F,'[1]1. Отчет АТС'!$A:$A,$A123,'[1]1. Отчет АТС'!$B:$B,2)+'[1]2. Иные услуги'!$D$11+('[1]3. Услуги по передаче'!$H$10)+('[1]4. СН (Установленные)'!$E$12*1000)+'[1]5. Плата за УРП'!$D$6</f>
        <v>2252.872000233991</v>
      </c>
      <c r="E123" s="33">
        <f>SUMIFS('[1]1. Отчет АТС'!$F:$F,'[1]1. Отчет АТС'!$A:$A,$A123,'[1]1. Отчет АТС'!$B:$B,3)+'[1]2. Иные услуги'!$D$11+('[1]3. Услуги по передаче'!$H$10)+('[1]4. СН (Установленные)'!$E$12*1000)+'[1]5. Плата за УРП'!$D$6</f>
        <v>2135.7720002339911</v>
      </c>
      <c r="F123" s="33">
        <f>SUMIFS('[1]1. Отчет АТС'!$F:$F,'[1]1. Отчет АТС'!$A:$A,$A123,'[1]1. Отчет АТС'!$B:$B,4)+'[1]2. Иные услуги'!$D$11+('[1]3. Услуги по передаче'!$H$10)+('[1]4. СН (Установленные)'!$E$12*1000)+'[1]5. Плата за УРП'!$D$6</f>
        <v>2094.332000233991</v>
      </c>
      <c r="G123" s="33">
        <f>SUMIFS('[1]1. Отчет АТС'!$F:$F,'[1]1. Отчет АТС'!$A:$A,$A123,'[1]1. Отчет АТС'!$B:$B,5)+'[1]2. Иные услуги'!$D$11+('[1]3. Услуги по передаче'!$H$10)+('[1]4. СН (Установленные)'!$E$12*1000)+'[1]5. Плата за УРП'!$D$6</f>
        <v>1618.902000233991</v>
      </c>
      <c r="H123" s="33">
        <f>SUMIFS('[1]1. Отчет АТС'!$F:$F,'[1]1. Отчет АТС'!$A:$A,$A123,'[1]1. Отчет АТС'!$B:$B,6)+'[1]2. Иные услуги'!$D$11+('[1]3. Услуги по передаче'!$H$10)+('[1]4. СН (Установленные)'!$E$12*1000)+'[1]5. Плата за УРП'!$D$6</f>
        <v>2536.3220002339913</v>
      </c>
      <c r="I123" s="33">
        <f>SUMIFS('[1]1. Отчет АТС'!$F:$F,'[1]1. Отчет АТС'!$A:$A,$A123,'[1]1. Отчет АТС'!$B:$B,7)+'[1]2. Иные услуги'!$D$11+('[1]3. Услуги по передаче'!$H$10)+('[1]4. СН (Установленные)'!$E$12*1000)+'[1]5. Плата за УРП'!$D$6</f>
        <v>2868.372000233991</v>
      </c>
      <c r="J123" s="33">
        <f>SUMIFS('[1]1. Отчет АТС'!$F:$F,'[1]1. Отчет АТС'!$A:$A,$A123,'[1]1. Отчет АТС'!$B:$B,8)+'[1]2. Иные услуги'!$D$11+('[1]3. Услуги по передаче'!$H$10)+('[1]4. СН (Установленные)'!$E$12*1000)+'[1]5. Плата за УРП'!$D$6</f>
        <v>3297.1320002339908</v>
      </c>
      <c r="K123" s="33">
        <f>SUMIFS('[1]1. Отчет АТС'!$F:$F,'[1]1. Отчет АТС'!$A:$A,$A123,'[1]1. Отчет АТС'!$B:$B,9)+'[1]2. Иные услуги'!$D$11+('[1]3. Услуги по передаче'!$H$10)+('[1]4. СН (Установленные)'!$E$12*1000)+'[1]5. Плата за УРП'!$D$6</f>
        <v>3557.9720002339909</v>
      </c>
      <c r="L123" s="33">
        <f>SUMIFS('[1]1. Отчет АТС'!$F:$F,'[1]1. Отчет АТС'!$A:$A,$A123,'[1]1. Отчет АТС'!$B:$B,10)+'[1]2. Иные услуги'!$D$11+('[1]3. Услуги по передаче'!$H$10)+('[1]4. СН (Установленные)'!$E$12*1000)+'[1]5. Плата за УРП'!$D$6</f>
        <v>3563.2920002339906</v>
      </c>
      <c r="M123" s="33">
        <f>SUMIFS('[1]1. Отчет АТС'!$F:$F,'[1]1. Отчет АТС'!$A:$A,$A123,'[1]1. Отчет АТС'!$B:$B,11)+'[1]2. Иные услуги'!$D$11+('[1]3. Услуги по передаче'!$H$10)+('[1]4. СН (Установленные)'!$E$12*1000)+'[1]5. Плата за УРП'!$D$6</f>
        <v>3580.8120002339911</v>
      </c>
      <c r="N123" s="33">
        <f>SUMIFS('[1]1. Отчет АТС'!$F:$F,'[1]1. Отчет АТС'!$A:$A,$A123,'[1]1. Отчет АТС'!$B:$B,12)+'[1]2. Иные услуги'!$D$11+('[1]3. Услуги по передаче'!$H$10)+('[1]4. СН (Установленные)'!$E$12*1000)+'[1]5. Плата за УРП'!$D$6</f>
        <v>3585.2020002339905</v>
      </c>
      <c r="O123" s="33">
        <f>SUMIFS('[1]1. Отчет АТС'!$F:$F,'[1]1. Отчет АТС'!$A:$A,$A123,'[1]1. Отчет АТС'!$B:$B,13)+'[1]2. Иные услуги'!$D$11+('[1]3. Услуги по передаче'!$H$10)+('[1]4. СН (Установленные)'!$E$12*1000)+'[1]5. Плата за УРП'!$D$6</f>
        <v>3580.1220002339905</v>
      </c>
      <c r="P123" s="33">
        <f>SUMIFS('[1]1. Отчет АТС'!$F:$F,'[1]1. Отчет АТС'!$A:$A,$A123,'[1]1. Отчет АТС'!$B:$B,14)+'[1]2. Иные услуги'!$D$11+('[1]3. Услуги по передаче'!$H$10)+('[1]4. СН (Установленные)'!$E$12*1000)+'[1]5. Плата за УРП'!$D$6</f>
        <v>3606.392000233991</v>
      </c>
      <c r="Q123" s="33">
        <f>SUMIFS('[1]1. Отчет АТС'!$F:$F,'[1]1. Отчет АТС'!$A:$A,$A123,'[1]1. Отчет АТС'!$B:$B,15)+'[1]2. Иные услуги'!$D$11+('[1]3. Услуги по передаче'!$H$10)+('[1]4. СН (Установленные)'!$E$12*1000)+'[1]5. Плата за УРП'!$D$6</f>
        <v>3630.0720002339904</v>
      </c>
      <c r="R123" s="33">
        <f>SUMIFS('[1]1. Отчет АТС'!$F:$F,'[1]1. Отчет АТС'!$A:$A,$A123,'[1]1. Отчет АТС'!$B:$B,16)+'[1]2. Иные услуги'!$D$11+('[1]3. Услуги по передаче'!$H$10)+('[1]4. СН (Установленные)'!$E$12*1000)+'[1]5. Плата за УРП'!$D$6</f>
        <v>3656.9920002339904</v>
      </c>
      <c r="S123" s="33">
        <f>SUMIFS('[1]1. Отчет АТС'!$F:$F,'[1]1. Отчет АТС'!$A:$A,$A123,'[1]1. Отчет АТС'!$B:$B,17)+'[1]2. Иные услуги'!$D$11+('[1]3. Услуги по передаче'!$H$10)+('[1]4. СН (Установленные)'!$E$12*1000)+'[1]5. Плата за УРП'!$D$6</f>
        <v>3628.892000233991</v>
      </c>
      <c r="T123" s="33">
        <f>SUMIFS('[1]1. Отчет АТС'!$F:$F,'[1]1. Отчет АТС'!$A:$A,$A123,'[1]1. Отчет АТС'!$B:$B,18)+'[1]2. Иные услуги'!$D$11+('[1]3. Услуги по передаче'!$H$10)+('[1]4. СН (Установленные)'!$E$12*1000)+'[1]5. Плата за УРП'!$D$6</f>
        <v>3584.1920002339912</v>
      </c>
      <c r="U123" s="33">
        <f>SUMIFS('[1]1. Отчет АТС'!$F:$F,'[1]1. Отчет АТС'!$A:$A,$A123,'[1]1. Отчет АТС'!$B:$B,19)+'[1]2. Иные услуги'!$D$11+('[1]3. Услуги по передаче'!$H$10)+('[1]4. СН (Установленные)'!$E$12*1000)+'[1]5. Плата за УРП'!$D$6</f>
        <v>3545.4220002339907</v>
      </c>
      <c r="V123" s="33">
        <f>SUMIFS('[1]1. Отчет АТС'!$F:$F,'[1]1. Отчет АТС'!$A:$A,$A123,'[1]1. Отчет АТС'!$B:$B,20)+'[1]2. Иные услуги'!$D$11+('[1]3. Услуги по передаче'!$H$10)+('[1]4. СН (Установленные)'!$E$12*1000)+'[1]5. Плата за УРП'!$D$6</f>
        <v>3558.2820002339904</v>
      </c>
      <c r="W123" s="33">
        <f>SUMIFS('[1]1. Отчет АТС'!$F:$F,'[1]1. Отчет АТС'!$A:$A,$A123,'[1]1. Отчет АТС'!$B:$B,21)+'[1]2. Иные услуги'!$D$11+('[1]3. Услуги по передаче'!$H$10)+('[1]4. СН (Установленные)'!$E$12*1000)+'[1]5. Плата за УРП'!$D$6</f>
        <v>3549.392000233991</v>
      </c>
      <c r="X123" s="33">
        <f>SUMIFS('[1]1. Отчет АТС'!$F:$F,'[1]1. Отчет АТС'!$A:$A,$A123,'[1]1. Отчет АТС'!$B:$B,22)+'[1]2. Иные услуги'!$D$11+('[1]3. Услуги по передаче'!$H$10)+('[1]4. СН (Установленные)'!$E$12*1000)+'[1]5. Плата за УРП'!$D$6</f>
        <v>3459.162000233991</v>
      </c>
      <c r="Y123" s="33">
        <f>SUMIFS('[1]1. Отчет АТС'!$F:$F,'[1]1. Отчет АТС'!$A:$A,$A123,'[1]1. Отчет АТС'!$B:$B,23)+'[1]2. Иные услуги'!$D$11+('[1]3. Услуги по передаче'!$H$10)+('[1]4. СН (Установленные)'!$E$12*1000)+'[1]5. Плата за УРП'!$D$6</f>
        <v>2936.2720002339911</v>
      </c>
    </row>
    <row r="124" spans="1:25" s="2" customFormat="1" ht="15.75">
      <c r="A124" s="32">
        <v>45455</v>
      </c>
      <c r="B124" s="33">
        <f>SUMIFS('[1]1. Отчет АТС'!$F:$F,'[1]1. Отчет АТС'!$A:$A,$A124,'[1]1. Отчет АТС'!$B:$B,0)+'[1]2. Иные услуги'!$D$11+'[1]3. Услуги по передаче'!$H$10+('[1]4. СН (Установленные)'!$E$12*1000)+'[1]5. Плата за УРП'!$D$6</f>
        <v>2666.4420002339912</v>
      </c>
      <c r="C124" s="33">
        <f>SUMIFS('[1]1. Отчет АТС'!$F:$F,'[1]1. Отчет АТС'!$A:$A,$A124,'[1]1. Отчет АТС'!$B:$B,1)+'[1]2. Иные услуги'!$D$11+('[1]3. Услуги по передаче'!$H$10)+('[1]4. СН (Установленные)'!$E$12*1000)+'[1]5. Плата за УРП'!$D$6</f>
        <v>2587.2120002339907</v>
      </c>
      <c r="D124" s="33">
        <f>SUMIFS('[1]1. Отчет АТС'!$F:$F,'[1]1. Отчет АТС'!$A:$A,$A124,'[1]1. Отчет АТС'!$B:$B,2)+'[1]2. Иные услуги'!$D$11+('[1]3. Услуги по передаче'!$H$10)+('[1]4. СН (Установленные)'!$E$12*1000)+'[1]5. Плата за УРП'!$D$6</f>
        <v>2449.8820002339908</v>
      </c>
      <c r="E124" s="33">
        <f>SUMIFS('[1]1. Отчет АТС'!$F:$F,'[1]1. Отчет АТС'!$A:$A,$A124,'[1]1. Отчет АТС'!$B:$B,3)+'[1]2. Иные услуги'!$D$11+('[1]3. Услуги по передаче'!$H$10)+('[1]4. СН (Установленные)'!$E$12*1000)+'[1]5. Плата за УРП'!$D$6</f>
        <v>2274.9920002339909</v>
      </c>
      <c r="F124" s="33">
        <f>SUMIFS('[1]1. Отчет АТС'!$F:$F,'[1]1. Отчет АТС'!$A:$A,$A124,'[1]1. Отчет АТС'!$B:$B,4)+'[1]2. Иные услуги'!$D$11+('[1]3. Услуги по передаче'!$H$10)+('[1]4. СН (Установленные)'!$E$12*1000)+'[1]5. Плата за УРП'!$D$6</f>
        <v>2221.162000233991</v>
      </c>
      <c r="G124" s="33">
        <f>SUMIFS('[1]1. Отчет АТС'!$F:$F,'[1]1. Отчет АТС'!$A:$A,$A124,'[1]1. Отчет АТС'!$B:$B,5)+'[1]2. Иные услуги'!$D$11+('[1]3. Услуги по передаче'!$H$10)+('[1]4. СН (Установленные)'!$E$12*1000)+'[1]5. Плата за УРП'!$D$6</f>
        <v>2312.1120002339908</v>
      </c>
      <c r="H124" s="33">
        <f>SUMIFS('[1]1. Отчет АТС'!$F:$F,'[1]1. Отчет АТС'!$A:$A,$A124,'[1]1. Отчет АТС'!$B:$B,6)+'[1]2. Иные услуги'!$D$11+('[1]3. Услуги по передаче'!$H$10)+('[1]4. СН (Установленные)'!$E$12*1000)+'[1]5. Плата за УРП'!$D$6</f>
        <v>2343.5920002339908</v>
      </c>
      <c r="I124" s="33">
        <f>SUMIFS('[1]1. Отчет АТС'!$F:$F,'[1]1. Отчет АТС'!$A:$A,$A124,'[1]1. Отчет АТС'!$B:$B,7)+'[1]2. Иные услуги'!$D$11+('[1]3. Услуги по передаче'!$H$10)+('[1]4. СН (Установленные)'!$E$12*1000)+'[1]5. Плата за УРП'!$D$6</f>
        <v>2633.7120002339907</v>
      </c>
      <c r="J124" s="33">
        <f>SUMIFS('[1]1. Отчет АТС'!$F:$F,'[1]1. Отчет АТС'!$A:$A,$A124,'[1]1. Отчет АТС'!$B:$B,8)+'[1]2. Иные услуги'!$D$11+('[1]3. Услуги по передаче'!$H$10)+('[1]4. СН (Установленные)'!$E$12*1000)+'[1]5. Плата за УРП'!$D$6</f>
        <v>2978.2520002339907</v>
      </c>
      <c r="K124" s="33">
        <f>SUMIFS('[1]1. Отчет АТС'!$F:$F,'[1]1. Отчет АТС'!$A:$A,$A124,'[1]1. Отчет АТС'!$B:$B,9)+'[1]2. Иные услуги'!$D$11+('[1]3. Услуги по передаче'!$H$10)+('[1]4. СН (Установленные)'!$E$12*1000)+'[1]5. Плата за УРП'!$D$6</f>
        <v>3480.7820002339913</v>
      </c>
      <c r="L124" s="33">
        <f>SUMIFS('[1]1. Отчет АТС'!$F:$F,'[1]1. Отчет АТС'!$A:$A,$A124,'[1]1. Отчет АТС'!$B:$B,10)+'[1]2. Иные услуги'!$D$11+('[1]3. Услуги по передаче'!$H$10)+('[1]4. СН (Установленные)'!$E$12*1000)+'[1]5. Плата за УРП'!$D$6</f>
        <v>3547.8720002339905</v>
      </c>
      <c r="M124" s="33">
        <f>SUMIFS('[1]1. Отчет АТС'!$F:$F,'[1]1. Отчет АТС'!$A:$A,$A124,'[1]1. Отчет АТС'!$B:$B,11)+'[1]2. Иные услуги'!$D$11+('[1]3. Услуги по передаче'!$H$10)+('[1]4. СН (Установленные)'!$E$12*1000)+'[1]5. Плата за УРП'!$D$6</f>
        <v>3561.0820002339906</v>
      </c>
      <c r="N124" s="33">
        <f>SUMIFS('[1]1. Отчет АТС'!$F:$F,'[1]1. Отчет АТС'!$A:$A,$A124,'[1]1. Отчет АТС'!$B:$B,12)+'[1]2. Иные услуги'!$D$11+('[1]3. Услуги по передаче'!$H$10)+('[1]4. СН (Установленные)'!$E$12*1000)+'[1]5. Плата за УРП'!$D$6</f>
        <v>3560.9920002339904</v>
      </c>
      <c r="O124" s="33">
        <f>SUMIFS('[1]1. Отчет АТС'!$F:$F,'[1]1. Отчет АТС'!$A:$A,$A124,'[1]1. Отчет АТС'!$B:$B,13)+'[1]2. Иные услуги'!$D$11+('[1]3. Услуги по передаче'!$H$10)+('[1]4. СН (Установленные)'!$E$12*1000)+'[1]5. Плата за УРП'!$D$6</f>
        <v>3557.1320002339908</v>
      </c>
      <c r="P124" s="33">
        <f>SUMIFS('[1]1. Отчет АТС'!$F:$F,'[1]1. Отчет АТС'!$A:$A,$A124,'[1]1. Отчет АТС'!$B:$B,14)+'[1]2. Иные услуги'!$D$11+('[1]3. Услуги по передаче'!$H$10)+('[1]4. СН (Установленные)'!$E$12*1000)+'[1]5. Плата за УРП'!$D$6</f>
        <v>3558.1320002339908</v>
      </c>
      <c r="Q124" s="33">
        <f>SUMIFS('[1]1. Отчет АТС'!$F:$F,'[1]1. Отчет АТС'!$A:$A,$A124,'[1]1. Отчет АТС'!$B:$B,15)+'[1]2. Иные услуги'!$D$11+('[1]3. Услуги по передаче'!$H$10)+('[1]4. СН (Установленные)'!$E$12*1000)+'[1]5. Плата за УРП'!$D$6</f>
        <v>3557.4020002339912</v>
      </c>
      <c r="R124" s="33">
        <f>SUMIFS('[1]1. Отчет АТС'!$F:$F,'[1]1. Отчет АТС'!$A:$A,$A124,'[1]1. Отчет АТС'!$B:$B,16)+'[1]2. Иные услуги'!$D$11+('[1]3. Услуги по передаче'!$H$10)+('[1]4. СН (Установленные)'!$E$12*1000)+'[1]5. Плата за УРП'!$D$6</f>
        <v>3554.4220002339907</v>
      </c>
      <c r="S124" s="33">
        <f>SUMIFS('[1]1. Отчет АТС'!$F:$F,'[1]1. Отчет АТС'!$A:$A,$A124,'[1]1. Отчет АТС'!$B:$B,17)+'[1]2. Иные услуги'!$D$11+('[1]3. Услуги по передаче'!$H$10)+('[1]4. СН (Установленные)'!$E$12*1000)+'[1]5. Плата за УРП'!$D$6</f>
        <v>3532.3220002339904</v>
      </c>
      <c r="T124" s="33">
        <f>SUMIFS('[1]1. Отчет АТС'!$F:$F,'[1]1. Отчет АТС'!$A:$A,$A124,'[1]1. Отчет АТС'!$B:$B,18)+'[1]2. Иные услуги'!$D$11+('[1]3. Услуги по передаче'!$H$10)+('[1]4. СН (Установленные)'!$E$12*1000)+'[1]5. Плата за УРП'!$D$6</f>
        <v>3523.6920002339912</v>
      </c>
      <c r="U124" s="33">
        <f>SUMIFS('[1]1. Отчет АТС'!$F:$F,'[1]1. Отчет АТС'!$A:$A,$A124,'[1]1. Отчет АТС'!$B:$B,19)+'[1]2. Иные услуги'!$D$11+('[1]3. Услуги по передаче'!$H$10)+('[1]4. СН (Установленные)'!$E$12*1000)+'[1]5. Плата за УРП'!$D$6</f>
        <v>3490.7220002339909</v>
      </c>
      <c r="V124" s="33">
        <f>SUMIFS('[1]1. Отчет АТС'!$F:$F,'[1]1. Отчет АТС'!$A:$A,$A124,'[1]1. Отчет АТС'!$B:$B,20)+'[1]2. Иные услуги'!$D$11+('[1]3. Услуги по передаче'!$H$10)+('[1]4. СН (Установленные)'!$E$12*1000)+'[1]5. Плата за УРП'!$D$6</f>
        <v>3528.602000233991</v>
      </c>
      <c r="W124" s="33">
        <f>SUMIFS('[1]1. Отчет АТС'!$F:$F,'[1]1. Отчет АТС'!$A:$A,$A124,'[1]1. Отчет АТС'!$B:$B,21)+'[1]2. Иные услуги'!$D$11+('[1]3. Услуги по передаче'!$H$10)+('[1]4. СН (Установленные)'!$E$12*1000)+'[1]5. Плата за УРП'!$D$6</f>
        <v>3514.7920002339906</v>
      </c>
      <c r="X124" s="33">
        <f>SUMIFS('[1]1. Отчет АТС'!$F:$F,'[1]1. Отчет АТС'!$A:$A,$A124,'[1]1. Отчет АТС'!$B:$B,22)+'[1]2. Иные услуги'!$D$11+('[1]3. Услуги по передаче'!$H$10)+('[1]4. СН (Установленные)'!$E$12*1000)+'[1]5. Плата за УРП'!$D$6</f>
        <v>3235.0620002339911</v>
      </c>
      <c r="Y124" s="33">
        <f>SUMIFS('[1]1. Отчет АТС'!$F:$F,'[1]1. Отчет АТС'!$A:$A,$A124,'[1]1. Отчет АТС'!$B:$B,23)+'[1]2. Иные услуги'!$D$11+('[1]3. Услуги по передаче'!$H$10)+('[1]4. СН (Установленные)'!$E$12*1000)+'[1]5. Плата за УРП'!$D$6</f>
        <v>2836.5320002339913</v>
      </c>
    </row>
    <row r="125" spans="1:25" s="2" customFormat="1" ht="15.75">
      <c r="A125" s="32">
        <v>45456</v>
      </c>
      <c r="B125" s="33">
        <f>SUMIFS('[1]1. Отчет АТС'!$F:$F,'[1]1. Отчет АТС'!$A:$A,$A125,'[1]1. Отчет АТС'!$B:$B,0)+'[1]2. Иные услуги'!$D$11+'[1]3. Услуги по передаче'!$H$10+('[1]4. СН (Установленные)'!$E$12*1000)+'[1]5. Плата за УРП'!$D$6</f>
        <v>2628.5220002339911</v>
      </c>
      <c r="C125" s="33">
        <f>SUMIFS('[1]1. Отчет АТС'!$F:$F,'[1]1. Отчет АТС'!$A:$A,$A125,'[1]1. Отчет АТС'!$B:$B,1)+'[1]2. Иные услуги'!$D$11+('[1]3. Услуги по передаче'!$H$10)+('[1]4. СН (Установленные)'!$E$12*1000)+'[1]5. Плата за УРП'!$D$6</f>
        <v>2595.0720002339913</v>
      </c>
      <c r="D125" s="33">
        <f>SUMIFS('[1]1. Отчет АТС'!$F:$F,'[1]1. Отчет АТС'!$A:$A,$A125,'[1]1. Отчет АТС'!$B:$B,2)+'[1]2. Иные услуги'!$D$11+('[1]3. Услуги по передаче'!$H$10)+('[1]4. СН (Установленные)'!$E$12*1000)+'[1]5. Плата за УРП'!$D$6</f>
        <v>2461.5220002339911</v>
      </c>
      <c r="E125" s="33">
        <f>SUMIFS('[1]1. Отчет АТС'!$F:$F,'[1]1. Отчет АТС'!$A:$A,$A125,'[1]1. Отчет АТС'!$B:$B,3)+'[1]2. Иные услуги'!$D$11+('[1]3. Услуги по передаче'!$H$10)+('[1]4. СН (Установленные)'!$E$12*1000)+'[1]5. Плата за УРП'!$D$6</f>
        <v>2293.912000233991</v>
      </c>
      <c r="F125" s="33">
        <f>SUMIFS('[1]1. Отчет АТС'!$F:$F,'[1]1. Отчет АТС'!$A:$A,$A125,'[1]1. Отчет АТС'!$B:$B,4)+'[1]2. Иные услуги'!$D$11+('[1]3. Услуги по передаче'!$H$10)+('[1]4. СН (Установленные)'!$E$12*1000)+'[1]5. Плата за УРП'!$D$6</f>
        <v>2187.0320002339909</v>
      </c>
      <c r="G125" s="33">
        <f>SUMIFS('[1]1. Отчет АТС'!$F:$F,'[1]1. Отчет АТС'!$A:$A,$A125,'[1]1. Отчет АТС'!$B:$B,5)+'[1]2. Иные услуги'!$D$11+('[1]3. Услуги по передаче'!$H$10)+('[1]4. СН (Установленные)'!$E$12*1000)+'[1]5. Плата за УРП'!$D$6</f>
        <v>2481.4620002339907</v>
      </c>
      <c r="H125" s="33">
        <f>SUMIFS('[1]1. Отчет АТС'!$F:$F,'[1]1. Отчет АТС'!$A:$A,$A125,'[1]1. Отчет АТС'!$B:$B,6)+'[1]2. Иные услуги'!$D$11+('[1]3. Услуги по передаче'!$H$10)+('[1]4. СН (Установленные)'!$E$12*1000)+'[1]5. Плата за УРП'!$D$6</f>
        <v>2601.1920002339912</v>
      </c>
      <c r="I125" s="33">
        <f>SUMIFS('[1]1. Отчет АТС'!$F:$F,'[1]1. Отчет АТС'!$A:$A,$A125,'[1]1. Отчет АТС'!$B:$B,7)+'[1]2. Иные услуги'!$D$11+('[1]3. Услуги по передаче'!$H$10)+('[1]4. СН (Установленные)'!$E$12*1000)+'[1]5. Плата за УРП'!$D$6</f>
        <v>2904.2720002339911</v>
      </c>
      <c r="J125" s="33">
        <f>SUMIFS('[1]1. Отчет АТС'!$F:$F,'[1]1. Отчет АТС'!$A:$A,$A125,'[1]1. Отчет АТС'!$B:$B,8)+'[1]2. Иные услуги'!$D$11+('[1]3. Услуги по передаче'!$H$10)+('[1]4. СН (Установленные)'!$E$12*1000)+'[1]5. Плата за УРП'!$D$6</f>
        <v>3534.1520002339912</v>
      </c>
      <c r="K125" s="33">
        <f>SUMIFS('[1]1. Отчет АТС'!$F:$F,'[1]1. Отчет АТС'!$A:$A,$A125,'[1]1. Отчет АТС'!$B:$B,9)+'[1]2. Иные услуги'!$D$11+('[1]3. Услуги по передаче'!$H$10)+('[1]4. СН (Установленные)'!$E$12*1000)+'[1]5. Плата за УРП'!$D$6</f>
        <v>3581.0120002339909</v>
      </c>
      <c r="L125" s="33">
        <f>SUMIFS('[1]1. Отчет АТС'!$F:$F,'[1]1. Отчет АТС'!$A:$A,$A125,'[1]1. Отчет АТС'!$B:$B,10)+'[1]2. Иные услуги'!$D$11+('[1]3. Услуги по передаче'!$H$10)+('[1]4. СН (Установленные)'!$E$12*1000)+'[1]5. Плата за УРП'!$D$6</f>
        <v>3595.8020002339908</v>
      </c>
      <c r="M125" s="33">
        <f>SUMIFS('[1]1. Отчет АТС'!$F:$F,'[1]1. Отчет АТС'!$A:$A,$A125,'[1]1. Отчет АТС'!$B:$B,11)+'[1]2. Иные услуги'!$D$11+('[1]3. Услуги по передаче'!$H$10)+('[1]4. СН (Установленные)'!$E$12*1000)+'[1]5. Плата за УРП'!$D$6</f>
        <v>3605.7320002339911</v>
      </c>
      <c r="N125" s="33">
        <f>SUMIFS('[1]1. Отчет АТС'!$F:$F,'[1]1. Отчет АТС'!$A:$A,$A125,'[1]1. Отчет АТС'!$B:$B,12)+'[1]2. Иные услуги'!$D$11+('[1]3. Услуги по передаче'!$H$10)+('[1]4. СН (Установленные)'!$E$12*1000)+'[1]5. Плата за УРП'!$D$6</f>
        <v>3601.7820002339904</v>
      </c>
      <c r="O125" s="33">
        <f>SUMIFS('[1]1. Отчет АТС'!$F:$F,'[1]1. Отчет АТС'!$A:$A,$A125,'[1]1. Отчет АТС'!$B:$B,13)+'[1]2. Иные услуги'!$D$11+('[1]3. Услуги по передаче'!$H$10)+('[1]4. СН (Установленные)'!$E$12*1000)+'[1]5. Плата за УРП'!$D$6</f>
        <v>3605.5020002339907</v>
      </c>
      <c r="P125" s="33">
        <f>SUMIFS('[1]1. Отчет АТС'!$F:$F,'[1]1. Отчет АТС'!$A:$A,$A125,'[1]1. Отчет АТС'!$B:$B,14)+'[1]2. Иные услуги'!$D$11+('[1]3. Услуги по передаче'!$H$10)+('[1]4. СН (Установленные)'!$E$12*1000)+'[1]5. Плата за УРП'!$D$6</f>
        <v>3620.4620002339907</v>
      </c>
      <c r="Q125" s="33">
        <f>SUMIFS('[1]1. Отчет АТС'!$F:$F,'[1]1. Отчет АТС'!$A:$A,$A125,'[1]1. Отчет АТС'!$B:$B,15)+'[1]2. Иные услуги'!$D$11+('[1]3. Услуги по передаче'!$H$10)+('[1]4. СН (Установленные)'!$E$12*1000)+'[1]5. Плата за УРП'!$D$6</f>
        <v>3621.4720002339909</v>
      </c>
      <c r="R125" s="33">
        <f>SUMIFS('[1]1. Отчет АТС'!$F:$F,'[1]1. Отчет АТС'!$A:$A,$A125,'[1]1. Отчет АТС'!$B:$B,16)+'[1]2. Иные услуги'!$D$11+('[1]3. Услуги по передаче'!$H$10)+('[1]4. СН (Установленные)'!$E$12*1000)+'[1]5. Плата за УРП'!$D$6</f>
        <v>3625.2520002339907</v>
      </c>
      <c r="S125" s="33">
        <f>SUMIFS('[1]1. Отчет АТС'!$F:$F,'[1]1. Отчет АТС'!$A:$A,$A125,'[1]1. Отчет АТС'!$B:$B,17)+'[1]2. Иные услуги'!$D$11+('[1]3. Услуги по передаче'!$H$10)+('[1]4. СН (Установленные)'!$E$12*1000)+'[1]5. Плата за УРП'!$D$6</f>
        <v>3618.0320002339904</v>
      </c>
      <c r="T125" s="33">
        <f>SUMIFS('[1]1. Отчет АТС'!$F:$F,'[1]1. Отчет АТС'!$A:$A,$A125,'[1]1. Отчет АТС'!$B:$B,18)+'[1]2. Иные услуги'!$D$11+('[1]3. Услуги по передаче'!$H$10)+('[1]4. СН (Установленные)'!$E$12*1000)+'[1]5. Плата за УРП'!$D$6</f>
        <v>3620.4620002339907</v>
      </c>
      <c r="U125" s="33">
        <f>SUMIFS('[1]1. Отчет АТС'!$F:$F,'[1]1. Отчет АТС'!$A:$A,$A125,'[1]1. Отчет АТС'!$B:$B,19)+'[1]2. Иные услуги'!$D$11+('[1]3. Услуги по передаче'!$H$10)+('[1]4. СН (Установленные)'!$E$12*1000)+'[1]5. Плата за УРП'!$D$6</f>
        <v>3579.6320002339908</v>
      </c>
      <c r="V125" s="33">
        <f>SUMIFS('[1]1. Отчет АТС'!$F:$F,'[1]1. Отчет АТС'!$A:$A,$A125,'[1]1. Отчет АТС'!$B:$B,20)+'[1]2. Иные услуги'!$D$11+('[1]3. Услуги по передаче'!$H$10)+('[1]4. СН (Установленные)'!$E$12*1000)+'[1]5. Плата за УРП'!$D$6</f>
        <v>3600.5020002339907</v>
      </c>
      <c r="W125" s="33">
        <f>SUMIFS('[1]1. Отчет АТС'!$F:$F,'[1]1. Отчет АТС'!$A:$A,$A125,'[1]1. Отчет АТС'!$B:$B,21)+'[1]2. Иные услуги'!$D$11+('[1]3. Услуги по передаче'!$H$10)+('[1]4. СН (Установленные)'!$E$12*1000)+'[1]5. Плата за УРП'!$D$6</f>
        <v>3561.4420002339912</v>
      </c>
      <c r="X125" s="33">
        <f>SUMIFS('[1]1. Отчет АТС'!$F:$F,'[1]1. Отчет АТС'!$A:$A,$A125,'[1]1. Отчет АТС'!$B:$B,22)+'[1]2. Иные услуги'!$D$11+('[1]3. Услуги по передаче'!$H$10)+('[1]4. СН (Установленные)'!$E$12*1000)+'[1]5. Плата за УРП'!$D$6</f>
        <v>3504.5420002339906</v>
      </c>
      <c r="Y125" s="33">
        <f>SUMIFS('[1]1. Отчет АТС'!$F:$F,'[1]1. Отчет АТС'!$A:$A,$A125,'[1]1. Отчет АТС'!$B:$B,23)+'[1]2. Иные услуги'!$D$11+('[1]3. Услуги по передаче'!$H$10)+('[1]4. СН (Установленные)'!$E$12*1000)+'[1]5. Плата за УРП'!$D$6</f>
        <v>2916.7520002339907</v>
      </c>
    </row>
    <row r="126" spans="1:25" s="2" customFormat="1" ht="15.75">
      <c r="A126" s="32">
        <v>45457</v>
      </c>
      <c r="B126" s="33">
        <f>SUMIFS('[1]1. Отчет АТС'!$F:$F,'[1]1. Отчет АТС'!$A:$A,$A126,'[1]1. Отчет АТС'!$B:$B,0)+'[1]2. Иные услуги'!$D$11+'[1]3. Услуги по передаче'!$H$10+('[1]4. СН (Установленные)'!$E$12*1000)+'[1]5. Плата за УРП'!$D$6</f>
        <v>2602.5420002339911</v>
      </c>
      <c r="C126" s="33">
        <f>SUMIFS('[1]1. Отчет АТС'!$F:$F,'[1]1. Отчет АТС'!$A:$A,$A126,'[1]1. Отчет АТС'!$B:$B,1)+'[1]2. Иные услуги'!$D$11+('[1]3. Услуги по передаче'!$H$10)+('[1]4. СН (Установленные)'!$E$12*1000)+'[1]5. Плата за УРП'!$D$6</f>
        <v>2533.2620002339909</v>
      </c>
      <c r="D126" s="33">
        <f>SUMIFS('[1]1. Отчет АТС'!$F:$F,'[1]1. Отчет АТС'!$A:$A,$A126,'[1]1. Отчет АТС'!$B:$B,2)+'[1]2. Иные услуги'!$D$11+('[1]3. Услуги по передаче'!$H$10)+('[1]4. СН (Установленные)'!$E$12*1000)+'[1]5. Плата за УРП'!$D$6</f>
        <v>2310.5220002339911</v>
      </c>
      <c r="E126" s="33">
        <f>SUMIFS('[1]1. Отчет АТС'!$F:$F,'[1]1. Отчет АТС'!$A:$A,$A126,'[1]1. Отчет АТС'!$B:$B,3)+'[1]2. Иные услуги'!$D$11+('[1]3. Услуги по передаче'!$H$10)+('[1]4. СН (Установленные)'!$E$12*1000)+'[1]5. Плата за УРП'!$D$6</f>
        <v>2182.2120002339907</v>
      </c>
      <c r="F126" s="33">
        <f>SUMIFS('[1]1. Отчет АТС'!$F:$F,'[1]1. Отчет АТС'!$A:$A,$A126,'[1]1. Отчет АТС'!$B:$B,4)+'[1]2. Иные услуги'!$D$11+('[1]3. Услуги по передаче'!$H$10)+('[1]4. СН (Установленные)'!$E$12*1000)+'[1]5. Плата за УРП'!$D$6</f>
        <v>2212.7720002339911</v>
      </c>
      <c r="G126" s="33">
        <f>SUMIFS('[1]1. Отчет АТС'!$F:$F,'[1]1. Отчет АТС'!$A:$A,$A126,'[1]1. Отчет АТС'!$B:$B,5)+'[1]2. Иные услуги'!$D$11+('[1]3. Услуги по передаче'!$H$10)+('[1]4. СН (Установленные)'!$E$12*1000)+'[1]5. Плата за УРП'!$D$6</f>
        <v>2489.6120002339912</v>
      </c>
      <c r="H126" s="33">
        <f>SUMIFS('[1]1. Отчет АТС'!$F:$F,'[1]1. Отчет АТС'!$A:$A,$A126,'[1]1. Отчет АТС'!$B:$B,6)+'[1]2. Иные услуги'!$D$11+('[1]3. Услуги по передаче'!$H$10)+('[1]4. СН (Установленные)'!$E$12*1000)+'[1]5. Плата за УРП'!$D$6</f>
        <v>2572.0420002339911</v>
      </c>
      <c r="I126" s="33">
        <f>SUMIFS('[1]1. Отчет АТС'!$F:$F,'[1]1. Отчет АТС'!$A:$A,$A126,'[1]1. Отчет АТС'!$B:$B,7)+'[1]2. Иные услуги'!$D$11+('[1]3. Услуги по передаче'!$H$10)+('[1]4. СН (Установленные)'!$E$12*1000)+'[1]5. Плата за УРП'!$D$6</f>
        <v>2862.1920002339912</v>
      </c>
      <c r="J126" s="33">
        <f>SUMIFS('[1]1. Отчет АТС'!$F:$F,'[1]1. Отчет АТС'!$A:$A,$A126,'[1]1. Отчет АТС'!$B:$B,8)+'[1]2. Иные услуги'!$D$11+('[1]3. Услуги по передаче'!$H$10)+('[1]4. СН (Установленные)'!$E$12*1000)+'[1]5. Плата за УРП'!$D$6</f>
        <v>3522.3820002339908</v>
      </c>
      <c r="K126" s="33">
        <f>SUMIFS('[1]1. Отчет АТС'!$F:$F,'[1]1. Отчет АТС'!$A:$A,$A126,'[1]1. Отчет АТС'!$B:$B,9)+'[1]2. Иные услуги'!$D$11+('[1]3. Услуги по передаче'!$H$10)+('[1]4. СН (Установленные)'!$E$12*1000)+'[1]5. Плата за УРП'!$D$6</f>
        <v>3572.0820002339906</v>
      </c>
      <c r="L126" s="33">
        <f>SUMIFS('[1]1. Отчет АТС'!$F:$F,'[1]1. Отчет АТС'!$A:$A,$A126,'[1]1. Отчет АТС'!$B:$B,10)+'[1]2. Иные услуги'!$D$11+('[1]3. Услуги по передаче'!$H$10)+('[1]4. СН (Установленные)'!$E$12*1000)+'[1]5. Плата за УРП'!$D$6</f>
        <v>3687.2620002339909</v>
      </c>
      <c r="M126" s="33">
        <f>SUMIFS('[1]1. Отчет АТС'!$F:$F,'[1]1. Отчет АТС'!$A:$A,$A126,'[1]1. Отчет АТС'!$B:$B,11)+'[1]2. Иные услуги'!$D$11+('[1]3. Услуги по передаче'!$H$10)+('[1]4. СН (Установленные)'!$E$12*1000)+'[1]5. Плата за УРП'!$D$6</f>
        <v>3737.7220002339909</v>
      </c>
      <c r="N126" s="33">
        <f>SUMIFS('[1]1. Отчет АТС'!$F:$F,'[1]1. Отчет АТС'!$A:$A,$A126,'[1]1. Отчет АТС'!$B:$B,12)+'[1]2. Иные услуги'!$D$11+('[1]3. Услуги по передаче'!$H$10)+('[1]4. СН (Установленные)'!$E$12*1000)+'[1]5. Плата за УРП'!$D$6</f>
        <v>3774.4020002339912</v>
      </c>
      <c r="O126" s="33">
        <f>SUMIFS('[1]1. Отчет АТС'!$F:$F,'[1]1. Отчет АТС'!$A:$A,$A126,'[1]1. Отчет АТС'!$B:$B,13)+'[1]2. Иные услуги'!$D$11+('[1]3. Услуги по передаче'!$H$10)+('[1]4. СН (Установленные)'!$E$12*1000)+'[1]5. Плата за УРП'!$D$6</f>
        <v>3793.1820002339909</v>
      </c>
      <c r="P126" s="33">
        <f>SUMIFS('[1]1. Отчет АТС'!$F:$F,'[1]1. Отчет АТС'!$A:$A,$A126,'[1]1. Отчет АТС'!$B:$B,14)+'[1]2. Иные услуги'!$D$11+('[1]3. Услуги по передаче'!$H$10)+('[1]4. СН (Установленные)'!$E$12*1000)+'[1]5. Плата за УРП'!$D$6</f>
        <v>3816.1620002339905</v>
      </c>
      <c r="Q126" s="33">
        <f>SUMIFS('[1]1. Отчет АТС'!$F:$F,'[1]1. Отчет АТС'!$A:$A,$A126,'[1]1. Отчет АТС'!$B:$B,15)+'[1]2. Иные услуги'!$D$11+('[1]3. Услуги по передаче'!$H$10)+('[1]4. СН (Установленные)'!$E$12*1000)+'[1]5. Плата за УРП'!$D$6</f>
        <v>3806.7020002339905</v>
      </c>
      <c r="R126" s="33">
        <f>SUMIFS('[1]1. Отчет АТС'!$F:$F,'[1]1. Отчет АТС'!$A:$A,$A126,'[1]1. Отчет АТС'!$B:$B,16)+'[1]2. Иные услуги'!$D$11+('[1]3. Услуги по передаче'!$H$10)+('[1]4. СН (Установленные)'!$E$12*1000)+'[1]5. Плата за УРП'!$D$6</f>
        <v>3614.6320002339908</v>
      </c>
      <c r="S126" s="33">
        <f>SUMIFS('[1]1. Отчет АТС'!$F:$F,'[1]1. Отчет АТС'!$A:$A,$A126,'[1]1. Отчет АТС'!$B:$B,17)+'[1]2. Иные услуги'!$D$11+('[1]3. Услуги по передаче'!$H$10)+('[1]4. СН (Установленные)'!$E$12*1000)+'[1]5. Плата за УРП'!$D$6</f>
        <v>3595.7220002339909</v>
      </c>
      <c r="T126" s="33">
        <f>SUMIFS('[1]1. Отчет АТС'!$F:$F,'[1]1. Отчет АТС'!$A:$A,$A126,'[1]1. Отчет АТС'!$B:$B,18)+'[1]2. Иные услуги'!$D$11+('[1]3. Услуги по передаче'!$H$10)+('[1]4. СН (Установленные)'!$E$12*1000)+'[1]5. Плата за УРП'!$D$6</f>
        <v>3654.5620002339911</v>
      </c>
      <c r="U126" s="33">
        <f>SUMIFS('[1]1. Отчет АТС'!$F:$F,'[1]1. Отчет АТС'!$A:$A,$A126,'[1]1. Отчет АТС'!$B:$B,19)+'[1]2. Иные услуги'!$D$11+('[1]3. Услуги по передаче'!$H$10)+('[1]4. СН (Установленные)'!$E$12*1000)+'[1]5. Плата за УРП'!$D$6</f>
        <v>3556.5620002339911</v>
      </c>
      <c r="V126" s="33">
        <f>SUMIFS('[1]1. Отчет АТС'!$F:$F,'[1]1. Отчет АТС'!$A:$A,$A126,'[1]1. Отчет АТС'!$B:$B,20)+'[1]2. Иные услуги'!$D$11+('[1]3. Услуги по передаче'!$H$10)+('[1]4. СН (Установленные)'!$E$12*1000)+'[1]5. Плата за УРП'!$D$6</f>
        <v>3543.4320002339909</v>
      </c>
      <c r="W126" s="33">
        <f>SUMIFS('[1]1. Отчет АТС'!$F:$F,'[1]1. Отчет АТС'!$A:$A,$A126,'[1]1. Отчет АТС'!$B:$B,21)+'[1]2. Иные услуги'!$D$11+('[1]3. Услуги по передаче'!$H$10)+('[1]4. СН (Установленные)'!$E$12*1000)+'[1]5. Плата за УРП'!$D$6</f>
        <v>3528.392000233991</v>
      </c>
      <c r="X126" s="33">
        <f>SUMIFS('[1]1. Отчет АТС'!$F:$F,'[1]1. Отчет АТС'!$A:$A,$A126,'[1]1. Отчет АТС'!$B:$B,22)+'[1]2. Иные услуги'!$D$11+('[1]3. Услуги по передаче'!$H$10)+('[1]4. СН (Установленные)'!$E$12*1000)+'[1]5. Плата за УРП'!$D$6</f>
        <v>3449.7420002339909</v>
      </c>
      <c r="Y126" s="33">
        <f>SUMIFS('[1]1. Отчет АТС'!$F:$F,'[1]1. Отчет АТС'!$A:$A,$A126,'[1]1. Отчет АТС'!$B:$B,23)+'[1]2. Иные услуги'!$D$11+('[1]3. Услуги по передаче'!$H$10)+('[1]4. СН (Установленные)'!$E$12*1000)+'[1]5. Плата за УРП'!$D$6</f>
        <v>2877.142000233991</v>
      </c>
    </row>
    <row r="127" spans="1:25" s="2" customFormat="1" ht="15.75">
      <c r="A127" s="32">
        <v>45458</v>
      </c>
      <c r="B127" s="33">
        <f>SUMIFS('[1]1. Отчет АТС'!$F:$F,'[1]1. Отчет АТС'!$A:$A,$A127,'[1]1. Отчет АТС'!$B:$B,0)+'[1]2. Иные услуги'!$D$11+'[1]3. Услуги по передаче'!$H$10+('[1]4. СН (Установленные)'!$E$12*1000)+'[1]5. Плата за УРП'!$D$6</f>
        <v>2641.5720002339913</v>
      </c>
      <c r="C127" s="33">
        <f>SUMIFS('[1]1. Отчет АТС'!$F:$F,'[1]1. Отчет АТС'!$A:$A,$A127,'[1]1. Отчет АТС'!$B:$B,1)+'[1]2. Иные услуги'!$D$11+('[1]3. Услуги по передаче'!$H$10)+('[1]4. СН (Установленные)'!$E$12*1000)+'[1]5. Плата за УРП'!$D$6</f>
        <v>2608.4920002339909</v>
      </c>
      <c r="D127" s="33">
        <f>SUMIFS('[1]1. Отчет АТС'!$F:$F,'[1]1. Отчет АТС'!$A:$A,$A127,'[1]1. Отчет АТС'!$B:$B,2)+'[1]2. Иные услуги'!$D$11+('[1]3. Услуги по передаче'!$H$10)+('[1]4. СН (Установленные)'!$E$12*1000)+'[1]5. Плата за УРП'!$D$6</f>
        <v>2499.3220002339913</v>
      </c>
      <c r="E127" s="33">
        <f>SUMIFS('[1]1. Отчет АТС'!$F:$F,'[1]1. Отчет АТС'!$A:$A,$A127,'[1]1. Отчет АТС'!$B:$B,3)+'[1]2. Иные услуги'!$D$11+('[1]3. Услуги по передаче'!$H$10)+('[1]4. СН (Установленные)'!$E$12*1000)+'[1]5. Плата за УРП'!$D$6</f>
        <v>2283.0720002339908</v>
      </c>
      <c r="F127" s="33">
        <f>SUMIFS('[1]1. Отчет АТС'!$F:$F,'[1]1. Отчет АТС'!$A:$A,$A127,'[1]1. Отчет АТС'!$B:$B,4)+'[1]2. Иные услуги'!$D$11+('[1]3. Услуги по передаче'!$H$10)+('[1]4. СН (Установленные)'!$E$12*1000)+'[1]5. Плата за УРП'!$D$6</f>
        <v>2229.9020002339907</v>
      </c>
      <c r="G127" s="33">
        <f>SUMIFS('[1]1. Отчет АТС'!$F:$F,'[1]1. Отчет АТС'!$A:$A,$A127,'[1]1. Отчет АТС'!$B:$B,5)+'[1]2. Иные услуги'!$D$11+('[1]3. Услуги по передаче'!$H$10)+('[1]4. СН (Установленные)'!$E$12*1000)+'[1]5. Плата за УРП'!$D$6</f>
        <v>2431.4320002339909</v>
      </c>
      <c r="H127" s="33">
        <f>SUMIFS('[1]1. Отчет АТС'!$F:$F,'[1]1. Отчет АТС'!$A:$A,$A127,'[1]1. Отчет АТС'!$B:$B,6)+'[1]2. Иные услуги'!$D$11+('[1]3. Услуги по передаче'!$H$10)+('[1]4. СН (Установленные)'!$E$12*1000)+'[1]5. Плата за УРП'!$D$6</f>
        <v>2444.3820002339908</v>
      </c>
      <c r="I127" s="33">
        <f>SUMIFS('[1]1. Отчет АТС'!$F:$F,'[1]1. Отчет АТС'!$A:$A,$A127,'[1]1. Отчет АТС'!$B:$B,7)+'[1]2. Иные услуги'!$D$11+('[1]3. Услуги по передаче'!$H$10)+('[1]4. СН (Установленные)'!$E$12*1000)+'[1]5. Плата за УРП'!$D$6</f>
        <v>2630.0120002339909</v>
      </c>
      <c r="J127" s="33">
        <f>SUMIFS('[1]1. Отчет АТС'!$F:$F,'[1]1. Отчет АТС'!$A:$A,$A127,'[1]1. Отчет АТС'!$B:$B,8)+'[1]2. Иные услуги'!$D$11+('[1]3. Услуги по передаче'!$H$10)+('[1]4. СН (Установленные)'!$E$12*1000)+'[1]5. Плата за УРП'!$D$6</f>
        <v>3104.3420002339908</v>
      </c>
      <c r="K127" s="33">
        <f>SUMIFS('[1]1. Отчет АТС'!$F:$F,'[1]1. Отчет АТС'!$A:$A,$A127,'[1]1. Отчет АТС'!$B:$B,9)+'[1]2. Иные услуги'!$D$11+('[1]3. Услуги по передаче'!$H$10)+('[1]4. СН (Установленные)'!$E$12*1000)+'[1]5. Плата за УРП'!$D$6</f>
        <v>3531.6520002339912</v>
      </c>
      <c r="L127" s="33">
        <f>SUMIFS('[1]1. Отчет АТС'!$F:$F,'[1]1. Отчет АТС'!$A:$A,$A127,'[1]1. Отчет АТС'!$B:$B,10)+'[1]2. Иные услуги'!$D$11+('[1]3. Услуги по передаче'!$H$10)+('[1]4. СН (Установленные)'!$E$12*1000)+'[1]5. Плата за УРП'!$D$6</f>
        <v>3554.0320002339904</v>
      </c>
      <c r="M127" s="33">
        <f>SUMIFS('[1]1. Отчет АТС'!$F:$F,'[1]1. Отчет АТС'!$A:$A,$A127,'[1]1. Отчет АТС'!$B:$B,11)+'[1]2. Иные услуги'!$D$11+('[1]3. Услуги по передаче'!$H$10)+('[1]4. СН (Установленные)'!$E$12*1000)+'[1]5. Плата за УРП'!$D$6</f>
        <v>3562.1220002339905</v>
      </c>
      <c r="N127" s="33">
        <f>SUMIFS('[1]1. Отчет АТС'!$F:$F,'[1]1. Отчет АТС'!$A:$A,$A127,'[1]1. Отчет АТС'!$B:$B,12)+'[1]2. Иные услуги'!$D$11+('[1]3. Услуги по передаче'!$H$10)+('[1]4. СН (Установленные)'!$E$12*1000)+'[1]5. Плата за УРП'!$D$6</f>
        <v>3543.8220002339904</v>
      </c>
      <c r="O127" s="33">
        <f>SUMIFS('[1]1. Отчет АТС'!$F:$F,'[1]1. Отчет АТС'!$A:$A,$A127,'[1]1. Отчет АТС'!$B:$B,13)+'[1]2. Иные услуги'!$D$11+('[1]3. Услуги по передаче'!$H$10)+('[1]4. СН (Установленные)'!$E$12*1000)+'[1]5. Плата за УРП'!$D$6</f>
        <v>3537.8320002339906</v>
      </c>
      <c r="P127" s="33">
        <f>SUMIFS('[1]1. Отчет АТС'!$F:$F,'[1]1. Отчет АТС'!$A:$A,$A127,'[1]1. Отчет АТС'!$B:$B,14)+'[1]2. Иные услуги'!$D$11+('[1]3. Услуги по передаче'!$H$10)+('[1]4. СН (Установленные)'!$E$12*1000)+'[1]5. Плата за УРП'!$D$6</f>
        <v>3562.2120002339907</v>
      </c>
      <c r="Q127" s="33">
        <f>SUMIFS('[1]1. Отчет АТС'!$F:$F,'[1]1. Отчет АТС'!$A:$A,$A127,'[1]1. Отчет АТС'!$B:$B,15)+'[1]2. Иные услуги'!$D$11+('[1]3. Услуги по передаче'!$H$10)+('[1]4. СН (Установленные)'!$E$12*1000)+'[1]5. Плата за УРП'!$D$6</f>
        <v>3570.7720002339911</v>
      </c>
      <c r="R127" s="33">
        <f>SUMIFS('[1]1. Отчет АТС'!$F:$F,'[1]1. Отчет АТС'!$A:$A,$A127,'[1]1. Отчет АТС'!$B:$B,16)+'[1]2. Иные услуги'!$D$11+('[1]3. Услуги по передаче'!$H$10)+('[1]4. СН (Установленные)'!$E$12*1000)+'[1]5. Плата за УРП'!$D$6</f>
        <v>3594.3220002339904</v>
      </c>
      <c r="S127" s="33">
        <f>SUMIFS('[1]1. Отчет АТС'!$F:$F,'[1]1. Отчет АТС'!$A:$A,$A127,'[1]1. Отчет АТС'!$B:$B,17)+'[1]2. Иные услуги'!$D$11+('[1]3. Услуги по передаче'!$H$10)+('[1]4. СН (Установленные)'!$E$12*1000)+'[1]5. Плата за УРП'!$D$6</f>
        <v>3587.4520002339905</v>
      </c>
      <c r="T127" s="33">
        <f>SUMIFS('[1]1. Отчет АТС'!$F:$F,'[1]1. Отчет АТС'!$A:$A,$A127,'[1]1. Отчет АТС'!$B:$B,18)+'[1]2. Иные услуги'!$D$11+('[1]3. Услуги по передаче'!$H$10)+('[1]4. СН (Установленные)'!$E$12*1000)+'[1]5. Плата за УРП'!$D$6</f>
        <v>3560.4120002339905</v>
      </c>
      <c r="U127" s="33">
        <f>SUMIFS('[1]1. Отчет АТС'!$F:$F,'[1]1. Отчет АТС'!$A:$A,$A127,'[1]1. Отчет АТС'!$B:$B,19)+'[1]2. Иные услуги'!$D$11+('[1]3. Услуги по передаче'!$H$10)+('[1]4. СН (Установленные)'!$E$12*1000)+'[1]5. Плата за УРП'!$D$6</f>
        <v>3532.2620002339909</v>
      </c>
      <c r="V127" s="33">
        <f>SUMIFS('[1]1. Отчет АТС'!$F:$F,'[1]1. Отчет АТС'!$A:$A,$A127,'[1]1. Отчет АТС'!$B:$B,20)+'[1]2. Иные услуги'!$D$11+('[1]3. Услуги по передаче'!$H$10)+('[1]4. СН (Установленные)'!$E$12*1000)+'[1]5. Плата за УРП'!$D$6</f>
        <v>3540.6620002339905</v>
      </c>
      <c r="W127" s="33">
        <f>SUMIFS('[1]1. Отчет АТС'!$F:$F,'[1]1. Отчет АТС'!$A:$A,$A127,'[1]1. Отчет АТС'!$B:$B,21)+'[1]2. Иные услуги'!$D$11+('[1]3. Услуги по передаче'!$H$10)+('[1]4. СН (Установленные)'!$E$12*1000)+'[1]5. Плата за УРП'!$D$6</f>
        <v>3523.392000233991</v>
      </c>
      <c r="X127" s="33">
        <f>SUMIFS('[1]1. Отчет АТС'!$F:$F,'[1]1. Отчет АТС'!$A:$A,$A127,'[1]1. Отчет АТС'!$B:$B,22)+'[1]2. Иные услуги'!$D$11+('[1]3. Услуги по передаче'!$H$10)+('[1]4. СН (Установленные)'!$E$12*1000)+'[1]5. Плата за УРП'!$D$6</f>
        <v>3395.6320002339908</v>
      </c>
      <c r="Y127" s="33">
        <f>SUMIFS('[1]1. Отчет АТС'!$F:$F,'[1]1. Отчет АТС'!$A:$A,$A127,'[1]1. Отчет АТС'!$B:$B,23)+'[1]2. Иные услуги'!$D$11+('[1]3. Услуги по передаче'!$H$10)+('[1]4. СН (Установленные)'!$E$12*1000)+'[1]5. Плата за УРП'!$D$6</f>
        <v>2875.2120002339907</v>
      </c>
    </row>
    <row r="128" spans="1:25" s="2" customFormat="1" ht="15.75">
      <c r="A128" s="32">
        <v>45459</v>
      </c>
      <c r="B128" s="33">
        <f>SUMIFS('[1]1. Отчет АТС'!$F:$F,'[1]1. Отчет АТС'!$A:$A,$A128,'[1]1. Отчет АТС'!$B:$B,0)+'[1]2. Иные услуги'!$D$11+'[1]3. Услуги по передаче'!$H$10+('[1]4. СН (Установленные)'!$E$12*1000)+'[1]5. Плата за УРП'!$D$6</f>
        <v>2606.4420002339912</v>
      </c>
      <c r="C128" s="33">
        <f>SUMIFS('[1]1. Отчет АТС'!$F:$F,'[1]1. Отчет АТС'!$A:$A,$A128,'[1]1. Отчет АТС'!$B:$B,1)+'[1]2. Иные услуги'!$D$11+('[1]3. Услуги по передаче'!$H$10)+('[1]4. СН (Установленные)'!$E$12*1000)+'[1]5. Плата за УРП'!$D$6</f>
        <v>2557.6820002339909</v>
      </c>
      <c r="D128" s="33">
        <f>SUMIFS('[1]1. Отчет АТС'!$F:$F,'[1]1. Отчет АТС'!$A:$A,$A128,'[1]1. Отчет АТС'!$B:$B,2)+'[1]2. Иные услуги'!$D$11+('[1]3. Услуги по передаче'!$H$10)+('[1]4. СН (Установленные)'!$E$12*1000)+'[1]5. Плата за УРП'!$D$6</f>
        <v>2452.102000233991</v>
      </c>
      <c r="E128" s="33">
        <f>SUMIFS('[1]1. Отчет АТС'!$F:$F,'[1]1. Отчет АТС'!$A:$A,$A128,'[1]1. Отчет АТС'!$B:$B,3)+'[1]2. Иные услуги'!$D$11+('[1]3. Услуги по передаче'!$H$10)+('[1]4. СН (Установленные)'!$E$12*1000)+'[1]5. Плата за УРП'!$D$6</f>
        <v>2240.2520002339907</v>
      </c>
      <c r="F128" s="33">
        <f>SUMIFS('[1]1. Отчет АТС'!$F:$F,'[1]1. Отчет АТС'!$A:$A,$A128,'[1]1. Отчет АТС'!$B:$B,4)+'[1]2. Иные услуги'!$D$11+('[1]3. Услуги по передаче'!$H$10)+('[1]4. СН (Установленные)'!$E$12*1000)+'[1]5. Плата за УРП'!$D$6</f>
        <v>2111.622000233991</v>
      </c>
      <c r="G128" s="33">
        <f>SUMIFS('[1]1. Отчет АТС'!$F:$F,'[1]1. Отчет АТС'!$A:$A,$A128,'[1]1. Отчет АТС'!$B:$B,5)+'[1]2. Иные услуги'!$D$11+('[1]3. Услуги по передаче'!$H$10)+('[1]4. СН (Установленные)'!$E$12*1000)+'[1]5. Плата за УРП'!$D$6</f>
        <v>2374.0320002339909</v>
      </c>
      <c r="H128" s="33">
        <f>SUMIFS('[1]1. Отчет АТС'!$F:$F,'[1]1. Отчет АТС'!$A:$A,$A128,'[1]1. Отчет АТС'!$B:$B,6)+'[1]2. Иные услуги'!$D$11+('[1]3. Услуги по передаче'!$H$10)+('[1]4. СН (Установленные)'!$E$12*1000)+'[1]5. Плата за УРП'!$D$6</f>
        <v>2319.102000233991</v>
      </c>
      <c r="I128" s="33">
        <f>SUMIFS('[1]1. Отчет АТС'!$F:$F,'[1]1. Отчет АТС'!$A:$A,$A128,'[1]1. Отчет АТС'!$B:$B,7)+'[1]2. Иные услуги'!$D$11+('[1]3. Услуги по передаче'!$H$10)+('[1]4. СН (Установленные)'!$E$12*1000)+'[1]5. Плата за УРП'!$D$6</f>
        <v>2503.3120002339911</v>
      </c>
      <c r="J128" s="33">
        <f>SUMIFS('[1]1. Отчет АТС'!$F:$F,'[1]1. Отчет АТС'!$A:$A,$A128,'[1]1. Отчет АТС'!$B:$B,8)+'[1]2. Иные услуги'!$D$11+('[1]3. Услуги по передаче'!$H$10)+('[1]4. СН (Установленные)'!$E$12*1000)+'[1]5. Плата за УРП'!$D$6</f>
        <v>2902.6720002339907</v>
      </c>
      <c r="K128" s="33">
        <f>SUMIFS('[1]1. Отчет АТС'!$F:$F,'[1]1. Отчет АТС'!$A:$A,$A128,'[1]1. Отчет АТС'!$B:$B,9)+'[1]2. Иные услуги'!$D$11+('[1]3. Услуги по передаче'!$H$10)+('[1]4. СН (Установленные)'!$E$12*1000)+'[1]5. Плата за УРП'!$D$6</f>
        <v>3466.642000233991</v>
      </c>
      <c r="L128" s="33">
        <f>SUMIFS('[1]1. Отчет АТС'!$F:$F,'[1]1. Отчет АТС'!$A:$A,$A128,'[1]1. Отчет АТС'!$B:$B,10)+'[1]2. Иные услуги'!$D$11+('[1]3. Услуги по передаче'!$H$10)+('[1]4. СН (Установленные)'!$E$12*1000)+'[1]5. Плата за УРП'!$D$6</f>
        <v>3529.9220002339907</v>
      </c>
      <c r="M128" s="33">
        <f>SUMIFS('[1]1. Отчет АТС'!$F:$F,'[1]1. Отчет АТС'!$A:$A,$A128,'[1]1. Отчет АТС'!$B:$B,11)+'[1]2. Иные услуги'!$D$11+('[1]3. Услуги по передаче'!$H$10)+('[1]4. СН (Установленные)'!$E$12*1000)+'[1]5. Плата за УРП'!$D$6</f>
        <v>3532.5320002339904</v>
      </c>
      <c r="N128" s="33">
        <f>SUMIFS('[1]1. Отчет АТС'!$F:$F,'[1]1. Отчет АТС'!$A:$A,$A128,'[1]1. Отчет АТС'!$B:$B,12)+'[1]2. Иные услуги'!$D$11+('[1]3. Услуги по передаче'!$H$10)+('[1]4. СН (Установленные)'!$E$12*1000)+'[1]5. Плата за УРП'!$D$6</f>
        <v>3539.642000233991</v>
      </c>
      <c r="O128" s="33">
        <f>SUMIFS('[1]1. Отчет АТС'!$F:$F,'[1]1. Отчет АТС'!$A:$A,$A128,'[1]1. Отчет АТС'!$B:$B,13)+'[1]2. Иные услуги'!$D$11+('[1]3. Услуги по передаче'!$H$10)+('[1]4. СН (Установленные)'!$E$12*1000)+'[1]5. Плата за УРП'!$D$6</f>
        <v>3528.0920002339908</v>
      </c>
      <c r="P128" s="33">
        <f>SUMIFS('[1]1. Отчет АТС'!$F:$F,'[1]1. Отчет АТС'!$A:$A,$A128,'[1]1. Отчет АТС'!$B:$B,14)+'[1]2. Иные услуги'!$D$11+('[1]3. Услуги по передаче'!$H$10)+('[1]4. СН (Установленные)'!$E$12*1000)+'[1]5. Плата за УРП'!$D$6</f>
        <v>3535.0020002339907</v>
      </c>
      <c r="Q128" s="33">
        <f>SUMIFS('[1]1. Отчет АТС'!$F:$F,'[1]1. Отчет АТС'!$A:$A,$A128,'[1]1. Отчет АТС'!$B:$B,15)+'[1]2. Иные услуги'!$D$11+('[1]3. Услуги по передаче'!$H$10)+('[1]4. СН (Установленные)'!$E$12*1000)+'[1]5. Плата за УРП'!$D$6</f>
        <v>3532.5320002339904</v>
      </c>
      <c r="R128" s="33">
        <f>SUMIFS('[1]1. Отчет АТС'!$F:$F,'[1]1. Отчет АТС'!$A:$A,$A128,'[1]1. Отчет АТС'!$B:$B,16)+'[1]2. Иные услуги'!$D$11+('[1]3. Услуги по передаче'!$H$10)+('[1]4. СН (Установленные)'!$E$12*1000)+'[1]5. Плата за УРП'!$D$6</f>
        <v>3544.7820002339904</v>
      </c>
      <c r="S128" s="33">
        <f>SUMIFS('[1]1. Отчет АТС'!$F:$F,'[1]1. Отчет АТС'!$A:$A,$A128,'[1]1. Отчет АТС'!$B:$B,17)+'[1]2. Иные услуги'!$D$11+('[1]3. Услуги по передаче'!$H$10)+('[1]4. СН (Установленные)'!$E$12*1000)+'[1]5. Плата за УРП'!$D$6</f>
        <v>3543.4120002339905</v>
      </c>
      <c r="T128" s="33">
        <f>SUMIFS('[1]1. Отчет АТС'!$F:$F,'[1]1. Отчет АТС'!$A:$A,$A128,'[1]1. Отчет АТС'!$B:$B,18)+'[1]2. Иные услуги'!$D$11+('[1]3. Услуги по передаче'!$H$10)+('[1]4. СН (Установленные)'!$E$12*1000)+'[1]5. Плата за УРП'!$D$6</f>
        <v>3548.1920002339912</v>
      </c>
      <c r="U128" s="33">
        <f>SUMIFS('[1]1. Отчет АТС'!$F:$F,'[1]1. Отчет АТС'!$A:$A,$A128,'[1]1. Отчет АТС'!$B:$B,19)+'[1]2. Иные услуги'!$D$11+('[1]3. Услуги по передаче'!$H$10)+('[1]4. СН (Установленные)'!$E$12*1000)+'[1]5. Плата за УРП'!$D$6</f>
        <v>3534.9220002339907</v>
      </c>
      <c r="V128" s="33">
        <f>SUMIFS('[1]1. Отчет АТС'!$F:$F,'[1]1. Отчет АТС'!$A:$A,$A128,'[1]1. Отчет АТС'!$B:$B,20)+'[1]2. Иные услуги'!$D$11+('[1]3. Услуги по передаче'!$H$10)+('[1]4. СН (Установленные)'!$E$12*1000)+'[1]5. Плата за УРП'!$D$6</f>
        <v>3546.4820002339911</v>
      </c>
      <c r="W128" s="33">
        <f>SUMIFS('[1]1. Отчет АТС'!$F:$F,'[1]1. Отчет АТС'!$A:$A,$A128,'[1]1. Отчет АТС'!$B:$B,21)+'[1]2. Иные услуги'!$D$11+('[1]3. Услуги по передаче'!$H$10)+('[1]4. СН (Установленные)'!$E$12*1000)+'[1]5. Плата за УРП'!$D$6</f>
        <v>3520.2220002339909</v>
      </c>
      <c r="X128" s="33">
        <f>SUMIFS('[1]1. Отчет АТС'!$F:$F,'[1]1. Отчет АТС'!$A:$A,$A128,'[1]1. Отчет АТС'!$B:$B,22)+'[1]2. Иные услуги'!$D$11+('[1]3. Услуги по передаче'!$H$10)+('[1]4. СН (Установленные)'!$E$12*1000)+'[1]5. Плата за УРП'!$D$6</f>
        <v>3300.622000233991</v>
      </c>
      <c r="Y128" s="33">
        <f>SUMIFS('[1]1. Отчет АТС'!$F:$F,'[1]1. Отчет АТС'!$A:$A,$A128,'[1]1. Отчет АТС'!$B:$B,23)+'[1]2. Иные услуги'!$D$11+('[1]3. Услуги по передаче'!$H$10)+('[1]4. СН (Установленные)'!$E$12*1000)+'[1]5. Плата за УРП'!$D$6</f>
        <v>2881.9620002339907</v>
      </c>
    </row>
    <row r="129" spans="1:25" s="2" customFormat="1" ht="15.75">
      <c r="A129" s="32">
        <v>45460</v>
      </c>
      <c r="B129" s="33">
        <f>SUMIFS('[1]1. Отчет АТС'!$F:$F,'[1]1. Отчет АТС'!$A:$A,$A129,'[1]1. Отчет АТС'!$B:$B,0)+'[1]2. Иные услуги'!$D$11+'[1]3. Услуги по передаче'!$H$10+('[1]4. СН (Установленные)'!$E$12*1000)+'[1]5. Плата за УРП'!$D$6</f>
        <v>2664.5220002339911</v>
      </c>
      <c r="C129" s="33">
        <f>SUMIFS('[1]1. Отчет АТС'!$F:$F,'[1]1. Отчет АТС'!$A:$A,$A129,'[1]1. Отчет АТС'!$B:$B,1)+'[1]2. Иные услуги'!$D$11+('[1]3. Услуги по передаче'!$H$10)+('[1]4. СН (Установленные)'!$E$12*1000)+'[1]5. Плата за УРП'!$D$6</f>
        <v>2596.352000233991</v>
      </c>
      <c r="D129" s="33">
        <f>SUMIFS('[1]1. Отчет АТС'!$F:$F,'[1]1. Отчет АТС'!$A:$A,$A129,'[1]1. Отчет АТС'!$B:$B,2)+'[1]2. Иные услуги'!$D$11+('[1]3. Услуги по передаче'!$H$10)+('[1]4. СН (Установленные)'!$E$12*1000)+'[1]5. Плата за УРП'!$D$6</f>
        <v>2505.9320002339909</v>
      </c>
      <c r="E129" s="33">
        <f>SUMIFS('[1]1. Отчет АТС'!$F:$F,'[1]1. Отчет АТС'!$A:$A,$A129,'[1]1. Отчет АТС'!$B:$B,3)+'[1]2. Иные услуги'!$D$11+('[1]3. Услуги по передаче'!$H$10)+('[1]4. СН (Установленные)'!$E$12*1000)+'[1]5. Плата за УРП'!$D$6</f>
        <v>2392.2020002339909</v>
      </c>
      <c r="F129" s="33">
        <f>SUMIFS('[1]1. Отчет АТС'!$F:$F,'[1]1. Отчет АТС'!$A:$A,$A129,'[1]1. Отчет АТС'!$B:$B,4)+'[1]2. Иные услуги'!$D$11+('[1]3. Услуги по передаче'!$H$10)+('[1]4. СН (Установленные)'!$E$12*1000)+'[1]5. Плата за УРП'!$D$6</f>
        <v>2457.9720002339909</v>
      </c>
      <c r="G129" s="33">
        <f>SUMIFS('[1]1. Отчет АТС'!$F:$F,'[1]1. Отчет АТС'!$A:$A,$A129,'[1]1. Отчет АТС'!$B:$B,5)+'[1]2. Иные услуги'!$D$11+('[1]3. Услуги по передаче'!$H$10)+('[1]4. СН (Установленные)'!$E$12*1000)+'[1]5. Плата за УРП'!$D$6</f>
        <v>2570.8120002339911</v>
      </c>
      <c r="H129" s="33">
        <f>SUMIFS('[1]1. Отчет АТС'!$F:$F,'[1]1. Отчет АТС'!$A:$A,$A129,'[1]1. Отчет АТС'!$B:$B,6)+'[1]2. Иные услуги'!$D$11+('[1]3. Услуги по передаче'!$H$10)+('[1]4. СН (Установленные)'!$E$12*1000)+'[1]5. Плата за УРП'!$D$6</f>
        <v>2651.352000233991</v>
      </c>
      <c r="I129" s="33">
        <f>SUMIFS('[1]1. Отчет АТС'!$F:$F,'[1]1. Отчет АТС'!$A:$A,$A129,'[1]1. Отчет АТС'!$B:$B,7)+'[1]2. Иные услуги'!$D$11+('[1]3. Услуги по передаче'!$H$10)+('[1]4. СН (Установленные)'!$E$12*1000)+'[1]5. Плата за УРП'!$D$6</f>
        <v>2883.392000233991</v>
      </c>
      <c r="J129" s="33">
        <f>SUMIFS('[1]1. Отчет АТС'!$F:$F,'[1]1. Отчет АТС'!$A:$A,$A129,'[1]1. Отчет АТС'!$B:$B,8)+'[1]2. Иные услуги'!$D$11+('[1]3. Услуги по передаче'!$H$10)+('[1]4. СН (Установленные)'!$E$12*1000)+'[1]5. Плата за УРП'!$D$6</f>
        <v>3484.3120002339911</v>
      </c>
      <c r="K129" s="33">
        <f>SUMIFS('[1]1. Отчет АТС'!$F:$F,'[1]1. Отчет АТС'!$A:$A,$A129,'[1]1. Отчет АТС'!$B:$B,9)+'[1]2. Иные услуги'!$D$11+('[1]3. Услуги по передаче'!$H$10)+('[1]4. СН (Установленные)'!$E$12*1000)+'[1]5. Плата за УРП'!$D$6</f>
        <v>3541.7020002339905</v>
      </c>
      <c r="L129" s="33">
        <f>SUMIFS('[1]1. Отчет АТС'!$F:$F,'[1]1. Отчет АТС'!$A:$A,$A129,'[1]1. Отчет АТС'!$B:$B,10)+'[1]2. Иные услуги'!$D$11+('[1]3. Услуги по передаче'!$H$10)+('[1]4. СН (Установленные)'!$E$12*1000)+'[1]5. Плата за УРП'!$D$6</f>
        <v>3557.9320002339909</v>
      </c>
      <c r="M129" s="33">
        <f>SUMIFS('[1]1. Отчет АТС'!$F:$F,'[1]1. Отчет АТС'!$A:$A,$A129,'[1]1. Отчет АТС'!$B:$B,11)+'[1]2. Иные услуги'!$D$11+('[1]3. Услуги по передаче'!$H$10)+('[1]4. СН (Установленные)'!$E$12*1000)+'[1]5. Плата за УРП'!$D$6</f>
        <v>3561.392000233991</v>
      </c>
      <c r="N129" s="33">
        <f>SUMIFS('[1]1. Отчет АТС'!$F:$F,'[1]1. Отчет АТС'!$A:$A,$A129,'[1]1. Отчет АТС'!$B:$B,12)+'[1]2. Иные услуги'!$D$11+('[1]3. Услуги по передаче'!$H$10)+('[1]4. СН (Установленные)'!$E$12*1000)+'[1]5. Плата за УРП'!$D$6</f>
        <v>3559.392000233991</v>
      </c>
      <c r="O129" s="33">
        <f>SUMIFS('[1]1. Отчет АТС'!$F:$F,'[1]1. Отчет АТС'!$A:$A,$A129,'[1]1. Отчет АТС'!$B:$B,13)+'[1]2. Иные услуги'!$D$11+('[1]3. Услуги по передаче'!$H$10)+('[1]4. СН (Установленные)'!$E$12*1000)+'[1]5. Плата за УРП'!$D$6</f>
        <v>3556.4020002339912</v>
      </c>
      <c r="P129" s="33">
        <f>SUMIFS('[1]1. Отчет АТС'!$F:$F,'[1]1. Отчет АТС'!$A:$A,$A129,'[1]1. Отчет АТС'!$B:$B,14)+'[1]2. Иные услуги'!$D$11+('[1]3. Услуги по передаче'!$H$10)+('[1]4. СН (Установленные)'!$E$12*1000)+'[1]5. Плата за УРП'!$D$6</f>
        <v>3564.2520002339907</v>
      </c>
      <c r="Q129" s="33">
        <f>SUMIFS('[1]1. Отчет АТС'!$F:$F,'[1]1. Отчет АТС'!$A:$A,$A129,'[1]1. Отчет АТС'!$B:$B,15)+'[1]2. Иные услуги'!$D$11+('[1]3. Услуги по передаче'!$H$10)+('[1]4. СН (Установленные)'!$E$12*1000)+'[1]5. Плата за УРП'!$D$6</f>
        <v>3562.4220002339907</v>
      </c>
      <c r="R129" s="33">
        <f>SUMIFS('[1]1. Отчет АТС'!$F:$F,'[1]1. Отчет АТС'!$A:$A,$A129,'[1]1. Отчет АТС'!$B:$B,16)+'[1]2. Иные услуги'!$D$11+('[1]3. Услуги по передаче'!$H$10)+('[1]4. СН (Установленные)'!$E$12*1000)+'[1]5. Плата за УРП'!$D$6</f>
        <v>3567.0020002339907</v>
      </c>
      <c r="S129" s="33">
        <f>SUMIFS('[1]1. Отчет АТС'!$F:$F,'[1]1. Отчет АТС'!$A:$A,$A129,'[1]1. Отчет АТС'!$B:$B,17)+'[1]2. Иные услуги'!$D$11+('[1]3. Услуги по передаче'!$H$10)+('[1]4. СН (Установленные)'!$E$12*1000)+'[1]5. Плата за УРП'!$D$6</f>
        <v>3564.7820002339904</v>
      </c>
      <c r="T129" s="33">
        <f>SUMIFS('[1]1. Отчет АТС'!$F:$F,'[1]1. Отчет АТС'!$A:$A,$A129,'[1]1. Отчет АТС'!$B:$B,18)+'[1]2. Иные услуги'!$D$11+('[1]3. Услуги по передаче'!$H$10)+('[1]4. СН (Установленные)'!$E$12*1000)+'[1]5. Плата за УРП'!$D$6</f>
        <v>3559.0920002339908</v>
      </c>
      <c r="U129" s="33">
        <f>SUMIFS('[1]1. Отчет АТС'!$F:$F,'[1]1. Отчет АТС'!$A:$A,$A129,'[1]1. Отчет АТС'!$B:$B,19)+'[1]2. Иные услуги'!$D$11+('[1]3. Услуги по передаче'!$H$10)+('[1]4. СН (Установленные)'!$E$12*1000)+'[1]5. Плата за УРП'!$D$6</f>
        <v>3542.9720002339909</v>
      </c>
      <c r="V129" s="33">
        <f>SUMIFS('[1]1. Отчет АТС'!$F:$F,'[1]1. Отчет АТС'!$A:$A,$A129,'[1]1. Отчет АТС'!$B:$B,20)+'[1]2. Иные услуги'!$D$11+('[1]3. Услуги по передаче'!$H$10)+('[1]4. СН (Установленные)'!$E$12*1000)+'[1]5. Плата за УРП'!$D$6</f>
        <v>3545.5520002339908</v>
      </c>
      <c r="W129" s="33">
        <f>SUMIFS('[1]1. Отчет АТС'!$F:$F,'[1]1. Отчет АТС'!$A:$A,$A129,'[1]1. Отчет АТС'!$B:$B,21)+'[1]2. Иные услуги'!$D$11+('[1]3. Услуги по передаче'!$H$10)+('[1]4. СН (Установленные)'!$E$12*1000)+'[1]5. Плата за УРП'!$D$6</f>
        <v>3537.2520002339907</v>
      </c>
      <c r="X129" s="33">
        <f>SUMIFS('[1]1. Отчет АТС'!$F:$F,'[1]1. Отчет АТС'!$A:$A,$A129,'[1]1. Отчет АТС'!$B:$B,22)+'[1]2. Иные услуги'!$D$11+('[1]3. Услуги по передаче'!$H$10)+('[1]4. СН (Установленные)'!$E$12*1000)+'[1]5. Плата за УРП'!$D$6</f>
        <v>3255.2020002339909</v>
      </c>
      <c r="Y129" s="33">
        <f>SUMIFS('[1]1. Отчет АТС'!$F:$F,'[1]1. Отчет АТС'!$A:$A,$A129,'[1]1. Отчет АТС'!$B:$B,23)+'[1]2. Иные услуги'!$D$11+('[1]3. Услуги по передаче'!$H$10)+('[1]4. СН (Установленные)'!$E$12*1000)+'[1]5. Плата за УРП'!$D$6</f>
        <v>2877.412000233991</v>
      </c>
    </row>
    <row r="130" spans="1:25" s="2" customFormat="1" ht="15.75">
      <c r="A130" s="32">
        <v>45461</v>
      </c>
      <c r="B130" s="33">
        <f>SUMIFS('[1]1. Отчет АТС'!$F:$F,'[1]1. Отчет АТС'!$A:$A,$A130,'[1]1. Отчет АТС'!$B:$B,0)+'[1]2. Иные услуги'!$D$11+'[1]3. Услуги по передаче'!$H$10+('[1]4. СН (Установленные)'!$E$12*1000)+'[1]5. Плата за УРП'!$D$6</f>
        <v>2654.9320002339909</v>
      </c>
      <c r="C130" s="33">
        <f>SUMIFS('[1]1. Отчет АТС'!$F:$F,'[1]1. Отчет АТС'!$A:$A,$A130,'[1]1. Отчет АТС'!$B:$B,1)+'[1]2. Иные услуги'!$D$11+('[1]3. Услуги по передаче'!$H$10)+('[1]4. СН (Установленные)'!$E$12*1000)+'[1]5. Плата за УРП'!$D$6</f>
        <v>2565.3020002339908</v>
      </c>
      <c r="D130" s="33">
        <f>SUMIFS('[1]1. Отчет АТС'!$F:$F,'[1]1. Отчет АТС'!$A:$A,$A130,'[1]1. Отчет АТС'!$B:$B,2)+'[1]2. Иные услуги'!$D$11+('[1]3. Услуги по передаче'!$H$10)+('[1]4. СН (Установленные)'!$E$12*1000)+'[1]5. Плата за УРП'!$D$6</f>
        <v>2394.642000233991</v>
      </c>
      <c r="E130" s="33">
        <f>SUMIFS('[1]1. Отчет АТС'!$F:$F,'[1]1. Отчет АТС'!$A:$A,$A130,'[1]1. Отчет АТС'!$B:$B,3)+'[1]2. Иные услуги'!$D$11+('[1]3. Услуги по передаче'!$H$10)+('[1]4. СН (Установленные)'!$E$12*1000)+'[1]5. Плата за УРП'!$D$6</f>
        <v>2331.6920002339907</v>
      </c>
      <c r="F130" s="33">
        <f>SUMIFS('[1]1. Отчет АТС'!$F:$F,'[1]1. Отчет АТС'!$A:$A,$A130,'[1]1. Отчет АТС'!$B:$B,4)+'[1]2. Иные услуги'!$D$11+('[1]3. Услуги по передаче'!$H$10)+('[1]4. СН (Установленные)'!$E$12*1000)+'[1]5. Плата за УРП'!$D$6</f>
        <v>2316.3420002339908</v>
      </c>
      <c r="G130" s="33">
        <f>SUMIFS('[1]1. Отчет АТС'!$F:$F,'[1]1. Отчет АТС'!$A:$A,$A130,'[1]1. Отчет АТС'!$B:$B,5)+'[1]2. Иные услуги'!$D$11+('[1]3. Услуги по передаче'!$H$10)+('[1]4. СН (Установленные)'!$E$12*1000)+'[1]5. Плата за УРП'!$D$6</f>
        <v>2547.8120002339911</v>
      </c>
      <c r="H130" s="33">
        <f>SUMIFS('[1]1. Отчет АТС'!$F:$F,'[1]1. Отчет АТС'!$A:$A,$A130,'[1]1. Отчет АТС'!$B:$B,6)+'[1]2. Иные услуги'!$D$11+('[1]3. Услуги по передаче'!$H$10)+('[1]4. СН (Установленные)'!$E$12*1000)+'[1]5. Плата за УРП'!$D$6</f>
        <v>2649.412000233991</v>
      </c>
      <c r="I130" s="33">
        <f>SUMIFS('[1]1. Отчет АТС'!$F:$F,'[1]1. Отчет АТС'!$A:$A,$A130,'[1]1. Отчет АТС'!$B:$B,7)+'[1]2. Иные услуги'!$D$11+('[1]3. Услуги по передаче'!$H$10)+('[1]4. СН (Установленные)'!$E$12*1000)+'[1]5. Плата за УРП'!$D$6</f>
        <v>2959.912000233991</v>
      </c>
      <c r="J130" s="33">
        <f>SUMIFS('[1]1. Отчет АТС'!$F:$F,'[1]1. Отчет АТС'!$A:$A,$A130,'[1]1. Отчет АТС'!$B:$B,8)+'[1]2. Иные услуги'!$D$11+('[1]3. Услуги по передаче'!$H$10)+('[1]4. СН (Установленные)'!$E$12*1000)+'[1]5. Плата за УРП'!$D$6</f>
        <v>3528.5620002339911</v>
      </c>
      <c r="K130" s="33">
        <f>SUMIFS('[1]1. Отчет АТС'!$F:$F,'[1]1. Отчет АТС'!$A:$A,$A130,'[1]1. Отчет АТС'!$B:$B,9)+'[1]2. Иные услуги'!$D$11+('[1]3. Услуги по передаче'!$H$10)+('[1]4. СН (Установленные)'!$E$12*1000)+'[1]5. Плата за УРП'!$D$6</f>
        <v>3573.6320002339908</v>
      </c>
      <c r="L130" s="33">
        <f>SUMIFS('[1]1. Отчет АТС'!$F:$F,'[1]1. Отчет АТС'!$A:$A,$A130,'[1]1. Отчет АТС'!$B:$B,10)+'[1]2. Иные услуги'!$D$11+('[1]3. Услуги по передаче'!$H$10)+('[1]4. СН (Установленные)'!$E$12*1000)+'[1]5. Плата за УРП'!$D$6</f>
        <v>3646.8620002339903</v>
      </c>
      <c r="M130" s="33">
        <f>SUMIFS('[1]1. Отчет АТС'!$F:$F,'[1]1. Отчет АТС'!$A:$A,$A130,'[1]1. Отчет АТС'!$B:$B,11)+'[1]2. Иные услуги'!$D$11+('[1]3. Услуги по передаче'!$H$10)+('[1]4. СН (Установленные)'!$E$12*1000)+'[1]5. Плата за УРП'!$D$6</f>
        <v>3666.8320002339906</v>
      </c>
      <c r="N130" s="33">
        <f>SUMIFS('[1]1. Отчет АТС'!$F:$F,'[1]1. Отчет АТС'!$A:$A,$A130,'[1]1. Отчет АТС'!$B:$B,12)+'[1]2. Иные услуги'!$D$11+('[1]3. Услуги по передаче'!$H$10)+('[1]4. СН (Установленные)'!$E$12*1000)+'[1]5. Плата за УРП'!$D$6</f>
        <v>3671.2520002339907</v>
      </c>
      <c r="O130" s="33">
        <f>SUMIFS('[1]1. Отчет АТС'!$F:$F,'[1]1. Отчет АТС'!$A:$A,$A130,'[1]1. Отчет АТС'!$B:$B,13)+'[1]2. Иные услуги'!$D$11+('[1]3. Услуги по передаче'!$H$10)+('[1]4. СН (Установленные)'!$E$12*1000)+'[1]5. Плата за УРП'!$D$6</f>
        <v>3703.8620002339903</v>
      </c>
      <c r="P130" s="33">
        <f>SUMIFS('[1]1. Отчет АТС'!$F:$F,'[1]1. Отчет АТС'!$A:$A,$A130,'[1]1. Отчет АТС'!$B:$B,14)+'[1]2. Иные услуги'!$D$11+('[1]3. Услуги по передаче'!$H$10)+('[1]4. СН (Установленные)'!$E$12*1000)+'[1]5. Плата за УРП'!$D$6</f>
        <v>3747.5020002339907</v>
      </c>
      <c r="Q130" s="33">
        <f>SUMIFS('[1]1. Отчет АТС'!$F:$F,'[1]1. Отчет АТС'!$A:$A,$A130,'[1]1. Отчет АТС'!$B:$B,15)+'[1]2. Иные услуги'!$D$11+('[1]3. Услуги по передаче'!$H$10)+('[1]4. СН (Установленные)'!$E$12*1000)+'[1]5. Плата за УРП'!$D$6</f>
        <v>3679.4020002339912</v>
      </c>
      <c r="R130" s="33">
        <f>SUMIFS('[1]1. Отчет АТС'!$F:$F,'[1]1. Отчет АТС'!$A:$A,$A130,'[1]1. Отчет АТС'!$B:$B,16)+'[1]2. Иные услуги'!$D$11+('[1]3. Услуги по передаче'!$H$10)+('[1]4. СН (Установленные)'!$E$12*1000)+'[1]5. Плата за УРП'!$D$6</f>
        <v>3682.1920002339912</v>
      </c>
      <c r="S130" s="33">
        <f>SUMIFS('[1]1. Отчет АТС'!$F:$F,'[1]1. Отчет АТС'!$A:$A,$A130,'[1]1. Отчет АТС'!$B:$B,17)+'[1]2. Иные услуги'!$D$11+('[1]3. Услуги по передаче'!$H$10)+('[1]4. СН (Установленные)'!$E$12*1000)+'[1]5. Плата за УРП'!$D$6</f>
        <v>3682.4920002339904</v>
      </c>
      <c r="T130" s="33">
        <f>SUMIFS('[1]1. Отчет АТС'!$F:$F,'[1]1. Отчет АТС'!$A:$A,$A130,'[1]1. Отчет АТС'!$B:$B,18)+'[1]2. Иные услуги'!$D$11+('[1]3. Услуги по передаче'!$H$10)+('[1]4. СН (Установленные)'!$E$12*1000)+'[1]5. Плата за УРП'!$D$6</f>
        <v>3683.2320002339911</v>
      </c>
      <c r="U130" s="33">
        <f>SUMIFS('[1]1. Отчет АТС'!$F:$F,'[1]1. Отчет АТС'!$A:$A,$A130,'[1]1. Отчет АТС'!$B:$B,19)+'[1]2. Иные услуги'!$D$11+('[1]3. Услуги по передаче'!$H$10)+('[1]4. СН (Установленные)'!$E$12*1000)+'[1]5. Плата за УРП'!$D$6</f>
        <v>3602.7720002339911</v>
      </c>
      <c r="V130" s="33">
        <f>SUMIFS('[1]1. Отчет АТС'!$F:$F,'[1]1. Отчет АТС'!$A:$A,$A130,'[1]1. Отчет АТС'!$B:$B,20)+'[1]2. Иные услуги'!$D$11+('[1]3. Услуги по передаче'!$H$10)+('[1]4. СН (Установленные)'!$E$12*1000)+'[1]5. Плата за УРП'!$D$6</f>
        <v>3606.8120002339911</v>
      </c>
      <c r="W130" s="33">
        <f>SUMIFS('[1]1. Отчет АТС'!$F:$F,'[1]1. Отчет АТС'!$A:$A,$A130,'[1]1. Отчет АТС'!$B:$B,21)+'[1]2. Иные услуги'!$D$11+('[1]3. Услуги по передаче'!$H$10)+('[1]4. СН (Установленные)'!$E$12*1000)+'[1]5. Плата за УРП'!$D$6</f>
        <v>3566.4920002339904</v>
      </c>
      <c r="X130" s="33">
        <f>SUMIFS('[1]1. Отчет АТС'!$F:$F,'[1]1. Отчет АТС'!$A:$A,$A130,'[1]1. Отчет АТС'!$B:$B,22)+'[1]2. Иные услуги'!$D$11+('[1]3. Услуги по передаче'!$H$10)+('[1]4. СН (Установленные)'!$E$12*1000)+'[1]5. Плата за УРП'!$D$6</f>
        <v>3508.3320002339906</v>
      </c>
      <c r="Y130" s="33">
        <f>SUMIFS('[1]1. Отчет АТС'!$F:$F,'[1]1. Отчет АТС'!$A:$A,$A130,'[1]1. Отчет АТС'!$B:$B,23)+'[1]2. Иные услуги'!$D$11+('[1]3. Услуги по передаче'!$H$10)+('[1]4. СН (Установленные)'!$E$12*1000)+'[1]5. Плата за УРП'!$D$6</f>
        <v>2953.9220002339907</v>
      </c>
    </row>
    <row r="131" spans="1:25" s="2" customFormat="1" ht="15.75">
      <c r="A131" s="32">
        <v>45462</v>
      </c>
      <c r="B131" s="33">
        <f>SUMIFS('[1]1. Отчет АТС'!$F:$F,'[1]1. Отчет АТС'!$A:$A,$A131,'[1]1. Отчет АТС'!$B:$B,0)+'[1]2. Иные услуги'!$D$11+'[1]3. Услуги по передаче'!$H$10+('[1]4. СН (Установленные)'!$E$12*1000)+'[1]5. Плата за УРП'!$D$6</f>
        <v>2680.372000233991</v>
      </c>
      <c r="C131" s="33">
        <f>SUMIFS('[1]1. Отчет АТС'!$F:$F,'[1]1. Отчет АТС'!$A:$A,$A131,'[1]1. Отчет АТС'!$B:$B,1)+'[1]2. Иные услуги'!$D$11+('[1]3. Услуги по передаче'!$H$10)+('[1]4. СН (Установленные)'!$E$12*1000)+'[1]5. Плата за УРП'!$D$6</f>
        <v>2632.5320002339913</v>
      </c>
      <c r="D131" s="33">
        <f>SUMIFS('[1]1. Отчет АТС'!$F:$F,'[1]1. Отчет АТС'!$A:$A,$A131,'[1]1. Отчет АТС'!$B:$B,2)+'[1]2. Иные услуги'!$D$11+('[1]3. Услуги по передаче'!$H$10)+('[1]4. СН (Установленные)'!$E$12*1000)+'[1]5. Плата за УРП'!$D$6</f>
        <v>2428.3420002339908</v>
      </c>
      <c r="E131" s="33">
        <f>SUMIFS('[1]1. Отчет АТС'!$F:$F,'[1]1. Отчет АТС'!$A:$A,$A131,'[1]1. Отчет АТС'!$B:$B,3)+'[1]2. Иные услуги'!$D$11+('[1]3. Услуги по передаче'!$H$10)+('[1]4. СН (Установленные)'!$E$12*1000)+'[1]5. Плата за УРП'!$D$6</f>
        <v>2284.2720002339911</v>
      </c>
      <c r="F131" s="33">
        <f>SUMIFS('[1]1. Отчет АТС'!$F:$F,'[1]1. Отчет АТС'!$A:$A,$A131,'[1]1. Отчет АТС'!$B:$B,4)+'[1]2. Иные услуги'!$D$11+('[1]3. Услуги по передаче'!$H$10)+('[1]4. СН (Установленные)'!$E$12*1000)+'[1]5. Плата за УРП'!$D$6</f>
        <v>2267.7620002339909</v>
      </c>
      <c r="G131" s="33">
        <f>SUMIFS('[1]1. Отчет АТС'!$F:$F,'[1]1. Отчет АТС'!$A:$A,$A131,'[1]1. Отчет АТС'!$B:$B,5)+'[1]2. Иные услуги'!$D$11+('[1]3. Услуги по передаче'!$H$10)+('[1]4. СН (Установленные)'!$E$12*1000)+'[1]5. Плата за УРП'!$D$6</f>
        <v>2574.892000233991</v>
      </c>
      <c r="H131" s="33">
        <f>SUMIFS('[1]1. Отчет АТС'!$F:$F,'[1]1. Отчет АТС'!$A:$A,$A131,'[1]1. Отчет АТС'!$B:$B,6)+'[1]2. Иные услуги'!$D$11+('[1]3. Услуги по передаче'!$H$10)+('[1]4. СН (Установленные)'!$E$12*1000)+'[1]5. Плата за УРП'!$D$6</f>
        <v>2670.1820002339909</v>
      </c>
      <c r="I131" s="33">
        <f>SUMIFS('[1]1. Отчет АТС'!$F:$F,'[1]1. Отчет АТС'!$A:$A,$A131,'[1]1. Отчет АТС'!$B:$B,7)+'[1]2. Иные услуги'!$D$11+('[1]3. Услуги по передаче'!$H$10)+('[1]4. СН (Установленные)'!$E$12*1000)+'[1]5. Плата за УРП'!$D$6</f>
        <v>3001.9920002339909</v>
      </c>
      <c r="J131" s="33">
        <f>SUMIFS('[1]1. Отчет АТС'!$F:$F,'[1]1. Отчет АТС'!$A:$A,$A131,'[1]1. Отчет АТС'!$B:$B,8)+'[1]2. Иные услуги'!$D$11+('[1]3. Услуги по передаче'!$H$10)+('[1]4. СН (Установленные)'!$E$12*1000)+'[1]5. Плата за УРП'!$D$6</f>
        <v>3555.1220002339905</v>
      </c>
      <c r="K131" s="33">
        <f>SUMIFS('[1]1. Отчет АТС'!$F:$F,'[1]1. Отчет АТС'!$A:$A,$A131,'[1]1. Отчет АТС'!$B:$B,9)+'[1]2. Иные услуги'!$D$11+('[1]3. Услуги по передаче'!$H$10)+('[1]4. СН (Установленные)'!$E$12*1000)+'[1]5. Плата за УРП'!$D$6</f>
        <v>3665.7420002339904</v>
      </c>
      <c r="L131" s="33">
        <f>SUMIFS('[1]1. Отчет АТС'!$F:$F,'[1]1. Отчет АТС'!$A:$A,$A131,'[1]1. Отчет АТС'!$B:$B,10)+'[1]2. Иные услуги'!$D$11+('[1]3. Услуги по передаче'!$H$10)+('[1]4. СН (Установленные)'!$E$12*1000)+'[1]5. Плата за УРП'!$D$6</f>
        <v>3788.3020002339908</v>
      </c>
      <c r="M131" s="33">
        <f>SUMIFS('[1]1. Отчет АТС'!$F:$F,'[1]1. Отчет АТС'!$A:$A,$A131,'[1]1. Отчет АТС'!$B:$B,11)+'[1]2. Иные услуги'!$D$11+('[1]3. Услуги по передаче'!$H$10)+('[1]4. СН (Установленные)'!$E$12*1000)+'[1]5. Плата за УРП'!$D$6</f>
        <v>3829.9920002339904</v>
      </c>
      <c r="N131" s="33">
        <f>SUMIFS('[1]1. Отчет АТС'!$F:$F,'[1]1. Отчет АТС'!$A:$A,$A131,'[1]1. Отчет АТС'!$B:$B,12)+'[1]2. Иные услуги'!$D$11+('[1]3. Услуги по передаче'!$H$10)+('[1]4. СН (Установленные)'!$E$12*1000)+'[1]5. Плата за УРП'!$D$6</f>
        <v>3845.3020002339908</v>
      </c>
      <c r="O131" s="33">
        <f>SUMIFS('[1]1. Отчет АТС'!$F:$F,'[1]1. Отчет АТС'!$A:$A,$A131,'[1]1. Отчет АТС'!$B:$B,13)+'[1]2. Иные услуги'!$D$11+('[1]3. Услуги по передаче'!$H$10)+('[1]4. СН (Установленные)'!$E$12*1000)+'[1]5. Плата за УРП'!$D$6</f>
        <v>3862.0820002339906</v>
      </c>
      <c r="P131" s="33">
        <f>SUMIFS('[1]1. Отчет АТС'!$F:$F,'[1]1. Отчет АТС'!$A:$A,$A131,'[1]1. Отчет АТС'!$B:$B,14)+'[1]2. Иные услуги'!$D$11+('[1]3. Услуги по передаче'!$H$10)+('[1]4. СН (Установленные)'!$E$12*1000)+'[1]5. Плата за УРП'!$D$6</f>
        <v>3895.4420002339912</v>
      </c>
      <c r="Q131" s="33">
        <f>SUMIFS('[1]1. Отчет АТС'!$F:$F,'[1]1. Отчет АТС'!$A:$A,$A131,'[1]1. Отчет АТС'!$B:$B,15)+'[1]2. Иные услуги'!$D$11+('[1]3. Услуги по передаче'!$H$10)+('[1]4. СН (Установленные)'!$E$12*1000)+'[1]5. Плата за УРП'!$D$6</f>
        <v>3913.1320002339908</v>
      </c>
      <c r="R131" s="33">
        <f>SUMIFS('[1]1. Отчет АТС'!$F:$F,'[1]1. Отчет АТС'!$A:$A,$A131,'[1]1. Отчет АТС'!$B:$B,16)+'[1]2. Иные услуги'!$D$11+('[1]3. Услуги по передаче'!$H$10)+('[1]4. СН (Установленные)'!$E$12*1000)+'[1]5. Плата за УРП'!$D$6</f>
        <v>3920.5120002339909</v>
      </c>
      <c r="S131" s="33">
        <f>SUMIFS('[1]1. Отчет АТС'!$F:$F,'[1]1. Отчет АТС'!$A:$A,$A131,'[1]1. Отчет АТС'!$B:$B,17)+'[1]2. Иные услуги'!$D$11+('[1]3. Услуги по передаче'!$H$10)+('[1]4. СН (Установленные)'!$E$12*1000)+'[1]5. Плата за УРП'!$D$6</f>
        <v>3928.2220002339909</v>
      </c>
      <c r="T131" s="33">
        <f>SUMIFS('[1]1. Отчет АТС'!$F:$F,'[1]1. Отчет АТС'!$A:$A,$A131,'[1]1. Отчет АТС'!$B:$B,18)+'[1]2. Иные услуги'!$D$11+('[1]3. Услуги по передаче'!$H$10)+('[1]4. СН (Установленные)'!$E$12*1000)+'[1]5. Плата за УРП'!$D$6</f>
        <v>3861.3620002339903</v>
      </c>
      <c r="U131" s="33">
        <f>SUMIFS('[1]1. Отчет АТС'!$F:$F,'[1]1. Отчет АТС'!$A:$A,$A131,'[1]1. Отчет АТС'!$B:$B,19)+'[1]2. Иные услуги'!$D$11+('[1]3. Услуги по передаче'!$H$10)+('[1]4. СН (Установленные)'!$E$12*1000)+'[1]5. Плата за УРП'!$D$6</f>
        <v>3744.5620002339911</v>
      </c>
      <c r="V131" s="33">
        <f>SUMIFS('[1]1. Отчет АТС'!$F:$F,'[1]1. Отчет АТС'!$A:$A,$A131,'[1]1. Отчет АТС'!$B:$B,20)+'[1]2. Иные услуги'!$D$11+('[1]3. Услуги по передаче'!$H$10)+('[1]4. СН (Установленные)'!$E$12*1000)+'[1]5. Плата за УРП'!$D$6</f>
        <v>3768.9420002339912</v>
      </c>
      <c r="W131" s="33">
        <f>SUMIFS('[1]1. Отчет АТС'!$F:$F,'[1]1. Отчет АТС'!$A:$A,$A131,'[1]1. Отчет АТС'!$B:$B,21)+'[1]2. Иные услуги'!$D$11+('[1]3. Услуги по передаче'!$H$10)+('[1]4. СН (Установленные)'!$E$12*1000)+'[1]5. Плата за УРП'!$D$6</f>
        <v>3700.4120002339905</v>
      </c>
      <c r="X131" s="33">
        <f>SUMIFS('[1]1. Отчет АТС'!$F:$F,'[1]1. Отчет АТС'!$A:$A,$A131,'[1]1. Отчет АТС'!$B:$B,22)+'[1]2. Иные услуги'!$D$11+('[1]3. Услуги по передаче'!$H$10)+('[1]4. СН (Установленные)'!$E$12*1000)+'[1]5. Плата за УРП'!$D$6</f>
        <v>3538.0820002339906</v>
      </c>
      <c r="Y131" s="33">
        <f>SUMIFS('[1]1. Отчет АТС'!$F:$F,'[1]1. Отчет АТС'!$A:$A,$A131,'[1]1. Отчет АТС'!$B:$B,23)+'[1]2. Иные услуги'!$D$11+('[1]3. Услуги по передаче'!$H$10)+('[1]4. СН (Установленные)'!$E$12*1000)+'[1]5. Плата за УРП'!$D$6</f>
        <v>3018.5320002339913</v>
      </c>
    </row>
    <row r="132" spans="1:25" s="2" customFormat="1" ht="15.75">
      <c r="A132" s="32">
        <v>45463</v>
      </c>
      <c r="B132" s="33">
        <f>SUMIFS('[1]1. Отчет АТС'!$F:$F,'[1]1. Отчет АТС'!$A:$A,$A132,'[1]1. Отчет АТС'!$B:$B,0)+'[1]2. Иные услуги'!$D$11+'[1]3. Услуги по передаче'!$H$10+('[1]4. СН (Установленные)'!$E$12*1000)+'[1]5. Плата за УРП'!$D$6</f>
        <v>2698.6820002339909</v>
      </c>
      <c r="C132" s="33">
        <f>SUMIFS('[1]1. Отчет АТС'!$F:$F,'[1]1. Отчет АТС'!$A:$A,$A132,'[1]1. Отчет АТС'!$B:$B,1)+'[1]2. Иные услуги'!$D$11+('[1]3. Услуги по передаче'!$H$10)+('[1]4. СН (Установленные)'!$E$12*1000)+'[1]5. Плата за УРП'!$D$6</f>
        <v>2656.1820002339909</v>
      </c>
      <c r="D132" s="33">
        <f>SUMIFS('[1]1. Отчет АТС'!$F:$F,'[1]1. Отчет АТС'!$A:$A,$A132,'[1]1. Отчет АТС'!$B:$B,2)+'[1]2. Иные услуги'!$D$11+('[1]3. Услуги по передаче'!$H$10)+('[1]4. СН (Установленные)'!$E$12*1000)+'[1]5. Плата за УРП'!$D$6</f>
        <v>2444.0420002339906</v>
      </c>
      <c r="E132" s="33">
        <f>SUMIFS('[1]1. Отчет АТС'!$F:$F,'[1]1. Отчет АТС'!$A:$A,$A132,'[1]1. Отчет АТС'!$B:$B,3)+'[1]2. Иные услуги'!$D$11+('[1]3. Услуги по передаче'!$H$10)+('[1]4. СН (Установленные)'!$E$12*1000)+'[1]5. Плата за УРП'!$D$6</f>
        <v>2335.4020002339907</v>
      </c>
      <c r="F132" s="33">
        <f>SUMIFS('[1]1. Отчет АТС'!$F:$F,'[1]1. Отчет АТС'!$A:$A,$A132,'[1]1. Отчет АТС'!$B:$B,4)+'[1]2. Иные услуги'!$D$11+('[1]3. Услуги по передаче'!$H$10)+('[1]4. СН (Установленные)'!$E$12*1000)+'[1]5. Плата за УРП'!$D$6</f>
        <v>2276.0620002339911</v>
      </c>
      <c r="G132" s="33">
        <f>SUMIFS('[1]1. Отчет АТС'!$F:$F,'[1]1. Отчет АТС'!$A:$A,$A132,'[1]1. Отчет АТС'!$B:$B,5)+'[1]2. Иные услуги'!$D$11+('[1]3. Услуги по передаче'!$H$10)+('[1]4. СН (Установленные)'!$E$12*1000)+'[1]5. Плата за УРП'!$D$6</f>
        <v>2467.3120002339911</v>
      </c>
      <c r="H132" s="33">
        <f>SUMIFS('[1]1. Отчет АТС'!$F:$F,'[1]1. Отчет АТС'!$A:$A,$A132,'[1]1. Отчет АТС'!$B:$B,6)+'[1]2. Иные услуги'!$D$11+('[1]3. Услуги по передаче'!$H$10)+('[1]4. СН (Установленные)'!$E$12*1000)+'[1]5. Плата за УРП'!$D$6</f>
        <v>2602.892000233991</v>
      </c>
      <c r="I132" s="33">
        <f>SUMIFS('[1]1. Отчет АТС'!$F:$F,'[1]1. Отчет АТС'!$A:$A,$A132,'[1]1. Отчет АТС'!$B:$B,7)+'[1]2. Иные услуги'!$D$11+('[1]3. Услуги по передаче'!$H$10)+('[1]4. СН (Установленные)'!$E$12*1000)+'[1]5. Плата за УРП'!$D$6</f>
        <v>2893.9320002339909</v>
      </c>
      <c r="J132" s="33">
        <f>SUMIFS('[1]1. Отчет АТС'!$F:$F,'[1]1. Отчет АТС'!$A:$A,$A132,'[1]1. Отчет АТС'!$B:$B,8)+'[1]2. Иные услуги'!$D$11+('[1]3. Услуги по передаче'!$H$10)+('[1]4. СН (Установленные)'!$E$12*1000)+'[1]5. Плата за УРП'!$D$6</f>
        <v>3534.0720002339904</v>
      </c>
      <c r="K132" s="33">
        <f>SUMIFS('[1]1. Отчет АТС'!$F:$F,'[1]1. Отчет АТС'!$A:$A,$A132,'[1]1. Отчет АТС'!$B:$B,9)+'[1]2. Иные услуги'!$D$11+('[1]3. Услуги по передаче'!$H$10)+('[1]4. СН (Установленные)'!$E$12*1000)+'[1]5. Плата за УРП'!$D$6</f>
        <v>3560.9320002339909</v>
      </c>
      <c r="L132" s="33">
        <f>SUMIFS('[1]1. Отчет АТС'!$F:$F,'[1]1. Отчет АТС'!$A:$A,$A132,'[1]1. Отчет АТС'!$B:$B,10)+'[1]2. Иные услуги'!$D$11+('[1]3. Услуги по передаче'!$H$10)+('[1]4. СН (Установленные)'!$E$12*1000)+'[1]5. Плата за УРП'!$D$6</f>
        <v>3607.3720002339905</v>
      </c>
      <c r="M132" s="33">
        <f>SUMIFS('[1]1. Отчет АТС'!$F:$F,'[1]1. Отчет АТС'!$A:$A,$A132,'[1]1. Отчет АТС'!$B:$B,11)+'[1]2. Иные услуги'!$D$11+('[1]3. Услуги по передаче'!$H$10)+('[1]4. СН (Установленные)'!$E$12*1000)+'[1]5. Плата за УРП'!$D$6</f>
        <v>3642.9020002339912</v>
      </c>
      <c r="N132" s="33">
        <f>SUMIFS('[1]1. Отчет АТС'!$F:$F,'[1]1. Отчет АТС'!$A:$A,$A132,'[1]1. Отчет АТС'!$B:$B,12)+'[1]2. Иные услуги'!$D$11+('[1]3. Услуги по передаче'!$H$10)+('[1]4. СН (Установленные)'!$E$12*1000)+'[1]5. Плата за УРП'!$D$6</f>
        <v>3670.9620002339907</v>
      </c>
      <c r="O132" s="33">
        <f>SUMIFS('[1]1. Отчет АТС'!$F:$F,'[1]1. Отчет АТС'!$A:$A,$A132,'[1]1. Отчет АТС'!$B:$B,13)+'[1]2. Иные услуги'!$D$11+('[1]3. Услуги по передаче'!$H$10)+('[1]4. СН (Установленные)'!$E$12*1000)+'[1]5. Плата за УРП'!$D$6</f>
        <v>3632.602000233991</v>
      </c>
      <c r="P132" s="33">
        <f>SUMIFS('[1]1. Отчет АТС'!$F:$F,'[1]1. Отчет АТС'!$A:$A,$A132,'[1]1. Отчет АТС'!$B:$B,14)+'[1]2. Иные услуги'!$D$11+('[1]3. Услуги по передаче'!$H$10)+('[1]4. СН (Установленные)'!$E$12*1000)+'[1]5. Плата за УРП'!$D$6</f>
        <v>3648.4820002339911</v>
      </c>
      <c r="Q132" s="33">
        <f>SUMIFS('[1]1. Отчет АТС'!$F:$F,'[1]1. Отчет АТС'!$A:$A,$A132,'[1]1. Отчет АТС'!$B:$B,15)+'[1]2. Иные услуги'!$D$11+('[1]3. Услуги по передаче'!$H$10)+('[1]4. СН (Установленные)'!$E$12*1000)+'[1]5. Плата за УРП'!$D$6</f>
        <v>3655.7520002339907</v>
      </c>
      <c r="R132" s="33">
        <f>SUMIFS('[1]1. Отчет АТС'!$F:$F,'[1]1. Отчет АТС'!$A:$A,$A132,'[1]1. Отчет АТС'!$B:$B,16)+'[1]2. Иные услуги'!$D$11+('[1]3. Услуги по передаче'!$H$10)+('[1]4. СН (Установленные)'!$E$12*1000)+'[1]5. Плата за УРП'!$D$6</f>
        <v>3639.892000233991</v>
      </c>
      <c r="S132" s="33">
        <f>SUMIFS('[1]1. Отчет АТС'!$F:$F,'[1]1. Отчет АТС'!$A:$A,$A132,'[1]1. Отчет АТС'!$B:$B,17)+'[1]2. Иные услуги'!$D$11+('[1]3. Услуги по передаче'!$H$10)+('[1]4. СН (Установленные)'!$E$12*1000)+'[1]5. Плата за УРП'!$D$6</f>
        <v>3637.4720002339909</v>
      </c>
      <c r="T132" s="33">
        <f>SUMIFS('[1]1. Отчет АТС'!$F:$F,'[1]1. Отчет АТС'!$A:$A,$A132,'[1]1. Отчет АТС'!$B:$B,18)+'[1]2. Иные услуги'!$D$11+('[1]3. Услуги по передаче'!$H$10)+('[1]4. СН (Установленные)'!$E$12*1000)+'[1]5. Плата за УРП'!$D$6</f>
        <v>3586.9320002339909</v>
      </c>
      <c r="U132" s="33">
        <f>SUMIFS('[1]1. Отчет АТС'!$F:$F,'[1]1. Отчет АТС'!$A:$A,$A132,'[1]1. Отчет АТС'!$B:$B,19)+'[1]2. Иные услуги'!$D$11+('[1]3. Услуги по передаче'!$H$10)+('[1]4. СН (Установленные)'!$E$12*1000)+'[1]5. Плата за УРП'!$D$6</f>
        <v>3567.392000233991</v>
      </c>
      <c r="V132" s="33">
        <f>SUMIFS('[1]1. Отчет АТС'!$F:$F,'[1]1. Отчет АТС'!$A:$A,$A132,'[1]1. Отчет АТС'!$B:$B,20)+'[1]2. Иные услуги'!$D$11+('[1]3. Услуги по передаче'!$H$10)+('[1]4. СН (Установленные)'!$E$12*1000)+'[1]5. Плата за УРП'!$D$6</f>
        <v>3562.6520002339912</v>
      </c>
      <c r="W132" s="33">
        <f>SUMIFS('[1]1. Отчет АТС'!$F:$F,'[1]1. Отчет АТС'!$A:$A,$A132,'[1]1. Отчет АТС'!$B:$B,21)+'[1]2. Иные услуги'!$D$11+('[1]3. Услуги по передаче'!$H$10)+('[1]4. СН (Установленные)'!$E$12*1000)+'[1]5. Плата за УРП'!$D$6</f>
        <v>3545.1120002339903</v>
      </c>
      <c r="X132" s="33">
        <f>SUMIFS('[1]1. Отчет АТС'!$F:$F,'[1]1. Отчет АТС'!$A:$A,$A132,'[1]1. Отчет АТС'!$B:$B,22)+'[1]2. Иные услуги'!$D$11+('[1]3. Услуги по передаче'!$H$10)+('[1]4. СН (Установленные)'!$E$12*1000)+'[1]5. Плата за УРП'!$D$6</f>
        <v>3108.4420002339912</v>
      </c>
      <c r="Y132" s="33">
        <f>SUMIFS('[1]1. Отчет АТС'!$F:$F,'[1]1. Отчет АТС'!$A:$A,$A132,'[1]1. Отчет АТС'!$B:$B,23)+'[1]2. Иные услуги'!$D$11+('[1]3. Услуги по передаче'!$H$10)+('[1]4. СН (Установленные)'!$E$12*1000)+'[1]5. Плата за УРП'!$D$6</f>
        <v>2763.3020002339908</v>
      </c>
    </row>
    <row r="133" spans="1:25" s="2" customFormat="1" ht="15.75">
      <c r="A133" s="32">
        <v>45464</v>
      </c>
      <c r="B133" s="33">
        <f>SUMIFS('[1]1. Отчет АТС'!$F:$F,'[1]1. Отчет АТС'!$A:$A,$A133,'[1]1. Отчет АТС'!$B:$B,0)+'[1]2. Иные услуги'!$D$11+'[1]3. Услуги по передаче'!$H$10+('[1]4. СН (Установленные)'!$E$12*1000)+'[1]5. Плата за УРП'!$D$6</f>
        <v>2541.332000233991</v>
      </c>
      <c r="C133" s="33">
        <f>SUMIFS('[1]1. Отчет АТС'!$F:$F,'[1]1. Отчет АТС'!$A:$A,$A133,'[1]1. Отчет АТС'!$B:$B,1)+'[1]2. Иные услуги'!$D$11+('[1]3. Услуги по передаче'!$H$10)+('[1]4. СН (Установленные)'!$E$12*1000)+'[1]5. Плата за УРП'!$D$6</f>
        <v>2391.9920002339909</v>
      </c>
      <c r="D133" s="33">
        <f>SUMIFS('[1]1. Отчет АТС'!$F:$F,'[1]1. Отчет АТС'!$A:$A,$A133,'[1]1. Отчет АТС'!$B:$B,2)+'[1]2. Иные услуги'!$D$11+('[1]3. Услуги по передаче'!$H$10)+('[1]4. СН (Установленные)'!$E$12*1000)+'[1]5. Плата за УРП'!$D$6</f>
        <v>2196.3420002339908</v>
      </c>
      <c r="E133" s="33">
        <f>SUMIFS('[1]1. Отчет АТС'!$F:$F,'[1]1. Отчет АТС'!$A:$A,$A133,'[1]1. Отчет АТС'!$B:$B,3)+'[1]2. Иные услуги'!$D$11+('[1]3. Услуги по передаче'!$H$10)+('[1]4. СН (Установленные)'!$E$12*1000)+'[1]5. Плата за УРП'!$D$6</f>
        <v>1575.382000233991</v>
      </c>
      <c r="F133" s="33">
        <f>SUMIFS('[1]1. Отчет АТС'!$F:$F,'[1]1. Отчет АТС'!$A:$A,$A133,'[1]1. Отчет АТС'!$B:$B,4)+'[1]2. Иные услуги'!$D$11+('[1]3. Услуги по передаче'!$H$10)+('[1]4. СН (Установленные)'!$E$12*1000)+'[1]5. Плата за УРП'!$D$6</f>
        <v>1669.4720002339909</v>
      </c>
      <c r="G133" s="33">
        <f>SUMIFS('[1]1. Отчет АТС'!$F:$F,'[1]1. Отчет АТС'!$A:$A,$A133,'[1]1. Отчет АТС'!$B:$B,5)+'[1]2. Иные услуги'!$D$11+('[1]3. Услуги по передаче'!$H$10)+('[1]4. СН (Установленные)'!$E$12*1000)+'[1]5. Плата за УРП'!$D$6</f>
        <v>1489.0520002339908</v>
      </c>
      <c r="H133" s="33">
        <f>SUMIFS('[1]1. Отчет АТС'!$F:$F,'[1]1. Отчет АТС'!$A:$A,$A133,'[1]1. Отчет АТС'!$B:$B,6)+'[1]2. Иные услуги'!$D$11+('[1]3. Услуги по передаче'!$H$10)+('[1]4. СН (Установленные)'!$E$12*1000)+'[1]5. Плата за УРП'!$D$6</f>
        <v>2438.8620002339908</v>
      </c>
      <c r="I133" s="33">
        <f>SUMIFS('[1]1. Отчет АТС'!$F:$F,'[1]1. Отчет АТС'!$A:$A,$A133,'[1]1. Отчет АТС'!$B:$B,7)+'[1]2. Иные услуги'!$D$11+('[1]3. Услуги по передаче'!$H$10)+('[1]4. СН (Установленные)'!$E$12*1000)+'[1]5. Плата за УРП'!$D$6</f>
        <v>2664.662000233991</v>
      </c>
      <c r="J133" s="33">
        <f>SUMIFS('[1]1. Отчет АТС'!$F:$F,'[1]1. Отчет АТС'!$A:$A,$A133,'[1]1. Отчет АТС'!$B:$B,8)+'[1]2. Иные услуги'!$D$11+('[1]3. Услуги по передаче'!$H$10)+('[1]4. СН (Установленные)'!$E$12*1000)+'[1]5. Плата за УРП'!$D$6</f>
        <v>3012.6520002339912</v>
      </c>
      <c r="K133" s="33">
        <f>SUMIFS('[1]1. Отчет АТС'!$F:$F,'[1]1. Отчет АТС'!$A:$A,$A133,'[1]1. Отчет АТС'!$B:$B,9)+'[1]2. Иные услуги'!$D$11+('[1]3. Услуги по передаче'!$H$10)+('[1]4. СН (Установленные)'!$E$12*1000)+'[1]5. Плата за УРП'!$D$6</f>
        <v>3341.7320002339911</v>
      </c>
      <c r="L133" s="33">
        <f>SUMIFS('[1]1. Отчет АТС'!$F:$F,'[1]1. Отчет АТС'!$A:$A,$A133,'[1]1. Отчет АТС'!$B:$B,10)+'[1]2. Иные услуги'!$D$11+('[1]3. Услуги по передаче'!$H$10)+('[1]4. СН (Установленные)'!$E$12*1000)+'[1]5. Плата за УРП'!$D$6</f>
        <v>3417.642000233991</v>
      </c>
      <c r="M133" s="33">
        <f>SUMIFS('[1]1. Отчет АТС'!$F:$F,'[1]1. Отчет АТС'!$A:$A,$A133,'[1]1. Отчет АТС'!$B:$B,11)+'[1]2. Иные услуги'!$D$11+('[1]3. Услуги по передаче'!$H$10)+('[1]4. СН (Установленные)'!$E$12*1000)+'[1]5. Плата за УРП'!$D$6</f>
        <v>3441.0020002339907</v>
      </c>
      <c r="N133" s="33">
        <f>SUMIFS('[1]1. Отчет АТС'!$F:$F,'[1]1. Отчет АТС'!$A:$A,$A133,'[1]1. Отчет АТС'!$B:$B,12)+'[1]2. Иные услуги'!$D$11+('[1]3. Услуги по передаче'!$H$10)+('[1]4. СН (Установленные)'!$E$12*1000)+'[1]5. Плата за УРП'!$D$6</f>
        <v>3157.412000233991</v>
      </c>
      <c r="O133" s="33">
        <f>SUMIFS('[1]1. Отчет АТС'!$F:$F,'[1]1. Отчет АТС'!$A:$A,$A133,'[1]1. Отчет АТС'!$B:$B,13)+'[1]2. Иные услуги'!$D$11+('[1]3. Услуги по передаче'!$H$10)+('[1]4. СН (Установленные)'!$E$12*1000)+'[1]5. Плата за УРП'!$D$6</f>
        <v>3448.0120002339909</v>
      </c>
      <c r="P133" s="33">
        <f>SUMIFS('[1]1. Отчет АТС'!$F:$F,'[1]1. Отчет АТС'!$A:$A,$A133,'[1]1. Отчет АТС'!$B:$B,14)+'[1]2. Иные услуги'!$D$11+('[1]3. Услуги по передаче'!$H$10)+('[1]4. СН (Установленные)'!$E$12*1000)+'[1]5. Плата за УРП'!$D$6</f>
        <v>3486.4420002339912</v>
      </c>
      <c r="Q133" s="33">
        <f>SUMIFS('[1]1. Отчет АТС'!$F:$F,'[1]1. Отчет АТС'!$A:$A,$A133,'[1]1. Отчет АТС'!$B:$B,15)+'[1]2. Иные услуги'!$D$11+('[1]3. Услуги по передаче'!$H$10)+('[1]4. СН (Установленные)'!$E$12*1000)+'[1]5. Плата за УРП'!$D$6</f>
        <v>3503.6120002339903</v>
      </c>
      <c r="R133" s="33">
        <f>SUMIFS('[1]1. Отчет АТС'!$F:$F,'[1]1. Отчет АТС'!$A:$A,$A133,'[1]1. Отчет АТС'!$B:$B,16)+'[1]2. Иные услуги'!$D$11+('[1]3. Услуги по передаче'!$H$10)+('[1]4. СН (Установленные)'!$E$12*1000)+'[1]5. Плата за УРП'!$D$6</f>
        <v>3495.0520002339908</v>
      </c>
      <c r="S133" s="33">
        <f>SUMIFS('[1]1. Отчет АТС'!$F:$F,'[1]1. Отчет АТС'!$A:$A,$A133,'[1]1. Отчет АТС'!$B:$B,17)+'[1]2. Иные услуги'!$D$11+('[1]3. Услуги по передаче'!$H$10)+('[1]4. СН (Установленные)'!$E$12*1000)+'[1]5. Плата за УРП'!$D$6</f>
        <v>3468.0020002339907</v>
      </c>
      <c r="T133" s="33">
        <f>SUMIFS('[1]1. Отчет АТС'!$F:$F,'[1]1. Отчет АТС'!$A:$A,$A133,'[1]1. Отчет АТС'!$B:$B,18)+'[1]2. Иные услуги'!$D$11+('[1]3. Услуги по передаче'!$H$10)+('[1]4. СН (Установленные)'!$E$12*1000)+'[1]5. Плата за УРП'!$D$6</f>
        <v>3427.4320002339909</v>
      </c>
      <c r="U133" s="33">
        <f>SUMIFS('[1]1. Отчет АТС'!$F:$F,'[1]1. Отчет АТС'!$A:$A,$A133,'[1]1. Отчет АТС'!$B:$B,19)+'[1]2. Иные услуги'!$D$11+('[1]3. Услуги по передаче'!$H$10)+('[1]4. СН (Установленные)'!$E$12*1000)+'[1]5. Плата за УРП'!$D$6</f>
        <v>3296.9620002339907</v>
      </c>
      <c r="V133" s="33">
        <f>SUMIFS('[1]1. Отчет АТС'!$F:$F,'[1]1. Отчет АТС'!$A:$A,$A133,'[1]1. Отчет АТС'!$B:$B,20)+'[1]2. Иные услуги'!$D$11+('[1]3. Услуги по передаче'!$H$10)+('[1]4. СН (Установленные)'!$E$12*1000)+'[1]5. Плата за УРП'!$D$6</f>
        <v>3528.2120002339907</v>
      </c>
      <c r="W133" s="33">
        <f>SUMIFS('[1]1. Отчет АТС'!$F:$F,'[1]1. Отчет АТС'!$A:$A,$A133,'[1]1. Отчет АТС'!$B:$B,21)+'[1]2. Иные услуги'!$D$11+('[1]3. Услуги по передаче'!$H$10)+('[1]4. СН (Установленные)'!$E$12*1000)+'[1]5. Плата за УРП'!$D$6</f>
        <v>3512.0720002339904</v>
      </c>
      <c r="X133" s="33">
        <f>SUMIFS('[1]1. Отчет АТС'!$F:$F,'[1]1. Отчет АТС'!$A:$A,$A133,'[1]1. Отчет АТС'!$B:$B,22)+'[1]2. Иные услуги'!$D$11+('[1]3. Услуги по передаче'!$H$10)+('[1]4. СН (Установленные)'!$E$12*1000)+'[1]5. Плата за УРП'!$D$6</f>
        <v>3168.9620002339907</v>
      </c>
      <c r="Y133" s="33">
        <f>SUMIFS('[1]1. Отчет АТС'!$F:$F,'[1]1. Отчет АТС'!$A:$A,$A133,'[1]1. Отчет АТС'!$B:$B,23)+'[1]2. Иные услуги'!$D$11+('[1]3. Услуги по передаче'!$H$10)+('[1]4. СН (Установленные)'!$E$12*1000)+'[1]5. Плата за УРП'!$D$6</f>
        <v>2771.9320002339909</v>
      </c>
    </row>
    <row r="134" spans="1:25" s="2" customFormat="1" ht="15.75">
      <c r="A134" s="32">
        <v>45465</v>
      </c>
      <c r="B134" s="33">
        <f>SUMIFS('[1]1. Отчет АТС'!$F:$F,'[1]1. Отчет АТС'!$A:$A,$A134,'[1]1. Отчет АТС'!$B:$B,0)+'[1]2. Иные услуги'!$D$11+'[1]3. Услуги по передаче'!$H$10+('[1]4. СН (Установленные)'!$E$12*1000)+'[1]5. Плата за УРП'!$D$6</f>
        <v>2687.2020002339909</v>
      </c>
      <c r="C134" s="33">
        <f>SUMIFS('[1]1. Отчет АТС'!$F:$F,'[1]1. Отчет АТС'!$A:$A,$A134,'[1]1. Отчет АТС'!$B:$B,1)+'[1]2. Иные услуги'!$D$11+('[1]3. Услуги по передаче'!$H$10)+('[1]4. СН (Установленные)'!$E$12*1000)+'[1]5. Плата за УРП'!$D$6</f>
        <v>2623.9320002339909</v>
      </c>
      <c r="D134" s="33">
        <f>SUMIFS('[1]1. Отчет АТС'!$F:$F,'[1]1. Отчет АТС'!$A:$A,$A134,'[1]1. Отчет АТС'!$B:$B,2)+'[1]2. Иные услуги'!$D$11+('[1]3. Услуги по передаче'!$H$10)+('[1]4. СН (Установленные)'!$E$12*1000)+'[1]5. Плата за УРП'!$D$6</f>
        <v>2498.7820002339913</v>
      </c>
      <c r="E134" s="33">
        <f>SUMIFS('[1]1. Отчет АТС'!$F:$F,'[1]1. Отчет АТС'!$A:$A,$A134,'[1]1. Отчет АТС'!$B:$B,3)+'[1]2. Иные услуги'!$D$11+('[1]3. Услуги по передаче'!$H$10)+('[1]4. СН (Установленные)'!$E$12*1000)+'[1]5. Плата за УРП'!$D$6</f>
        <v>2397.9220002339907</v>
      </c>
      <c r="F134" s="33">
        <f>SUMIFS('[1]1. Отчет АТС'!$F:$F,'[1]1. Отчет АТС'!$A:$A,$A134,'[1]1. Отчет АТС'!$B:$B,4)+'[1]2. Иные услуги'!$D$11+('[1]3. Услуги по передаче'!$H$10)+('[1]4. СН (Установленные)'!$E$12*1000)+'[1]5. Плата за УРП'!$D$6</f>
        <v>2403.412000233991</v>
      </c>
      <c r="G134" s="33">
        <f>SUMIFS('[1]1. Отчет АТС'!$F:$F,'[1]1. Отчет АТС'!$A:$A,$A134,'[1]1. Отчет АТС'!$B:$B,5)+'[1]2. Иные услуги'!$D$11+('[1]3. Услуги по передаче'!$H$10)+('[1]4. СН (Установленные)'!$E$12*1000)+'[1]5. Плата за УРП'!$D$6</f>
        <v>2492.122000233991</v>
      </c>
      <c r="H134" s="33">
        <f>SUMIFS('[1]1. Отчет АТС'!$F:$F,'[1]1. Отчет АТС'!$A:$A,$A134,'[1]1. Отчет АТС'!$B:$B,6)+'[1]2. Иные услуги'!$D$11+('[1]3. Услуги по передаче'!$H$10)+('[1]4. СН (Установленные)'!$E$12*1000)+'[1]5. Плата за УРП'!$D$6</f>
        <v>2488.8020002339908</v>
      </c>
      <c r="I134" s="33">
        <f>SUMIFS('[1]1. Отчет АТС'!$F:$F,'[1]1. Отчет АТС'!$A:$A,$A134,'[1]1. Отчет АТС'!$B:$B,7)+'[1]2. Иные услуги'!$D$11+('[1]3. Услуги по передаче'!$H$10)+('[1]4. СН (Установленные)'!$E$12*1000)+'[1]5. Плата за УРП'!$D$6</f>
        <v>2732.912000233991</v>
      </c>
      <c r="J134" s="33">
        <f>SUMIFS('[1]1. Отчет АТС'!$F:$F,'[1]1. Отчет АТС'!$A:$A,$A134,'[1]1. Отчет АТС'!$B:$B,8)+'[1]2. Иные услуги'!$D$11+('[1]3. Услуги по передаче'!$H$10)+('[1]4. СН (Установленные)'!$E$12*1000)+'[1]5. Плата за УРП'!$D$6</f>
        <v>3295.8620002339912</v>
      </c>
      <c r="K134" s="33">
        <f>SUMIFS('[1]1. Отчет АТС'!$F:$F,'[1]1. Отчет АТС'!$A:$A,$A134,'[1]1. Отчет АТС'!$B:$B,9)+'[1]2. Иные услуги'!$D$11+('[1]3. Услуги по передаче'!$H$10)+('[1]4. СН (Установленные)'!$E$12*1000)+'[1]5. Плата за УРП'!$D$6</f>
        <v>3537.9520002339905</v>
      </c>
      <c r="L134" s="33">
        <f>SUMIFS('[1]1. Отчет АТС'!$F:$F,'[1]1. Отчет АТС'!$A:$A,$A134,'[1]1. Отчет АТС'!$B:$B,10)+'[1]2. Иные услуги'!$D$11+('[1]3. Услуги по передаче'!$H$10)+('[1]4. СН (Установленные)'!$E$12*1000)+'[1]5. Плата за УРП'!$D$6</f>
        <v>3559.2020002339905</v>
      </c>
      <c r="M134" s="33">
        <f>SUMIFS('[1]1. Отчет АТС'!$F:$F,'[1]1. Отчет АТС'!$A:$A,$A134,'[1]1. Отчет АТС'!$B:$B,11)+'[1]2. Иные услуги'!$D$11+('[1]3. Услуги по передаче'!$H$10)+('[1]4. СН (Установленные)'!$E$12*1000)+'[1]5. Плата за УРП'!$D$6</f>
        <v>3559.0820002339906</v>
      </c>
      <c r="N134" s="33">
        <f>SUMIFS('[1]1. Отчет АТС'!$F:$F,'[1]1. Отчет АТС'!$A:$A,$A134,'[1]1. Отчет АТС'!$B:$B,12)+'[1]2. Иные услуги'!$D$11+('[1]3. Услуги по передаче'!$H$10)+('[1]4. СН (Установленные)'!$E$12*1000)+'[1]5. Плата за УРП'!$D$6</f>
        <v>3563.3120002339911</v>
      </c>
      <c r="O134" s="33">
        <f>SUMIFS('[1]1. Отчет АТС'!$F:$F,'[1]1. Отчет АТС'!$A:$A,$A134,'[1]1. Отчет АТС'!$B:$B,13)+'[1]2. Иные услуги'!$D$11+('[1]3. Услуги по передаче'!$H$10)+('[1]4. СН (Установленные)'!$E$12*1000)+'[1]5. Плата за УРП'!$D$6</f>
        <v>3561.2520002339907</v>
      </c>
      <c r="P134" s="33">
        <f>SUMIFS('[1]1. Отчет АТС'!$F:$F,'[1]1. Отчет АТС'!$A:$A,$A134,'[1]1. Отчет АТС'!$B:$B,14)+'[1]2. Иные услуги'!$D$11+('[1]3. Услуги по передаче'!$H$10)+('[1]4. СН (Установленные)'!$E$12*1000)+'[1]5. Плата за УРП'!$D$6</f>
        <v>3571.6220002339905</v>
      </c>
      <c r="Q134" s="33">
        <f>SUMIFS('[1]1. Отчет АТС'!$F:$F,'[1]1. Отчет АТС'!$A:$A,$A134,'[1]1. Отчет АТС'!$B:$B,15)+'[1]2. Иные услуги'!$D$11+('[1]3. Услуги по передаче'!$H$10)+('[1]4. СН (Установленные)'!$E$12*1000)+'[1]5. Плата за УРП'!$D$6</f>
        <v>3574.3020002339908</v>
      </c>
      <c r="R134" s="33">
        <f>SUMIFS('[1]1. Отчет АТС'!$F:$F,'[1]1. Отчет АТС'!$A:$A,$A134,'[1]1. Отчет АТС'!$B:$B,16)+'[1]2. Иные услуги'!$D$11+('[1]3. Услуги по передаче'!$H$10)+('[1]4. СН (Установленные)'!$E$12*1000)+'[1]5. Плата за УРП'!$D$6</f>
        <v>3578.2520002339907</v>
      </c>
      <c r="S134" s="33">
        <f>SUMIFS('[1]1. Отчет АТС'!$F:$F,'[1]1. Отчет АТС'!$A:$A,$A134,'[1]1. Отчет АТС'!$B:$B,17)+'[1]2. Иные услуги'!$D$11+('[1]3. Услуги по передаче'!$H$10)+('[1]4. СН (Установленные)'!$E$12*1000)+'[1]5. Плата за УРП'!$D$6</f>
        <v>3577.8120002339911</v>
      </c>
      <c r="T134" s="33">
        <f>SUMIFS('[1]1. Отчет АТС'!$F:$F,'[1]1. Отчет АТС'!$A:$A,$A134,'[1]1. Отчет АТС'!$B:$B,18)+'[1]2. Иные услуги'!$D$11+('[1]3. Услуги по передаче'!$H$10)+('[1]4. СН (Установленные)'!$E$12*1000)+'[1]5. Плата за УРП'!$D$6</f>
        <v>3570.0620002339911</v>
      </c>
      <c r="U134" s="33">
        <f>SUMIFS('[1]1. Отчет АТС'!$F:$F,'[1]1. Отчет АТС'!$A:$A,$A134,'[1]1. Отчет АТС'!$B:$B,19)+'[1]2. Иные услуги'!$D$11+('[1]3. Услуги по передаче'!$H$10)+('[1]4. СН (Установленные)'!$E$12*1000)+'[1]5. Плата за УРП'!$D$6</f>
        <v>3560.5720002339904</v>
      </c>
      <c r="V134" s="33">
        <f>SUMIFS('[1]1. Отчет АТС'!$F:$F,'[1]1. Отчет АТС'!$A:$A,$A134,'[1]1. Отчет АТС'!$B:$B,20)+'[1]2. Иные услуги'!$D$11+('[1]3. Услуги по передаче'!$H$10)+('[1]4. СН (Установленные)'!$E$12*1000)+'[1]5. Плата за УРП'!$D$6</f>
        <v>3577.8320002339906</v>
      </c>
      <c r="W134" s="33">
        <f>SUMIFS('[1]1. Отчет АТС'!$F:$F,'[1]1. Отчет АТС'!$A:$A,$A134,'[1]1. Отчет АТС'!$B:$B,21)+'[1]2. Иные услуги'!$D$11+('[1]3. Услуги по передаче'!$H$10)+('[1]4. СН (Установленные)'!$E$12*1000)+'[1]5. Плата за УРП'!$D$6</f>
        <v>3599.0620002339911</v>
      </c>
      <c r="X134" s="33">
        <f>SUMIFS('[1]1. Отчет АТС'!$F:$F,'[1]1. Отчет АТС'!$A:$A,$A134,'[1]1. Отчет АТС'!$B:$B,22)+'[1]2. Иные услуги'!$D$11+('[1]3. Услуги по передаче'!$H$10)+('[1]4. СН (Установленные)'!$E$12*1000)+'[1]5. Плата за УРП'!$D$6</f>
        <v>3524.8720002339905</v>
      </c>
      <c r="Y134" s="33">
        <f>SUMIFS('[1]1. Отчет АТС'!$F:$F,'[1]1. Отчет АТС'!$A:$A,$A134,'[1]1. Отчет АТС'!$B:$B,23)+'[1]2. Иные услуги'!$D$11+('[1]3. Услуги по передаче'!$H$10)+('[1]4. СН (Установленные)'!$E$12*1000)+'[1]5. Плата за УРП'!$D$6</f>
        <v>3085.2320002339911</v>
      </c>
    </row>
    <row r="135" spans="1:25" s="2" customFormat="1" ht="15.75">
      <c r="A135" s="32">
        <v>45466</v>
      </c>
      <c r="B135" s="33">
        <f>SUMIFS('[1]1. Отчет АТС'!$F:$F,'[1]1. Отчет АТС'!$A:$A,$A135,'[1]1. Отчет АТС'!$B:$B,0)+'[1]2. Иные услуги'!$D$11+'[1]3. Услуги по передаче'!$H$10+('[1]4. СН (Установленные)'!$E$12*1000)+'[1]5. Плата за УРП'!$D$6</f>
        <v>2731.3120002339911</v>
      </c>
      <c r="C135" s="33">
        <f>SUMIFS('[1]1. Отчет АТС'!$F:$F,'[1]1. Отчет АТС'!$A:$A,$A135,'[1]1. Отчет АТС'!$B:$B,1)+'[1]2. Иные услуги'!$D$11+('[1]3. Услуги по передаче'!$H$10)+('[1]4. СН (Установленные)'!$E$12*1000)+'[1]5. Плата за УРП'!$D$6</f>
        <v>2665.2020002339909</v>
      </c>
      <c r="D135" s="33">
        <f>SUMIFS('[1]1. Отчет АТС'!$F:$F,'[1]1. Отчет АТС'!$A:$A,$A135,'[1]1. Отчет АТС'!$B:$B,2)+'[1]2. Иные услуги'!$D$11+('[1]3. Услуги по передаче'!$H$10)+('[1]4. СН (Установленные)'!$E$12*1000)+'[1]5. Плата за УРП'!$D$6</f>
        <v>2474.8820002339908</v>
      </c>
      <c r="E135" s="33">
        <f>SUMIFS('[1]1. Отчет АТС'!$F:$F,'[1]1. Отчет АТС'!$A:$A,$A135,'[1]1. Отчет АТС'!$B:$B,3)+'[1]2. Иные услуги'!$D$11+('[1]3. Услуги по передаче'!$H$10)+('[1]4. СН (Установленные)'!$E$12*1000)+'[1]5. Плата за УРП'!$D$6</f>
        <v>2327.7620002339909</v>
      </c>
      <c r="F135" s="33">
        <f>SUMIFS('[1]1. Отчет АТС'!$F:$F,'[1]1. Отчет АТС'!$A:$A,$A135,'[1]1. Отчет АТС'!$B:$B,4)+'[1]2. Иные услуги'!$D$11+('[1]3. Услуги по передаче'!$H$10)+('[1]4. СН (Установленные)'!$E$12*1000)+'[1]5. Плата за УРП'!$D$6</f>
        <v>2284.7020002339909</v>
      </c>
      <c r="G135" s="33">
        <f>SUMIFS('[1]1. Отчет АТС'!$F:$F,'[1]1. Отчет АТС'!$A:$A,$A135,'[1]1. Отчет АТС'!$B:$B,5)+'[1]2. Иные услуги'!$D$11+('[1]3. Услуги по передаче'!$H$10)+('[1]4. СН (Установленные)'!$E$12*1000)+'[1]5. Плата за УРП'!$D$6</f>
        <v>2395.9420002339907</v>
      </c>
      <c r="H135" s="33">
        <f>SUMIFS('[1]1. Отчет АТС'!$F:$F,'[1]1. Отчет АТС'!$A:$A,$A135,'[1]1. Отчет АТС'!$B:$B,6)+'[1]2. Иные услуги'!$D$11+('[1]3. Услуги по передаче'!$H$10)+('[1]4. СН (Установленные)'!$E$12*1000)+'[1]5. Плата за УРП'!$D$6</f>
        <v>2537.2420002339909</v>
      </c>
      <c r="I135" s="33">
        <f>SUMIFS('[1]1. Отчет АТС'!$F:$F,'[1]1. Отчет АТС'!$A:$A,$A135,'[1]1. Отчет АТС'!$B:$B,7)+'[1]2. Иные услуги'!$D$11+('[1]3. Услуги по передаче'!$H$10)+('[1]4. СН (Установленные)'!$E$12*1000)+'[1]5. Плата за УРП'!$D$6</f>
        <v>2767.5220002339911</v>
      </c>
      <c r="J135" s="33">
        <f>SUMIFS('[1]1. Отчет АТС'!$F:$F,'[1]1. Отчет АТС'!$A:$A,$A135,'[1]1. Отчет АТС'!$B:$B,8)+'[1]2. Иные услуги'!$D$11+('[1]3. Услуги по передаче'!$H$10)+('[1]4. СН (Установленные)'!$E$12*1000)+'[1]5. Плата за УРП'!$D$6</f>
        <v>3231.1520002339912</v>
      </c>
      <c r="K135" s="33">
        <f>SUMIFS('[1]1. Отчет АТС'!$F:$F,'[1]1. Отчет АТС'!$A:$A,$A135,'[1]1. Отчет АТС'!$B:$B,9)+'[1]2. Иные услуги'!$D$11+('[1]3. Услуги по передаче'!$H$10)+('[1]4. СН (Установленные)'!$E$12*1000)+'[1]5. Плата за УРП'!$D$6</f>
        <v>3558.7920002339906</v>
      </c>
      <c r="L135" s="33">
        <f>SUMIFS('[1]1. Отчет АТС'!$F:$F,'[1]1. Отчет АТС'!$A:$A,$A135,'[1]1. Отчет АТС'!$B:$B,10)+'[1]2. Иные услуги'!$D$11+('[1]3. Услуги по передаче'!$H$10)+('[1]4. СН (Установленные)'!$E$12*1000)+'[1]5. Плата за УРП'!$D$6</f>
        <v>3585.7920002339906</v>
      </c>
      <c r="M135" s="33">
        <f>SUMIFS('[1]1. Отчет АТС'!$F:$F,'[1]1. Отчет АТС'!$A:$A,$A135,'[1]1. Отчет АТС'!$B:$B,11)+'[1]2. Иные услуги'!$D$11+('[1]3. Услуги по передаче'!$H$10)+('[1]4. СН (Установленные)'!$E$12*1000)+'[1]5. Плата за УРП'!$D$6</f>
        <v>3571.9220002339907</v>
      </c>
      <c r="N135" s="33">
        <f>SUMIFS('[1]1. Отчет АТС'!$F:$F,'[1]1. Отчет АТС'!$A:$A,$A135,'[1]1. Отчет АТС'!$B:$B,12)+'[1]2. Иные услуги'!$D$11+('[1]3. Услуги по передаче'!$H$10)+('[1]4. СН (Установленные)'!$E$12*1000)+'[1]5. Плата за УРП'!$D$6</f>
        <v>3574.6220002339905</v>
      </c>
      <c r="O135" s="33">
        <f>SUMIFS('[1]1. Отчет АТС'!$F:$F,'[1]1. Отчет АТС'!$A:$A,$A135,'[1]1. Отчет АТС'!$B:$B,13)+'[1]2. Иные услуги'!$D$11+('[1]3. Услуги по передаче'!$H$10)+('[1]4. СН (Установленные)'!$E$12*1000)+'[1]5. Плата за УРП'!$D$6</f>
        <v>3569.6220002339905</v>
      </c>
      <c r="P135" s="33">
        <f>SUMIFS('[1]1. Отчет АТС'!$F:$F,'[1]1. Отчет АТС'!$A:$A,$A135,'[1]1. Отчет АТС'!$B:$B,14)+'[1]2. Иные услуги'!$D$11+('[1]3. Услуги по передаче'!$H$10)+('[1]4. СН (Установленные)'!$E$12*1000)+'[1]5. Плата за УРП'!$D$6</f>
        <v>3582.8620002339903</v>
      </c>
      <c r="Q135" s="33">
        <f>SUMIFS('[1]1. Отчет АТС'!$F:$F,'[1]1. Отчет АТС'!$A:$A,$A135,'[1]1. Отчет АТС'!$B:$B,15)+'[1]2. Иные услуги'!$D$11+('[1]3. Услуги по передаче'!$H$10)+('[1]4. СН (Установленные)'!$E$12*1000)+'[1]5. Плата за УРП'!$D$6</f>
        <v>3581.0720002339904</v>
      </c>
      <c r="R135" s="33">
        <f>SUMIFS('[1]1. Отчет АТС'!$F:$F,'[1]1. Отчет АТС'!$A:$A,$A135,'[1]1. Отчет АТС'!$B:$B,16)+'[1]2. Иные услуги'!$D$11+('[1]3. Услуги по передаче'!$H$10)+('[1]4. СН (Установленные)'!$E$12*1000)+'[1]5. Плата за УРП'!$D$6</f>
        <v>3576.1320002339908</v>
      </c>
      <c r="S135" s="33">
        <f>SUMIFS('[1]1. Отчет АТС'!$F:$F,'[1]1. Отчет АТС'!$A:$A,$A135,'[1]1. Отчет АТС'!$B:$B,17)+'[1]2. Иные услуги'!$D$11+('[1]3. Услуги по передаче'!$H$10)+('[1]4. СН (Установленные)'!$E$12*1000)+'[1]5. Плата за УРП'!$D$6</f>
        <v>3571.7420002339904</v>
      </c>
      <c r="T135" s="33">
        <f>SUMIFS('[1]1. Отчет АТС'!$F:$F,'[1]1. Отчет АТС'!$A:$A,$A135,'[1]1. Отчет АТС'!$B:$B,18)+'[1]2. Иные услуги'!$D$11+('[1]3. Услуги по передаче'!$H$10)+('[1]4. СН (Установленные)'!$E$12*1000)+'[1]5. Плата за УРП'!$D$6</f>
        <v>3571.7920002339906</v>
      </c>
      <c r="U135" s="33">
        <f>SUMIFS('[1]1. Отчет АТС'!$F:$F,'[1]1. Отчет АТС'!$A:$A,$A135,'[1]1. Отчет АТС'!$B:$B,19)+'[1]2. Иные услуги'!$D$11+('[1]3. Услуги по передаче'!$H$10)+('[1]4. СН (Установленные)'!$E$12*1000)+'[1]5. Плата за УРП'!$D$6</f>
        <v>3562.3120002339911</v>
      </c>
      <c r="V135" s="33">
        <f>SUMIFS('[1]1. Отчет АТС'!$F:$F,'[1]1. Отчет АТС'!$A:$A,$A135,'[1]1. Отчет АТС'!$B:$B,20)+'[1]2. Иные услуги'!$D$11+('[1]3. Услуги по передаче'!$H$10)+('[1]4. СН (Установленные)'!$E$12*1000)+'[1]5. Плата за УРП'!$D$6</f>
        <v>3573.2420002339904</v>
      </c>
      <c r="W135" s="33">
        <f>SUMIFS('[1]1. Отчет АТС'!$F:$F,'[1]1. Отчет АТС'!$A:$A,$A135,'[1]1. Отчет АТС'!$B:$B,21)+'[1]2. Иные услуги'!$D$11+('[1]3. Услуги по передаче'!$H$10)+('[1]4. СН (Установленные)'!$E$12*1000)+'[1]5. Плата за УРП'!$D$6</f>
        <v>3584.3120002339911</v>
      </c>
      <c r="X135" s="33">
        <f>SUMIFS('[1]1. Отчет АТС'!$F:$F,'[1]1. Отчет АТС'!$A:$A,$A135,'[1]1. Отчет АТС'!$B:$B,22)+'[1]2. Иные услуги'!$D$11+('[1]3. Услуги по передаче'!$H$10)+('[1]4. СН (Установленные)'!$E$12*1000)+'[1]5. Плата за УРП'!$D$6</f>
        <v>3541.892000233991</v>
      </c>
      <c r="Y135" s="33">
        <f>SUMIFS('[1]1. Отчет АТС'!$F:$F,'[1]1. Отчет АТС'!$A:$A,$A135,'[1]1. Отчет АТС'!$B:$B,23)+'[1]2. Иные услуги'!$D$11+('[1]3. Услуги по передаче'!$H$10)+('[1]4. СН (Установленные)'!$E$12*1000)+'[1]5. Плата за УРП'!$D$6</f>
        <v>3122.2820002339913</v>
      </c>
    </row>
    <row r="136" spans="1:25" s="2" customFormat="1" ht="15.75">
      <c r="A136" s="32">
        <v>45467</v>
      </c>
      <c r="B136" s="33">
        <f>SUMIFS('[1]1. Отчет АТС'!$F:$F,'[1]1. Отчет АТС'!$A:$A,$A136,'[1]1. Отчет АТС'!$B:$B,0)+'[1]2. Иные услуги'!$D$11+'[1]3. Услуги по передаче'!$H$10+('[1]4. СН (Установленные)'!$E$12*1000)+'[1]5. Плата за УРП'!$D$6</f>
        <v>2810.7120002339907</v>
      </c>
      <c r="C136" s="33">
        <f>SUMIFS('[1]1. Отчет АТС'!$F:$F,'[1]1. Отчет АТС'!$A:$A,$A136,'[1]1. Отчет АТС'!$B:$B,1)+'[1]2. Иные услуги'!$D$11+('[1]3. Услуги по передаче'!$H$10)+('[1]4. СН (Установленные)'!$E$12*1000)+'[1]5. Плата за УРП'!$D$6</f>
        <v>2672.2520002339907</v>
      </c>
      <c r="D136" s="33">
        <f>SUMIFS('[1]1. Отчет АТС'!$F:$F,'[1]1. Отчет АТС'!$A:$A,$A136,'[1]1. Отчет АТС'!$B:$B,2)+'[1]2. Иные услуги'!$D$11+('[1]3. Услуги по передаче'!$H$10)+('[1]4. СН (Установленные)'!$E$12*1000)+'[1]5. Плата за УРП'!$D$6</f>
        <v>2473.642000233991</v>
      </c>
      <c r="E136" s="33">
        <f>SUMIFS('[1]1. Отчет АТС'!$F:$F,'[1]1. Отчет АТС'!$A:$A,$A136,'[1]1. Отчет АТС'!$B:$B,3)+'[1]2. Иные услуги'!$D$11+('[1]3. Услуги по передаче'!$H$10)+('[1]4. СН (Установленные)'!$E$12*1000)+'[1]5. Плата за УРП'!$D$6</f>
        <v>2344.9820002339911</v>
      </c>
      <c r="F136" s="33">
        <f>SUMIFS('[1]1. Отчет АТС'!$F:$F,'[1]1. Отчет АТС'!$A:$A,$A136,'[1]1. Отчет АТС'!$B:$B,4)+'[1]2. Иные услуги'!$D$11+('[1]3. Услуги по передаче'!$H$10)+('[1]4. СН (Установленные)'!$E$12*1000)+'[1]5. Плата за УРП'!$D$6</f>
        <v>2331.0320002339909</v>
      </c>
      <c r="G136" s="33">
        <f>SUMIFS('[1]1. Отчет АТС'!$F:$F,'[1]1. Отчет АТС'!$A:$A,$A136,'[1]1. Отчет АТС'!$B:$B,5)+'[1]2. Иные услуги'!$D$11+('[1]3. Услуги по передаче'!$H$10)+('[1]4. СН (Установленные)'!$E$12*1000)+'[1]5. Плата за УРП'!$D$6</f>
        <v>2589.892000233991</v>
      </c>
      <c r="H136" s="33">
        <f>SUMIFS('[1]1. Отчет АТС'!$F:$F,'[1]1. Отчет АТС'!$A:$A,$A136,'[1]1. Отчет АТС'!$B:$B,6)+'[1]2. Иные услуги'!$D$11+('[1]3. Услуги по передаче'!$H$10)+('[1]4. СН (Установленные)'!$E$12*1000)+'[1]5. Плата за УРП'!$D$6</f>
        <v>2725.9220002339907</v>
      </c>
      <c r="I136" s="33">
        <f>SUMIFS('[1]1. Отчет АТС'!$F:$F,'[1]1. Отчет АТС'!$A:$A,$A136,'[1]1. Отчет АТС'!$B:$B,7)+'[1]2. Иные услуги'!$D$11+('[1]3. Услуги по передаче'!$H$10)+('[1]4. СН (Установленные)'!$E$12*1000)+'[1]5. Плата за УРП'!$D$6</f>
        <v>3045.162000233991</v>
      </c>
      <c r="J136" s="33">
        <f>SUMIFS('[1]1. Отчет АТС'!$F:$F,'[1]1. Отчет АТС'!$A:$A,$A136,'[1]1. Отчет АТС'!$B:$B,8)+'[1]2. Иные услуги'!$D$11+('[1]3. Услуги по передаче'!$H$10)+('[1]4. СН (Установленные)'!$E$12*1000)+'[1]5. Плата за УРП'!$D$6</f>
        <v>3580.7420002339904</v>
      </c>
      <c r="K136" s="33">
        <f>SUMIFS('[1]1. Отчет АТС'!$F:$F,'[1]1. Отчет АТС'!$A:$A,$A136,'[1]1. Отчет АТС'!$B:$B,9)+'[1]2. Иные услуги'!$D$11+('[1]3. Услуги по передаче'!$H$10)+('[1]4. СН (Установленные)'!$E$12*1000)+'[1]5. Плата за УРП'!$D$6</f>
        <v>3625.352000233991</v>
      </c>
      <c r="L136" s="33">
        <f>SUMIFS('[1]1. Отчет АТС'!$F:$F,'[1]1. Отчет АТС'!$A:$A,$A136,'[1]1. Отчет АТС'!$B:$B,10)+'[1]2. Иные услуги'!$D$11+('[1]3. Услуги по передаче'!$H$10)+('[1]4. СН (Установленные)'!$E$12*1000)+'[1]5. Плата за УРП'!$D$6</f>
        <v>3627.8620002339903</v>
      </c>
      <c r="M136" s="33">
        <f>SUMIFS('[1]1. Отчет АТС'!$F:$F,'[1]1. Отчет АТС'!$A:$A,$A136,'[1]1. Отчет АТС'!$B:$B,11)+'[1]2. Иные услуги'!$D$11+('[1]3. Услуги по передаче'!$H$10)+('[1]4. СН (Установленные)'!$E$12*1000)+'[1]5. Плата за УРП'!$D$6</f>
        <v>3621.602000233991</v>
      </c>
      <c r="N136" s="33">
        <f>SUMIFS('[1]1. Отчет АТС'!$F:$F,'[1]1. Отчет АТС'!$A:$A,$A136,'[1]1. Отчет АТС'!$B:$B,12)+'[1]2. Иные услуги'!$D$11+('[1]3. Услуги по передаче'!$H$10)+('[1]4. СН (Установленные)'!$E$12*1000)+'[1]5. Плата за УРП'!$D$6</f>
        <v>3620.392000233991</v>
      </c>
      <c r="O136" s="33">
        <f>SUMIFS('[1]1. Отчет АТС'!$F:$F,'[1]1. Отчет АТС'!$A:$A,$A136,'[1]1. Отчет АТС'!$B:$B,13)+'[1]2. Иные услуги'!$D$11+('[1]3. Услуги по передаче'!$H$10)+('[1]4. СН (Установленные)'!$E$12*1000)+'[1]5. Плата за УРП'!$D$6</f>
        <v>3666.8320002339906</v>
      </c>
      <c r="P136" s="33">
        <f>SUMIFS('[1]1. Отчет АТС'!$F:$F,'[1]1. Отчет АТС'!$A:$A,$A136,'[1]1. Отчет АТС'!$B:$B,14)+'[1]2. Иные услуги'!$D$11+('[1]3. Услуги по передаче'!$H$10)+('[1]4. СН (Установленные)'!$E$12*1000)+'[1]5. Плата за УРП'!$D$6</f>
        <v>3685.9620002339907</v>
      </c>
      <c r="Q136" s="33">
        <f>SUMIFS('[1]1. Отчет АТС'!$F:$F,'[1]1. Отчет АТС'!$A:$A,$A136,'[1]1. Отчет АТС'!$B:$B,15)+'[1]2. Иные услуги'!$D$11+('[1]3. Услуги по передаче'!$H$10)+('[1]4. СН (Установленные)'!$E$12*1000)+'[1]5. Плата за УРП'!$D$6</f>
        <v>3720.0220002339911</v>
      </c>
      <c r="R136" s="33">
        <f>SUMIFS('[1]1. Отчет АТС'!$F:$F,'[1]1. Отчет АТС'!$A:$A,$A136,'[1]1. Отчет АТС'!$B:$B,16)+'[1]2. Иные услуги'!$D$11+('[1]3. Услуги по передаче'!$H$10)+('[1]4. СН (Установленные)'!$E$12*1000)+'[1]5. Плата за УРП'!$D$6</f>
        <v>3721.5520002339908</v>
      </c>
      <c r="S136" s="33">
        <f>SUMIFS('[1]1. Отчет АТС'!$F:$F,'[1]1. Отчет АТС'!$A:$A,$A136,'[1]1. Отчет АТС'!$B:$B,17)+'[1]2. Иные услуги'!$D$11+('[1]3. Услуги по передаче'!$H$10)+('[1]4. СН (Установленные)'!$E$12*1000)+'[1]5. Плата за УРП'!$D$6</f>
        <v>3683.1520002339912</v>
      </c>
      <c r="T136" s="33">
        <f>SUMIFS('[1]1. Отчет АТС'!$F:$F,'[1]1. Отчет АТС'!$A:$A,$A136,'[1]1. Отчет АТС'!$B:$B,18)+'[1]2. Иные услуги'!$D$11+('[1]3. Услуги по передаче'!$H$10)+('[1]4. СН (Установленные)'!$E$12*1000)+'[1]5. Плата за УРП'!$D$6</f>
        <v>3598.5820002339906</v>
      </c>
      <c r="U136" s="33">
        <f>SUMIFS('[1]1. Отчет АТС'!$F:$F,'[1]1. Отчет АТС'!$A:$A,$A136,'[1]1. Отчет АТС'!$B:$B,19)+'[1]2. Иные услуги'!$D$11+('[1]3. Услуги по передаче'!$H$10)+('[1]4. СН (Установленные)'!$E$12*1000)+'[1]5. Плата за УРП'!$D$6</f>
        <v>3575.2120002339907</v>
      </c>
      <c r="V136" s="33">
        <f>SUMIFS('[1]1. Отчет АТС'!$F:$F,'[1]1. Отчет АТС'!$A:$A,$A136,'[1]1. Отчет АТС'!$B:$B,20)+'[1]2. Иные услуги'!$D$11+('[1]3. Услуги по передаче'!$H$10)+('[1]4. СН (Установленные)'!$E$12*1000)+'[1]5. Плата за УРП'!$D$6</f>
        <v>3584.7920002339906</v>
      </c>
      <c r="W136" s="33">
        <f>SUMIFS('[1]1. Отчет АТС'!$F:$F,'[1]1. Отчет АТС'!$A:$A,$A136,'[1]1. Отчет АТС'!$B:$B,21)+'[1]2. Иные услуги'!$D$11+('[1]3. Услуги по передаче'!$H$10)+('[1]4. СН (Установленные)'!$E$12*1000)+'[1]5. Плата за УРП'!$D$6</f>
        <v>3586.9520002339905</v>
      </c>
      <c r="X136" s="33">
        <f>SUMIFS('[1]1. Отчет АТС'!$F:$F,'[1]1. Отчет АТС'!$A:$A,$A136,'[1]1. Отчет АТС'!$B:$B,22)+'[1]2. Иные услуги'!$D$11+('[1]3. Услуги по передаче'!$H$10)+('[1]4. СН (Установленные)'!$E$12*1000)+'[1]5. Плата за УРП'!$D$6</f>
        <v>3540.3320002339906</v>
      </c>
      <c r="Y136" s="33">
        <f>SUMIFS('[1]1. Отчет АТС'!$F:$F,'[1]1. Отчет АТС'!$A:$A,$A136,'[1]1. Отчет АТС'!$B:$B,23)+'[1]2. Иные услуги'!$D$11+('[1]3. Услуги по передаче'!$H$10)+('[1]4. СН (Установленные)'!$E$12*1000)+'[1]5. Плата за УРП'!$D$6</f>
        <v>3003.2120002339907</v>
      </c>
    </row>
    <row r="137" spans="1:25" s="2" customFormat="1" ht="15.75">
      <c r="A137" s="32">
        <v>45468</v>
      </c>
      <c r="B137" s="33">
        <f>SUMIFS('[1]1. Отчет АТС'!$F:$F,'[1]1. Отчет АТС'!$A:$A,$A137,'[1]1. Отчет АТС'!$B:$B,0)+'[1]2. Иные услуги'!$D$11+'[1]3. Услуги по передаче'!$H$10+('[1]4. СН (Установленные)'!$E$12*1000)+'[1]5. Плата за УРП'!$D$6</f>
        <v>2706.852000233991</v>
      </c>
      <c r="C137" s="33">
        <f>SUMIFS('[1]1. Отчет АТС'!$F:$F,'[1]1. Отчет АТС'!$A:$A,$A137,'[1]1. Отчет АТС'!$B:$B,1)+'[1]2. Иные услуги'!$D$11+('[1]3. Услуги по передаче'!$H$10)+('[1]4. СН (Установленные)'!$E$12*1000)+'[1]5. Плата за УРП'!$D$6</f>
        <v>2516.372000233991</v>
      </c>
      <c r="D137" s="33">
        <f>SUMIFS('[1]1. Отчет АТС'!$F:$F,'[1]1. Отчет АТС'!$A:$A,$A137,'[1]1. Отчет АТС'!$B:$B,2)+'[1]2. Иные услуги'!$D$11+('[1]3. Услуги по передаче'!$H$10)+('[1]4. СН (Установленные)'!$E$12*1000)+'[1]5. Плата за УРП'!$D$6</f>
        <v>2334.662000233991</v>
      </c>
      <c r="E137" s="33">
        <f>SUMIFS('[1]1. Отчет АТС'!$F:$F,'[1]1. Отчет АТС'!$A:$A,$A137,'[1]1. Отчет АТС'!$B:$B,3)+'[1]2. Иные услуги'!$D$11+('[1]3. Услуги по передаче'!$H$10)+('[1]4. СН (Установленные)'!$E$12*1000)+'[1]5. Плата за УРП'!$D$6</f>
        <v>1486.892000233991</v>
      </c>
      <c r="F137" s="33">
        <f>SUMIFS('[1]1. Отчет АТС'!$F:$F,'[1]1. Отчет АТС'!$A:$A,$A137,'[1]1. Отчет АТС'!$B:$B,4)+'[1]2. Иные услуги'!$D$11+('[1]3. Услуги по передаче'!$H$10)+('[1]4. СН (Установленные)'!$E$12*1000)+'[1]5. Плата за УРП'!$D$6</f>
        <v>1486.7220002339909</v>
      </c>
      <c r="G137" s="33">
        <f>SUMIFS('[1]1. Отчет АТС'!$F:$F,'[1]1. Отчет АТС'!$A:$A,$A137,'[1]1. Отчет АТС'!$B:$B,5)+'[1]2. Иные услуги'!$D$11+('[1]3. Услуги по передаче'!$H$10)+('[1]4. СН (Установленные)'!$E$12*1000)+'[1]5. Плата за УРП'!$D$6</f>
        <v>2463.4520002339909</v>
      </c>
      <c r="H137" s="33">
        <f>SUMIFS('[1]1. Отчет АТС'!$F:$F,'[1]1. Отчет АТС'!$A:$A,$A137,'[1]1. Отчет АТС'!$B:$B,6)+'[1]2. Иные услуги'!$D$11+('[1]3. Услуги по передаче'!$H$10)+('[1]4. СН (Установленные)'!$E$12*1000)+'[1]5. Плата за УРП'!$D$6</f>
        <v>2654.6520002339912</v>
      </c>
      <c r="I137" s="33">
        <f>SUMIFS('[1]1. Отчет АТС'!$F:$F,'[1]1. Отчет АТС'!$A:$A,$A137,'[1]1. Отчет АТС'!$B:$B,7)+'[1]2. Иные услуги'!$D$11+('[1]3. Услуги по передаче'!$H$10)+('[1]4. СН (Установленные)'!$E$12*1000)+'[1]5. Плата за УРП'!$D$6</f>
        <v>2910.7120002339907</v>
      </c>
      <c r="J137" s="33">
        <f>SUMIFS('[1]1. Отчет АТС'!$F:$F,'[1]1. Отчет АТС'!$A:$A,$A137,'[1]1. Отчет АТС'!$B:$B,8)+'[1]2. Иные услуги'!$D$11+('[1]3. Услуги по передаче'!$H$10)+('[1]4. СН (Установленные)'!$E$12*1000)+'[1]5. Плата за УРП'!$D$6</f>
        <v>3539.3020002339908</v>
      </c>
      <c r="K137" s="33">
        <f>SUMIFS('[1]1. Отчет АТС'!$F:$F,'[1]1. Отчет АТС'!$A:$A,$A137,'[1]1. Отчет АТС'!$B:$B,9)+'[1]2. Иные услуги'!$D$11+('[1]3. Услуги по передаче'!$H$10)+('[1]4. СН (Установленные)'!$E$12*1000)+'[1]5. Плата за УРП'!$D$6</f>
        <v>3572.7520002339907</v>
      </c>
      <c r="L137" s="33">
        <f>SUMIFS('[1]1. Отчет АТС'!$F:$F,'[1]1. Отчет АТС'!$A:$A,$A137,'[1]1. Отчет АТС'!$B:$B,10)+'[1]2. Иные услуги'!$D$11+('[1]3. Услуги по передаче'!$H$10)+('[1]4. СН (Установленные)'!$E$12*1000)+'[1]5. Плата за УРП'!$D$6</f>
        <v>3580.1920002339912</v>
      </c>
      <c r="M137" s="33">
        <f>SUMIFS('[1]1. Отчет АТС'!$F:$F,'[1]1. Отчет АТС'!$A:$A,$A137,'[1]1. Отчет АТС'!$B:$B,11)+'[1]2. Иные услуги'!$D$11+('[1]3. Услуги по передаче'!$H$10)+('[1]4. СН (Установленные)'!$E$12*1000)+'[1]5. Плата за УРП'!$D$6</f>
        <v>3585.4620002339907</v>
      </c>
      <c r="N137" s="33">
        <f>SUMIFS('[1]1. Отчет АТС'!$F:$F,'[1]1. Отчет АТС'!$A:$A,$A137,'[1]1. Отчет АТС'!$B:$B,12)+'[1]2. Иные услуги'!$D$11+('[1]3. Услуги по передаче'!$H$10)+('[1]4. СН (Установленные)'!$E$12*1000)+'[1]5. Плата за УРП'!$D$6</f>
        <v>3585.9820002339911</v>
      </c>
      <c r="O137" s="33">
        <f>SUMIFS('[1]1. Отчет АТС'!$F:$F,'[1]1. Отчет АТС'!$A:$A,$A137,'[1]1. Отчет АТС'!$B:$B,13)+'[1]2. Иные услуги'!$D$11+('[1]3. Услуги по передаче'!$H$10)+('[1]4. СН (Установленные)'!$E$12*1000)+'[1]5. Плата за УРП'!$D$6</f>
        <v>3582.892000233991</v>
      </c>
      <c r="P137" s="33">
        <f>SUMIFS('[1]1. Отчет АТС'!$F:$F,'[1]1. Отчет АТС'!$A:$A,$A137,'[1]1. Отчет АТС'!$B:$B,14)+'[1]2. Иные услуги'!$D$11+('[1]3. Услуги по передаче'!$H$10)+('[1]4. СН (Установленные)'!$E$12*1000)+'[1]5. Плата за УРП'!$D$6</f>
        <v>3593.1820002339909</v>
      </c>
      <c r="Q137" s="33">
        <f>SUMIFS('[1]1. Отчет АТС'!$F:$F,'[1]1. Отчет АТС'!$A:$A,$A137,'[1]1. Отчет АТС'!$B:$B,15)+'[1]2. Иные услуги'!$D$11+('[1]3. Услуги по передаче'!$H$10)+('[1]4. СН (Установленные)'!$E$12*1000)+'[1]5. Плата за УРП'!$D$6</f>
        <v>3584.2920002339906</v>
      </c>
      <c r="R137" s="33">
        <f>SUMIFS('[1]1. Отчет АТС'!$F:$F,'[1]1. Отчет АТС'!$A:$A,$A137,'[1]1. Отчет АТС'!$B:$B,16)+'[1]2. Иные услуги'!$D$11+('[1]3. Услуги по передаче'!$H$10)+('[1]4. СН (Установленные)'!$E$12*1000)+'[1]5. Плата за УРП'!$D$6</f>
        <v>3584.9320002339909</v>
      </c>
      <c r="S137" s="33">
        <f>SUMIFS('[1]1. Отчет АТС'!$F:$F,'[1]1. Отчет АТС'!$A:$A,$A137,'[1]1. Отчет АТС'!$B:$B,17)+'[1]2. Иные услуги'!$D$11+('[1]3. Услуги по передаче'!$H$10)+('[1]4. СН (Установленные)'!$E$12*1000)+'[1]5. Плата за УРП'!$D$6</f>
        <v>3570.3320002339906</v>
      </c>
      <c r="T137" s="33">
        <f>SUMIFS('[1]1. Отчет АТС'!$F:$F,'[1]1. Отчет АТС'!$A:$A,$A137,'[1]1. Отчет АТС'!$B:$B,18)+'[1]2. Иные услуги'!$D$11+('[1]3. Услуги по передаче'!$H$10)+('[1]4. СН (Установленные)'!$E$12*1000)+'[1]5. Плата за УРП'!$D$6</f>
        <v>3560.7320002339911</v>
      </c>
      <c r="U137" s="33">
        <f>SUMIFS('[1]1. Отчет АТС'!$F:$F,'[1]1. Отчет АТС'!$A:$A,$A137,'[1]1. Отчет АТС'!$B:$B,19)+'[1]2. Иные услуги'!$D$11+('[1]3. Услуги по передаче'!$H$10)+('[1]4. СН (Установленные)'!$E$12*1000)+'[1]5. Плата за УРП'!$D$6</f>
        <v>3542.6720002339907</v>
      </c>
      <c r="V137" s="33">
        <f>SUMIFS('[1]1. Отчет АТС'!$F:$F,'[1]1. Отчет АТС'!$A:$A,$A137,'[1]1. Отчет АТС'!$B:$B,20)+'[1]2. Иные услуги'!$D$11+('[1]3. Услуги по передаче'!$H$10)+('[1]4. СН (Установленные)'!$E$12*1000)+'[1]5. Плата за УРП'!$D$6</f>
        <v>3552.3820002339908</v>
      </c>
      <c r="W137" s="33">
        <f>SUMIFS('[1]1. Отчет АТС'!$F:$F,'[1]1. Отчет АТС'!$A:$A,$A137,'[1]1. Отчет АТС'!$B:$B,21)+'[1]2. Иные услуги'!$D$11+('[1]3. Услуги по передаче'!$H$10)+('[1]4. СН (Установленные)'!$E$12*1000)+'[1]5. Плата за УРП'!$D$6</f>
        <v>3559.2720002339911</v>
      </c>
      <c r="X137" s="33">
        <f>SUMIFS('[1]1. Отчет АТС'!$F:$F,'[1]1. Отчет АТС'!$A:$A,$A137,'[1]1. Отчет АТС'!$B:$B,22)+'[1]2. Иные услуги'!$D$11+('[1]3. Услуги по передаче'!$H$10)+('[1]4. СН (Установленные)'!$E$12*1000)+'[1]5. Плата за УРП'!$D$6</f>
        <v>3386.3120002339911</v>
      </c>
      <c r="Y137" s="33">
        <f>SUMIFS('[1]1. Отчет АТС'!$F:$F,'[1]1. Отчет АТС'!$A:$A,$A137,'[1]1. Отчет АТС'!$B:$B,23)+'[1]2. Иные услуги'!$D$11+('[1]3. Услуги по передаче'!$H$10)+('[1]4. СН (Установленные)'!$E$12*1000)+'[1]5. Плата за УРП'!$D$6</f>
        <v>2937.5220002339911</v>
      </c>
    </row>
    <row r="138" spans="1:25" s="2" customFormat="1" ht="15.75">
      <c r="A138" s="32">
        <v>45469</v>
      </c>
      <c r="B138" s="33">
        <f>SUMIFS('[1]1. Отчет АТС'!$F:$F,'[1]1. Отчет АТС'!$A:$A,$A138,'[1]1. Отчет АТС'!$B:$B,0)+'[1]2. Иные услуги'!$D$11+'[1]3. Услуги по передаче'!$H$10+('[1]4. СН (Установленные)'!$E$12*1000)+'[1]5. Плата за УРП'!$D$6</f>
        <v>2744.0720002339913</v>
      </c>
      <c r="C138" s="33">
        <f>SUMIFS('[1]1. Отчет АТС'!$F:$F,'[1]1. Отчет АТС'!$A:$A,$A138,'[1]1. Отчет АТС'!$B:$B,1)+'[1]2. Иные услуги'!$D$11+('[1]3. Услуги по передаче'!$H$10)+('[1]4. СН (Установленные)'!$E$12*1000)+'[1]5. Плата за УРП'!$D$6</f>
        <v>2513.9820002339911</v>
      </c>
      <c r="D138" s="33">
        <f>SUMIFS('[1]1. Отчет АТС'!$F:$F,'[1]1. Отчет АТС'!$A:$A,$A138,'[1]1. Отчет АТС'!$B:$B,2)+'[1]2. Иные услуги'!$D$11+('[1]3. Услуги по передаче'!$H$10)+('[1]4. СН (Установленные)'!$E$12*1000)+'[1]5. Плата за УРП'!$D$6</f>
        <v>2386.3420002339908</v>
      </c>
      <c r="E138" s="33">
        <f>SUMIFS('[1]1. Отчет АТС'!$F:$F,'[1]1. Отчет АТС'!$A:$A,$A138,'[1]1. Отчет АТС'!$B:$B,3)+'[1]2. Иные услуги'!$D$11+('[1]3. Услуги по передаче'!$H$10)+('[1]4. СН (Установленные)'!$E$12*1000)+'[1]5. Плата за УРП'!$D$6</f>
        <v>2311.582000233991</v>
      </c>
      <c r="F138" s="33">
        <f>SUMIFS('[1]1. Отчет АТС'!$F:$F,'[1]1. Отчет АТС'!$A:$A,$A138,'[1]1. Отчет АТС'!$B:$B,4)+'[1]2. Иные услуги'!$D$11+('[1]3. Услуги по передаче'!$H$10)+('[1]4. СН (Установленные)'!$E$12*1000)+'[1]5. Плата за УРП'!$D$6</f>
        <v>2109.9220002339907</v>
      </c>
      <c r="G138" s="33">
        <f>SUMIFS('[1]1. Отчет АТС'!$F:$F,'[1]1. Отчет АТС'!$A:$A,$A138,'[1]1. Отчет АТС'!$B:$B,5)+'[1]2. Иные услуги'!$D$11+('[1]3. Услуги по передаче'!$H$10)+('[1]4. СН (Установленные)'!$E$12*1000)+'[1]5. Плата за УРП'!$D$6</f>
        <v>2547.5320002339913</v>
      </c>
      <c r="H138" s="33">
        <f>SUMIFS('[1]1. Отчет АТС'!$F:$F,'[1]1. Отчет АТС'!$A:$A,$A138,'[1]1. Отчет АТС'!$B:$B,6)+'[1]2. Иные услуги'!$D$11+('[1]3. Услуги по передаче'!$H$10)+('[1]4. СН (Установленные)'!$E$12*1000)+'[1]5. Плата за УРП'!$D$6</f>
        <v>2739.6720002339907</v>
      </c>
      <c r="I138" s="33">
        <f>SUMIFS('[1]1. Отчет АТС'!$F:$F,'[1]1. Отчет АТС'!$A:$A,$A138,'[1]1. Отчет АТС'!$B:$B,7)+'[1]2. Иные услуги'!$D$11+('[1]3. Услуги по передаче'!$H$10)+('[1]4. СН (Установленные)'!$E$12*1000)+'[1]5. Плата за УРП'!$D$6</f>
        <v>3002.3220002339913</v>
      </c>
      <c r="J138" s="33">
        <f>SUMIFS('[1]1. Отчет АТС'!$F:$F,'[1]1. Отчет АТС'!$A:$A,$A138,'[1]1. Отчет АТС'!$B:$B,8)+'[1]2. Иные услуги'!$D$11+('[1]3. Услуги по передаче'!$H$10)+('[1]4. СН (Установленные)'!$E$12*1000)+'[1]5. Плата за УРП'!$D$6</f>
        <v>3539.9120002339905</v>
      </c>
      <c r="K138" s="33">
        <f>SUMIFS('[1]1. Отчет АТС'!$F:$F,'[1]1. Отчет АТС'!$A:$A,$A138,'[1]1. Отчет АТС'!$B:$B,9)+'[1]2. Иные услуги'!$D$11+('[1]3. Услуги по передаче'!$H$10)+('[1]4. СН (Установленные)'!$E$12*1000)+'[1]5. Плата за УРП'!$D$6</f>
        <v>3580.9520002339905</v>
      </c>
      <c r="L138" s="33">
        <f>SUMIFS('[1]1. Отчет АТС'!$F:$F,'[1]1. Отчет АТС'!$A:$A,$A138,'[1]1. Отчет АТС'!$B:$B,10)+'[1]2. Иные услуги'!$D$11+('[1]3. Услуги по передаче'!$H$10)+('[1]4. СН (Установленные)'!$E$12*1000)+'[1]5. Плата за УРП'!$D$6</f>
        <v>3585.9020002339912</v>
      </c>
      <c r="M138" s="33">
        <f>SUMIFS('[1]1. Отчет АТС'!$F:$F,'[1]1. Отчет АТС'!$A:$A,$A138,'[1]1. Отчет АТС'!$B:$B,11)+'[1]2. Иные услуги'!$D$11+('[1]3. Услуги по передаче'!$H$10)+('[1]4. СН (Установленные)'!$E$12*1000)+'[1]5. Плата за УРП'!$D$6</f>
        <v>3577.1720002339907</v>
      </c>
      <c r="N138" s="33">
        <f>SUMIFS('[1]1. Отчет АТС'!$F:$F,'[1]1. Отчет АТС'!$A:$A,$A138,'[1]1. Отчет АТС'!$B:$B,12)+'[1]2. Иные услуги'!$D$11+('[1]3. Услуги по передаче'!$H$10)+('[1]4. СН (Установленные)'!$E$12*1000)+'[1]5. Плата за УРП'!$D$6</f>
        <v>3573.5620002339911</v>
      </c>
      <c r="O138" s="33">
        <f>SUMIFS('[1]1. Отчет АТС'!$F:$F,'[1]1. Отчет АТС'!$A:$A,$A138,'[1]1. Отчет АТС'!$B:$B,13)+'[1]2. Иные услуги'!$D$11+('[1]3. Услуги по передаче'!$H$10)+('[1]4. СН (Установленные)'!$E$12*1000)+'[1]5. Плата за УРП'!$D$6</f>
        <v>3565.9420002339912</v>
      </c>
      <c r="P138" s="33">
        <f>SUMIFS('[1]1. Отчет АТС'!$F:$F,'[1]1. Отчет АТС'!$A:$A,$A138,'[1]1. Отчет АТС'!$B:$B,14)+'[1]2. Иные услуги'!$D$11+('[1]3. Услуги по передаче'!$H$10)+('[1]4. СН (Установленные)'!$E$12*1000)+'[1]5. Плата за УРП'!$D$6</f>
        <v>3582.0820002339906</v>
      </c>
      <c r="Q138" s="33">
        <f>SUMIFS('[1]1. Отчет АТС'!$F:$F,'[1]1. Отчет АТС'!$A:$A,$A138,'[1]1. Отчет АТС'!$B:$B,15)+'[1]2. Иные услуги'!$D$11+('[1]3. Услуги по передаче'!$H$10)+('[1]4. СН (Установленные)'!$E$12*1000)+'[1]5. Плата за УРП'!$D$6</f>
        <v>3573.3420002339908</v>
      </c>
      <c r="R138" s="33">
        <f>SUMIFS('[1]1. Отчет АТС'!$F:$F,'[1]1. Отчет АТС'!$A:$A,$A138,'[1]1. Отчет АТС'!$B:$B,16)+'[1]2. Иные услуги'!$D$11+('[1]3. Услуги по передаче'!$H$10)+('[1]4. СН (Установленные)'!$E$12*1000)+'[1]5. Плата за УРП'!$D$6</f>
        <v>3574.0220002339911</v>
      </c>
      <c r="S138" s="33">
        <f>SUMIFS('[1]1. Отчет АТС'!$F:$F,'[1]1. Отчет АТС'!$A:$A,$A138,'[1]1. Отчет АТС'!$B:$B,17)+'[1]2. Иные услуги'!$D$11+('[1]3. Услуги по передаче'!$H$10)+('[1]4. СН (Установленные)'!$E$12*1000)+'[1]5. Плата за УРП'!$D$6</f>
        <v>3578.3820002339908</v>
      </c>
      <c r="T138" s="33">
        <f>SUMIFS('[1]1. Отчет АТС'!$F:$F,'[1]1. Отчет АТС'!$A:$A,$A138,'[1]1. Отчет АТС'!$B:$B,18)+'[1]2. Иные услуги'!$D$11+('[1]3. Услуги по передаче'!$H$10)+('[1]4. СН (Установленные)'!$E$12*1000)+'[1]5. Плата за УРП'!$D$6</f>
        <v>3576.8220002339904</v>
      </c>
      <c r="U138" s="33">
        <f>SUMIFS('[1]1. Отчет АТС'!$F:$F,'[1]1. Отчет АТС'!$A:$A,$A138,'[1]1. Отчет АТС'!$B:$B,19)+'[1]2. Иные услуги'!$D$11+('[1]3. Услуги по передаче'!$H$10)+('[1]4. СН (Установленные)'!$E$12*1000)+'[1]5. Плата за УРП'!$D$6</f>
        <v>3565.5320002339904</v>
      </c>
      <c r="V138" s="33">
        <f>SUMIFS('[1]1. Отчет АТС'!$F:$F,'[1]1. Отчет АТС'!$A:$A,$A138,'[1]1. Отчет АТС'!$B:$B,20)+'[1]2. Иные услуги'!$D$11+('[1]3. Услуги по передаче'!$H$10)+('[1]4. СН (Установленные)'!$E$12*1000)+'[1]5. Плата за УРП'!$D$6</f>
        <v>3568.8620002339903</v>
      </c>
      <c r="W138" s="33">
        <f>SUMIFS('[1]1. Отчет АТС'!$F:$F,'[1]1. Отчет АТС'!$A:$A,$A138,'[1]1. Отчет АТС'!$B:$B,21)+'[1]2. Иные услуги'!$D$11+('[1]3. Услуги по передаче'!$H$10)+('[1]4. СН (Установленные)'!$E$12*1000)+'[1]5. Плата за УРП'!$D$6</f>
        <v>3566.8120002339911</v>
      </c>
      <c r="X138" s="33">
        <f>SUMIFS('[1]1. Отчет АТС'!$F:$F,'[1]1. Отчет АТС'!$A:$A,$A138,'[1]1. Отчет АТС'!$B:$B,22)+'[1]2. Иные услуги'!$D$11+('[1]3. Услуги по передаче'!$H$10)+('[1]4. СН (Установленные)'!$E$12*1000)+'[1]5. Плата за УРП'!$D$6</f>
        <v>3527.7920002339906</v>
      </c>
      <c r="Y138" s="33">
        <f>SUMIFS('[1]1. Отчет АТС'!$F:$F,'[1]1. Отчет АТС'!$A:$A,$A138,'[1]1. Отчет АТС'!$B:$B,23)+'[1]2. Иные услуги'!$D$11+('[1]3. Услуги по передаче'!$H$10)+('[1]4. СН (Установленные)'!$E$12*1000)+'[1]5. Плата за УРП'!$D$6</f>
        <v>3018.8220002339913</v>
      </c>
    </row>
    <row r="139" spans="1:25" s="2" customFormat="1" ht="15.75">
      <c r="A139" s="32">
        <v>45470</v>
      </c>
      <c r="B139" s="33">
        <f>SUMIFS('[1]1. Отчет АТС'!$F:$F,'[1]1. Отчет АТС'!$A:$A,$A139,'[1]1. Отчет АТС'!$B:$B,0)+'[1]2. Иные услуги'!$D$11+'[1]3. Услуги по передаче'!$H$10+('[1]4. СН (Установленные)'!$E$12*1000)+'[1]5. Плата за УРП'!$D$6</f>
        <v>2771.4920002339909</v>
      </c>
      <c r="C139" s="33">
        <f>SUMIFS('[1]1. Отчет АТС'!$F:$F,'[1]1. Отчет АТС'!$A:$A,$A139,'[1]1. Отчет АТС'!$B:$B,1)+'[1]2. Иные услуги'!$D$11+('[1]3. Услуги по передаче'!$H$10)+('[1]4. СН (Установленные)'!$E$12*1000)+'[1]5. Плата за УРП'!$D$6</f>
        <v>2510.0420002339911</v>
      </c>
      <c r="D139" s="33">
        <f>SUMIFS('[1]1. Отчет АТС'!$F:$F,'[1]1. Отчет АТС'!$A:$A,$A139,'[1]1. Отчет АТС'!$B:$B,2)+'[1]2. Иные услуги'!$D$11+('[1]3. Услуги по передаче'!$H$10)+('[1]4. СН (Установленные)'!$E$12*1000)+'[1]5. Плата за УРП'!$D$6</f>
        <v>2388.4320002339909</v>
      </c>
      <c r="E139" s="33">
        <f>SUMIFS('[1]1. Отчет АТС'!$F:$F,'[1]1. Отчет АТС'!$A:$A,$A139,'[1]1. Отчет АТС'!$B:$B,3)+'[1]2. Иные услуги'!$D$11+('[1]3. Услуги по передаче'!$H$10)+('[1]4. СН (Установленные)'!$E$12*1000)+'[1]5. Плата за УРП'!$D$6</f>
        <v>2314.3420002339908</v>
      </c>
      <c r="F139" s="33">
        <f>SUMIFS('[1]1. Отчет АТС'!$F:$F,'[1]1. Отчет АТС'!$A:$A,$A139,'[1]1. Отчет АТС'!$B:$B,4)+'[1]2. Иные услуги'!$D$11+('[1]3. Услуги по передаче'!$H$10)+('[1]4. СН (Установленные)'!$E$12*1000)+'[1]5. Плата за УРП'!$D$6</f>
        <v>2307.082000233991</v>
      </c>
      <c r="G139" s="33">
        <f>SUMIFS('[1]1. Отчет АТС'!$F:$F,'[1]1. Отчет АТС'!$A:$A,$A139,'[1]1. Отчет АТС'!$B:$B,5)+'[1]2. Иные услуги'!$D$11+('[1]3. Услуги по передаче'!$H$10)+('[1]4. СН (Установленные)'!$E$12*1000)+'[1]5. Плата за УРП'!$D$6</f>
        <v>2569.3020002339908</v>
      </c>
      <c r="H139" s="33">
        <f>SUMIFS('[1]1. Отчет АТС'!$F:$F,'[1]1. Отчет АТС'!$A:$A,$A139,'[1]1. Отчет АТС'!$B:$B,6)+'[1]2. Иные услуги'!$D$11+('[1]3. Услуги по передаче'!$H$10)+('[1]4. СН (Установленные)'!$E$12*1000)+'[1]5. Плата за УРП'!$D$6</f>
        <v>2757.0920002339908</v>
      </c>
      <c r="I139" s="33">
        <f>SUMIFS('[1]1. Отчет АТС'!$F:$F,'[1]1. Отчет АТС'!$A:$A,$A139,'[1]1. Отчет АТС'!$B:$B,7)+'[1]2. Иные услуги'!$D$11+('[1]3. Услуги по передаче'!$H$10)+('[1]4. СН (Установленные)'!$E$12*1000)+'[1]5. Плата за УРП'!$D$6</f>
        <v>3042.9720002339909</v>
      </c>
      <c r="J139" s="33">
        <f>SUMIFS('[1]1. Отчет АТС'!$F:$F,'[1]1. Отчет АТС'!$A:$A,$A139,'[1]1. Отчет АТС'!$B:$B,8)+'[1]2. Иные услуги'!$D$11+('[1]3. Услуги по передаче'!$H$10)+('[1]4. СН (Установленные)'!$E$12*1000)+'[1]5. Плата за УРП'!$D$6</f>
        <v>3570.2020002339905</v>
      </c>
      <c r="K139" s="33">
        <f>SUMIFS('[1]1. Отчет АТС'!$F:$F,'[1]1. Отчет АТС'!$A:$A,$A139,'[1]1. Отчет АТС'!$B:$B,9)+'[1]2. Иные услуги'!$D$11+('[1]3. Услуги по передаче'!$H$10)+('[1]4. СН (Установленные)'!$E$12*1000)+'[1]5. Плата за УРП'!$D$6</f>
        <v>3620.8020002339908</v>
      </c>
      <c r="L139" s="33">
        <f>SUMIFS('[1]1. Отчет АТС'!$F:$F,'[1]1. Отчет АТС'!$A:$A,$A139,'[1]1. Отчет АТС'!$B:$B,10)+'[1]2. Иные услуги'!$D$11+('[1]3. Услуги по передаче'!$H$10)+('[1]4. СН (Установленные)'!$E$12*1000)+'[1]5. Плата за УРП'!$D$6</f>
        <v>3617.1220002339905</v>
      </c>
      <c r="M139" s="33">
        <f>SUMIFS('[1]1. Отчет АТС'!$F:$F,'[1]1. Отчет АТС'!$A:$A,$A139,'[1]1. Отчет АТС'!$B:$B,11)+'[1]2. Иные услуги'!$D$11+('[1]3. Услуги по передаче'!$H$10)+('[1]4. СН (Установленные)'!$E$12*1000)+'[1]5. Плата за УРП'!$D$6</f>
        <v>3611.4320002339909</v>
      </c>
      <c r="N139" s="33">
        <f>SUMIFS('[1]1. Отчет АТС'!$F:$F,'[1]1. Отчет АТС'!$A:$A,$A139,'[1]1. Отчет АТС'!$B:$B,12)+'[1]2. Иные услуги'!$D$11+('[1]3. Услуги по передаче'!$H$10)+('[1]4. СН (Установленные)'!$E$12*1000)+'[1]5. Плата за УРП'!$D$6</f>
        <v>3606.6120002339903</v>
      </c>
      <c r="O139" s="33">
        <f>SUMIFS('[1]1. Отчет АТС'!$F:$F,'[1]1. Отчет АТС'!$A:$A,$A139,'[1]1. Отчет АТС'!$B:$B,13)+'[1]2. Иные услуги'!$D$11+('[1]3. Услуги по передаче'!$H$10)+('[1]4. СН (Установленные)'!$E$12*1000)+'[1]5. Плата за УРП'!$D$6</f>
        <v>3606.7320002339911</v>
      </c>
      <c r="P139" s="33">
        <f>SUMIFS('[1]1. Отчет АТС'!$F:$F,'[1]1. Отчет АТС'!$A:$A,$A139,'[1]1. Отчет АТС'!$B:$B,14)+'[1]2. Иные услуги'!$D$11+('[1]3. Услуги по передаче'!$H$10)+('[1]4. СН (Установленные)'!$E$12*1000)+'[1]5. Плата за УРП'!$D$6</f>
        <v>3662.8320002339906</v>
      </c>
      <c r="Q139" s="33">
        <f>SUMIFS('[1]1. Отчет АТС'!$F:$F,'[1]1. Отчет АТС'!$A:$A,$A139,'[1]1. Отчет АТС'!$B:$B,15)+'[1]2. Иные услуги'!$D$11+('[1]3. Услуги по передаче'!$H$10)+('[1]4. СН (Установленные)'!$E$12*1000)+'[1]5. Плата за УРП'!$D$6</f>
        <v>3690.8220002339904</v>
      </c>
      <c r="R139" s="33">
        <f>SUMIFS('[1]1. Отчет АТС'!$F:$F,'[1]1. Отчет АТС'!$A:$A,$A139,'[1]1. Отчет АТС'!$B:$B,16)+'[1]2. Иные услуги'!$D$11+('[1]3. Услуги по передаче'!$H$10)+('[1]4. СН (Установленные)'!$E$12*1000)+'[1]5. Плата за УРП'!$D$6</f>
        <v>3685.2820002339904</v>
      </c>
      <c r="S139" s="33">
        <f>SUMIFS('[1]1. Отчет АТС'!$F:$F,'[1]1. Отчет АТС'!$A:$A,$A139,'[1]1. Отчет АТС'!$B:$B,17)+'[1]2. Иные услуги'!$D$11+('[1]3. Услуги по передаче'!$H$10)+('[1]4. СН (Установленные)'!$E$12*1000)+'[1]5. Плата за УРП'!$D$6</f>
        <v>3669.3320002339906</v>
      </c>
      <c r="T139" s="33">
        <f>SUMIFS('[1]1. Отчет АТС'!$F:$F,'[1]1. Отчет АТС'!$A:$A,$A139,'[1]1. Отчет АТС'!$B:$B,18)+'[1]2. Иные услуги'!$D$11+('[1]3. Услуги по передаче'!$H$10)+('[1]4. СН (Установленные)'!$E$12*1000)+'[1]5. Плата за УРП'!$D$6</f>
        <v>3593.7020002339905</v>
      </c>
      <c r="U139" s="33">
        <f>SUMIFS('[1]1. Отчет АТС'!$F:$F,'[1]1. Отчет АТС'!$A:$A,$A139,'[1]1. Отчет АТС'!$B:$B,19)+'[1]2. Иные услуги'!$D$11+('[1]3. Услуги по передаче'!$H$10)+('[1]4. СН (Установленные)'!$E$12*1000)+'[1]5. Плата за УРП'!$D$6</f>
        <v>3559.0120002339909</v>
      </c>
      <c r="V139" s="33">
        <f>SUMIFS('[1]1. Отчет АТС'!$F:$F,'[1]1. Отчет АТС'!$A:$A,$A139,'[1]1. Отчет АТС'!$B:$B,20)+'[1]2. Иные услуги'!$D$11+('[1]3. Услуги по передаче'!$H$10)+('[1]4. СН (Установленные)'!$E$12*1000)+'[1]5. Плата за УРП'!$D$6</f>
        <v>3560.7920002339906</v>
      </c>
      <c r="W139" s="33">
        <f>SUMIFS('[1]1. Отчет АТС'!$F:$F,'[1]1. Отчет АТС'!$A:$A,$A139,'[1]1. Отчет АТС'!$B:$B,21)+'[1]2. Иные услуги'!$D$11+('[1]3. Услуги по передаче'!$H$10)+('[1]4. СН (Установленные)'!$E$12*1000)+'[1]5. Плата за УРП'!$D$6</f>
        <v>3554.4320002339909</v>
      </c>
      <c r="X139" s="33">
        <f>SUMIFS('[1]1. Отчет АТС'!$F:$F,'[1]1. Отчет АТС'!$A:$A,$A139,'[1]1. Отчет АТС'!$B:$B,22)+'[1]2. Иные услуги'!$D$11+('[1]3. Услуги по передаче'!$H$10)+('[1]4. СН (Установленные)'!$E$12*1000)+'[1]5. Плата за УРП'!$D$6</f>
        <v>3526.4420002339912</v>
      </c>
      <c r="Y139" s="33">
        <f>SUMIFS('[1]1. Отчет АТС'!$F:$F,'[1]1. Отчет АТС'!$A:$A,$A139,'[1]1. Отчет АТС'!$B:$B,23)+'[1]2. Иные услуги'!$D$11+('[1]3. Услуги по передаче'!$H$10)+('[1]4. СН (Установленные)'!$E$12*1000)+'[1]5. Плата за УРП'!$D$6</f>
        <v>3082.6820002339909</v>
      </c>
    </row>
    <row r="140" spans="1:25" s="2" customFormat="1" ht="15.75">
      <c r="A140" s="32">
        <v>45471</v>
      </c>
      <c r="B140" s="33">
        <f>SUMIFS('[1]1. Отчет АТС'!$F:$F,'[1]1. Отчет АТС'!$A:$A,$A140,'[1]1. Отчет АТС'!$B:$B,0)+'[1]2. Иные услуги'!$D$11+'[1]3. Услуги по передаче'!$H$10+('[1]4. СН (Установленные)'!$E$12*1000)+'[1]5. Плата за УРП'!$D$6</f>
        <v>2773.4820002339911</v>
      </c>
      <c r="C140" s="33">
        <f>SUMIFS('[1]1. Отчет АТС'!$F:$F,'[1]1. Отчет АТС'!$A:$A,$A140,'[1]1. Отчет АТС'!$B:$B,1)+'[1]2. Иные услуги'!$D$11+('[1]3. Услуги по передаче'!$H$10)+('[1]4. СН (Установленные)'!$E$12*1000)+'[1]5. Плата за УРП'!$D$6</f>
        <v>2490.352000233991</v>
      </c>
      <c r="D140" s="33">
        <f>SUMIFS('[1]1. Отчет АТС'!$F:$F,'[1]1. Отчет АТС'!$A:$A,$A140,'[1]1. Отчет АТС'!$B:$B,2)+'[1]2. Иные услуги'!$D$11+('[1]3. Услуги по передаче'!$H$10)+('[1]4. СН (Установленные)'!$E$12*1000)+'[1]5. Плата за УРП'!$D$6</f>
        <v>2318.102000233991</v>
      </c>
      <c r="E140" s="33">
        <f>SUMIFS('[1]1. Отчет АТС'!$F:$F,'[1]1. Отчет АТС'!$A:$A,$A140,'[1]1. Отчет АТС'!$B:$B,3)+'[1]2. Иные услуги'!$D$11+('[1]3. Услуги по передаче'!$H$10)+('[1]4. СН (Установленные)'!$E$12*1000)+'[1]5. Плата за УРП'!$D$6</f>
        <v>1487.4920002339909</v>
      </c>
      <c r="F140" s="33">
        <f>SUMIFS('[1]1. Отчет АТС'!$F:$F,'[1]1. Отчет АТС'!$A:$A,$A140,'[1]1. Отчет АТС'!$B:$B,4)+'[1]2. Иные услуги'!$D$11+('[1]3. Услуги по передаче'!$H$10)+('[1]4. СН (Установленные)'!$E$12*1000)+'[1]5. Плата за УРП'!$D$6</f>
        <v>1486.7720002339909</v>
      </c>
      <c r="G140" s="33">
        <f>SUMIFS('[1]1. Отчет АТС'!$F:$F,'[1]1. Отчет АТС'!$A:$A,$A140,'[1]1. Отчет АТС'!$B:$B,5)+'[1]2. Иные услуги'!$D$11+('[1]3. Услуги по передаче'!$H$10)+('[1]4. СН (Установленные)'!$E$12*1000)+'[1]5. Плата за УРП'!$D$6</f>
        <v>2440.142000233991</v>
      </c>
      <c r="H140" s="33">
        <f>SUMIFS('[1]1. Отчет АТС'!$F:$F,'[1]1. Отчет АТС'!$A:$A,$A140,'[1]1. Отчет АТС'!$B:$B,6)+'[1]2. Иные услуги'!$D$11+('[1]3. Услуги по передаче'!$H$10)+('[1]4. СН (Установленные)'!$E$12*1000)+'[1]5. Плата за УРП'!$D$6</f>
        <v>2655.8220002339913</v>
      </c>
      <c r="I140" s="33">
        <f>SUMIFS('[1]1. Отчет АТС'!$F:$F,'[1]1. Отчет АТС'!$A:$A,$A140,'[1]1. Отчет АТС'!$B:$B,7)+'[1]2. Иные услуги'!$D$11+('[1]3. Услуги по передаче'!$H$10)+('[1]4. СН (Установленные)'!$E$12*1000)+'[1]5. Плата за УРП'!$D$6</f>
        <v>2993.9920002339909</v>
      </c>
      <c r="J140" s="33">
        <f>SUMIFS('[1]1. Отчет АТС'!$F:$F,'[1]1. Отчет АТС'!$A:$A,$A140,'[1]1. Отчет АТС'!$B:$B,8)+'[1]2. Иные услуги'!$D$11+('[1]3. Услуги по передаче'!$H$10)+('[1]4. СН (Установленные)'!$E$12*1000)+'[1]5. Плата за УРП'!$D$6</f>
        <v>3556.0320002339904</v>
      </c>
      <c r="K140" s="33">
        <f>SUMIFS('[1]1. Отчет АТС'!$F:$F,'[1]1. Отчет АТС'!$A:$A,$A140,'[1]1. Отчет АТС'!$B:$B,9)+'[1]2. Иные услуги'!$D$11+('[1]3. Услуги по передаче'!$H$10)+('[1]4. СН (Установленные)'!$E$12*1000)+'[1]5. Плата за УРП'!$D$6</f>
        <v>3744.4420002339912</v>
      </c>
      <c r="L140" s="33">
        <f>SUMIFS('[1]1. Отчет АТС'!$F:$F,'[1]1. Отчет АТС'!$A:$A,$A140,'[1]1. Отчет АТС'!$B:$B,10)+'[1]2. Иные услуги'!$D$11+('[1]3. Услуги по передаче'!$H$10)+('[1]4. СН (Установленные)'!$E$12*1000)+'[1]5. Плата за УРП'!$D$6</f>
        <v>3739.7920002339906</v>
      </c>
      <c r="M140" s="33">
        <f>SUMIFS('[1]1. Отчет АТС'!$F:$F,'[1]1. Отчет АТС'!$A:$A,$A140,'[1]1. Отчет АТС'!$B:$B,11)+'[1]2. Иные услуги'!$D$11+('[1]3. Услуги по передаче'!$H$10)+('[1]4. СН (Установленные)'!$E$12*1000)+'[1]5. Плата за УРП'!$D$6</f>
        <v>3762.5820002339906</v>
      </c>
      <c r="N140" s="33">
        <f>SUMIFS('[1]1. Отчет АТС'!$F:$F,'[1]1. Отчет АТС'!$A:$A,$A140,'[1]1. Отчет АТС'!$B:$B,12)+'[1]2. Иные услуги'!$D$11+('[1]3. Услуги по передаче'!$H$10)+('[1]4. СН (Установленные)'!$E$12*1000)+'[1]5. Плата за УРП'!$D$6</f>
        <v>3716.0820002339906</v>
      </c>
      <c r="O140" s="33">
        <f>SUMIFS('[1]1. Отчет АТС'!$F:$F,'[1]1. Отчет АТС'!$A:$A,$A140,'[1]1. Отчет АТС'!$B:$B,13)+'[1]2. Иные услуги'!$D$11+('[1]3. Услуги по передаче'!$H$10)+('[1]4. СН (Установленные)'!$E$12*1000)+'[1]5. Плата за УРП'!$D$6</f>
        <v>3795.2620002339909</v>
      </c>
      <c r="P140" s="33">
        <f>SUMIFS('[1]1. Отчет АТС'!$F:$F,'[1]1. Отчет АТС'!$A:$A,$A140,'[1]1. Отчет АТС'!$B:$B,14)+'[1]2. Иные услуги'!$D$11+('[1]3. Услуги по передаче'!$H$10)+('[1]4. СН (Установленные)'!$E$12*1000)+'[1]5. Плата за УРП'!$D$6</f>
        <v>3804.5520002339908</v>
      </c>
      <c r="Q140" s="33">
        <f>SUMIFS('[1]1. Отчет АТС'!$F:$F,'[1]1. Отчет АТС'!$A:$A,$A140,'[1]1. Отчет АТС'!$B:$B,15)+'[1]2. Иные услуги'!$D$11+('[1]3. Услуги по передаче'!$H$10)+('[1]4. СН (Установленные)'!$E$12*1000)+'[1]5. Плата за УРП'!$D$6</f>
        <v>3813.5020002339907</v>
      </c>
      <c r="R140" s="33">
        <f>SUMIFS('[1]1. Отчет АТС'!$F:$F,'[1]1. Отчет АТС'!$A:$A,$A140,'[1]1. Отчет АТС'!$B:$B,16)+'[1]2. Иные услуги'!$D$11+('[1]3. Услуги по передаче'!$H$10)+('[1]4. СН (Установленные)'!$E$12*1000)+'[1]5. Плата за УРП'!$D$6</f>
        <v>3826.2620002339909</v>
      </c>
      <c r="S140" s="33">
        <f>SUMIFS('[1]1. Отчет АТС'!$F:$F,'[1]1. Отчет АТС'!$A:$A,$A140,'[1]1. Отчет АТС'!$B:$B,17)+'[1]2. Иные услуги'!$D$11+('[1]3. Услуги по передаче'!$H$10)+('[1]4. СН (Установленные)'!$E$12*1000)+'[1]5. Плата за УРП'!$D$6</f>
        <v>3806.5120002339909</v>
      </c>
      <c r="T140" s="33">
        <f>SUMIFS('[1]1. Отчет АТС'!$F:$F,'[1]1. Отчет АТС'!$A:$A,$A140,'[1]1. Отчет АТС'!$B:$B,18)+'[1]2. Иные услуги'!$D$11+('[1]3. Услуги по передаче'!$H$10)+('[1]4. СН (Установленные)'!$E$12*1000)+'[1]5. Плата за УРП'!$D$6</f>
        <v>3776.1220002339905</v>
      </c>
      <c r="U140" s="33">
        <f>SUMIFS('[1]1. Отчет АТС'!$F:$F,'[1]1. Отчет АТС'!$A:$A,$A140,'[1]1. Отчет АТС'!$B:$B,19)+'[1]2. Иные услуги'!$D$11+('[1]3. Услуги по передаче'!$H$10)+('[1]4. СН (Установленные)'!$E$12*1000)+'[1]5. Плата за УРП'!$D$6</f>
        <v>3670.4020002339912</v>
      </c>
      <c r="V140" s="33">
        <f>SUMIFS('[1]1. Отчет АТС'!$F:$F,'[1]1. Отчет АТС'!$A:$A,$A140,'[1]1. Отчет АТС'!$B:$B,20)+'[1]2. Иные услуги'!$D$11+('[1]3. Услуги по передаче'!$H$10)+('[1]4. СН (Установленные)'!$E$12*1000)+'[1]5. Плата за УРП'!$D$6</f>
        <v>3677.5120002339909</v>
      </c>
      <c r="W140" s="33">
        <f>SUMIFS('[1]1. Отчет АТС'!$F:$F,'[1]1. Отчет АТС'!$A:$A,$A140,'[1]1. Отчет АТС'!$B:$B,21)+'[1]2. Иные услуги'!$D$11+('[1]3. Услуги по передаче'!$H$10)+('[1]4. СН (Установленные)'!$E$12*1000)+'[1]5. Плата за УРП'!$D$6</f>
        <v>3662.852000233991</v>
      </c>
      <c r="X140" s="33">
        <f>SUMIFS('[1]1. Отчет АТС'!$F:$F,'[1]1. Отчет АТС'!$A:$A,$A140,'[1]1. Отчет АТС'!$B:$B,22)+'[1]2. Иные услуги'!$D$11+('[1]3. Услуги по передаче'!$H$10)+('[1]4. СН (Установленные)'!$E$12*1000)+'[1]5. Плата за УРП'!$D$6</f>
        <v>3524.5220002339911</v>
      </c>
      <c r="Y140" s="33">
        <f>SUMIFS('[1]1. Отчет АТС'!$F:$F,'[1]1. Отчет АТС'!$A:$A,$A140,'[1]1. Отчет АТС'!$B:$B,23)+'[1]2. Иные услуги'!$D$11+('[1]3. Услуги по передаче'!$H$10)+('[1]4. СН (Установленные)'!$E$12*1000)+'[1]5. Плата за УРП'!$D$6</f>
        <v>2980.2420002339909</v>
      </c>
    </row>
    <row r="141" spans="1:25" s="2" customFormat="1" ht="15.75">
      <c r="A141" s="32">
        <v>45472</v>
      </c>
      <c r="B141" s="33">
        <f>SUMIFS('[1]1. Отчет АТС'!$F:$F,'[1]1. Отчет АТС'!$A:$A,$A141,'[1]1. Отчет АТС'!$B:$B,0)+'[1]2. Иные услуги'!$D$11+'[1]3. Услуги по передаче'!$H$10+('[1]4. СН (Установленные)'!$E$12*1000)+'[1]5. Плата за УРП'!$D$6</f>
        <v>2837.8120002339911</v>
      </c>
      <c r="C141" s="33">
        <f>SUMIFS('[1]1. Отчет АТС'!$F:$F,'[1]1. Отчет АТС'!$A:$A,$A141,'[1]1. Отчет АТС'!$B:$B,1)+'[1]2. Иные услуги'!$D$11+('[1]3. Услуги по передаче'!$H$10)+('[1]4. СН (Установленные)'!$E$12*1000)+'[1]5. Плата за УРП'!$D$6</f>
        <v>2668.8420002339908</v>
      </c>
      <c r="D141" s="33">
        <f>SUMIFS('[1]1. Отчет АТС'!$F:$F,'[1]1. Отчет АТС'!$A:$A,$A141,'[1]1. Отчет АТС'!$B:$B,2)+'[1]2. Иные услуги'!$D$11+('[1]3. Услуги по передаче'!$H$10)+('[1]4. СН (Установленные)'!$E$12*1000)+'[1]5. Плата за УРП'!$D$6</f>
        <v>2588.2320002339911</v>
      </c>
      <c r="E141" s="33">
        <f>SUMIFS('[1]1. Отчет АТС'!$F:$F,'[1]1. Отчет АТС'!$A:$A,$A141,'[1]1. Отчет АТС'!$B:$B,3)+'[1]2. Иные услуги'!$D$11+('[1]3. Услуги по передаче'!$H$10)+('[1]4. СН (Установленные)'!$E$12*1000)+'[1]5. Плата за УРП'!$D$6</f>
        <v>2486.4920002339909</v>
      </c>
      <c r="F141" s="33">
        <f>SUMIFS('[1]1. Отчет АТС'!$F:$F,'[1]1. Отчет АТС'!$A:$A,$A141,'[1]1. Отчет АТС'!$B:$B,4)+'[1]2. Иные услуги'!$D$11+('[1]3. Услуги по передаче'!$H$10)+('[1]4. СН (Установленные)'!$E$12*1000)+'[1]5. Плата за УРП'!$D$6</f>
        <v>2414.9020002339907</v>
      </c>
      <c r="G141" s="33">
        <f>SUMIFS('[1]1. Отчет АТС'!$F:$F,'[1]1. Отчет АТС'!$A:$A,$A141,'[1]1. Отчет АТС'!$B:$B,5)+'[1]2. Иные услуги'!$D$11+('[1]3. Услуги по передаче'!$H$10)+('[1]4. СН (Установленные)'!$E$12*1000)+'[1]5. Плата за УРП'!$D$6</f>
        <v>2531.0920002339908</v>
      </c>
      <c r="H141" s="33">
        <f>SUMIFS('[1]1. Отчет АТС'!$F:$F,'[1]1. Отчет АТС'!$A:$A,$A141,'[1]1. Отчет АТС'!$B:$B,6)+'[1]2. Иные услуги'!$D$11+('[1]3. Услуги по передаче'!$H$10)+('[1]4. СН (Установленные)'!$E$12*1000)+'[1]5. Плата за УРП'!$D$6</f>
        <v>2601.3120002339911</v>
      </c>
      <c r="I141" s="33">
        <f>SUMIFS('[1]1. Отчет АТС'!$F:$F,'[1]1. Отчет АТС'!$A:$A,$A141,'[1]1. Отчет АТС'!$B:$B,7)+'[1]2. Иные услуги'!$D$11+('[1]3. Услуги по передаче'!$H$10)+('[1]4. СН (Установленные)'!$E$12*1000)+'[1]5. Плата за УРП'!$D$6</f>
        <v>2873.3220002339913</v>
      </c>
      <c r="J141" s="33">
        <f>SUMIFS('[1]1. Отчет АТС'!$F:$F,'[1]1. Отчет АТС'!$A:$A,$A141,'[1]1. Отчет АТС'!$B:$B,8)+'[1]2. Иные услуги'!$D$11+('[1]3. Услуги по передаче'!$H$10)+('[1]4. СН (Установленные)'!$E$12*1000)+'[1]5. Плата за УРП'!$D$6</f>
        <v>3394.662000233991</v>
      </c>
      <c r="K141" s="33">
        <f>SUMIFS('[1]1. Отчет АТС'!$F:$F,'[1]1. Отчет АТС'!$A:$A,$A141,'[1]1. Отчет АТС'!$B:$B,9)+'[1]2. Иные услуги'!$D$11+('[1]3. Услуги по передаче'!$H$10)+('[1]4. СН (Установленные)'!$E$12*1000)+'[1]5. Плата за УРП'!$D$6</f>
        <v>3619.7620002339909</v>
      </c>
      <c r="L141" s="33">
        <f>SUMIFS('[1]1. Отчет АТС'!$F:$F,'[1]1. Отчет АТС'!$A:$A,$A141,'[1]1. Отчет АТС'!$B:$B,10)+'[1]2. Иные услуги'!$D$11+('[1]3. Услуги по передаче'!$H$10)+('[1]4. СН (Установленные)'!$E$12*1000)+'[1]5. Плата за УРП'!$D$6</f>
        <v>3656.5320002339904</v>
      </c>
      <c r="M141" s="33">
        <f>SUMIFS('[1]1. Отчет АТС'!$F:$F,'[1]1. Отчет АТС'!$A:$A,$A141,'[1]1. Отчет АТС'!$B:$B,11)+'[1]2. Иные услуги'!$D$11+('[1]3. Услуги по передаче'!$H$10)+('[1]4. СН (Установленные)'!$E$12*1000)+'[1]5. Плата за УРП'!$D$6</f>
        <v>3730.2820002339904</v>
      </c>
      <c r="N141" s="33">
        <f>SUMIFS('[1]1. Отчет АТС'!$F:$F,'[1]1. Отчет АТС'!$A:$A,$A141,'[1]1. Отчет АТС'!$B:$B,12)+'[1]2. Иные услуги'!$D$11+('[1]3. Услуги по передаче'!$H$10)+('[1]4. СН (Установленные)'!$E$12*1000)+'[1]5. Плата за УРП'!$D$6</f>
        <v>3792.3420002339908</v>
      </c>
      <c r="O141" s="33">
        <f>SUMIFS('[1]1. Отчет АТС'!$F:$F,'[1]1. Отчет АТС'!$A:$A,$A141,'[1]1. Отчет АТС'!$B:$B,13)+'[1]2. Иные услуги'!$D$11+('[1]3. Услуги по передаче'!$H$10)+('[1]4. СН (Установленные)'!$E$12*1000)+'[1]5. Плата за УРП'!$D$6</f>
        <v>3824.2720002339911</v>
      </c>
      <c r="P141" s="33">
        <f>SUMIFS('[1]1. Отчет АТС'!$F:$F,'[1]1. Отчет АТС'!$A:$A,$A141,'[1]1. Отчет АТС'!$B:$B,14)+'[1]2. Иные услуги'!$D$11+('[1]3. Услуги по передаче'!$H$10)+('[1]4. СН (Установленные)'!$E$12*1000)+'[1]5. Плата за УРП'!$D$6</f>
        <v>3849.2220002339909</v>
      </c>
      <c r="Q141" s="33">
        <f>SUMIFS('[1]1. Отчет АТС'!$F:$F,'[1]1. Отчет АТС'!$A:$A,$A141,'[1]1. Отчет АТС'!$B:$B,15)+'[1]2. Иные услуги'!$D$11+('[1]3. Услуги по передаче'!$H$10)+('[1]4. СН (Установленные)'!$E$12*1000)+'[1]5. Плата за УРП'!$D$6</f>
        <v>3848.1120002339903</v>
      </c>
      <c r="R141" s="33">
        <f>SUMIFS('[1]1. Отчет АТС'!$F:$F,'[1]1. Отчет АТС'!$A:$A,$A141,'[1]1. Отчет АТС'!$B:$B,16)+'[1]2. Иные услуги'!$D$11+('[1]3. Услуги по передаче'!$H$10)+('[1]4. СН (Установленные)'!$E$12*1000)+'[1]5. Плата за УРП'!$D$6</f>
        <v>3875.5920002339908</v>
      </c>
      <c r="S141" s="33">
        <f>SUMIFS('[1]1. Отчет АТС'!$F:$F,'[1]1. Отчет АТС'!$A:$A,$A141,'[1]1. Отчет АТС'!$B:$B,17)+'[1]2. Иные услуги'!$D$11+('[1]3. Услуги по передаче'!$H$10)+('[1]4. СН (Установленные)'!$E$12*1000)+'[1]5. Плата за УРП'!$D$6</f>
        <v>3874.6220002339905</v>
      </c>
      <c r="T141" s="33">
        <f>SUMIFS('[1]1. Отчет АТС'!$F:$F,'[1]1. Отчет АТС'!$A:$A,$A141,'[1]1. Отчет АТС'!$B:$B,18)+'[1]2. Иные услуги'!$D$11+('[1]3. Услуги по передаче'!$H$10)+('[1]4. СН (Установленные)'!$E$12*1000)+'[1]5. Плата за УРП'!$D$6</f>
        <v>3875.102000233991</v>
      </c>
      <c r="U141" s="33">
        <f>SUMIFS('[1]1. Отчет АТС'!$F:$F,'[1]1. Отчет АТС'!$A:$A,$A141,'[1]1. Отчет АТС'!$B:$B,19)+'[1]2. Иные услуги'!$D$11+('[1]3. Услуги по передаче'!$H$10)+('[1]4. СН (Установленные)'!$E$12*1000)+'[1]5. Плата за УРП'!$D$6</f>
        <v>3765.3420002339908</v>
      </c>
      <c r="V141" s="33">
        <f>SUMIFS('[1]1. Отчет АТС'!$F:$F,'[1]1. Отчет АТС'!$A:$A,$A141,'[1]1. Отчет АТС'!$B:$B,20)+'[1]2. Иные услуги'!$D$11+('[1]3. Услуги по передаче'!$H$10)+('[1]4. СН (Установленные)'!$E$12*1000)+'[1]5. Плата за УРП'!$D$6</f>
        <v>3791.1120002339903</v>
      </c>
      <c r="W141" s="33">
        <f>SUMIFS('[1]1. Отчет АТС'!$F:$F,'[1]1. Отчет АТС'!$A:$A,$A141,'[1]1. Отчет АТС'!$B:$B,21)+'[1]2. Иные услуги'!$D$11+('[1]3. Услуги по передаче'!$H$10)+('[1]4. СН (Установленные)'!$E$12*1000)+'[1]5. Плата за УРП'!$D$6</f>
        <v>3788.9320002339909</v>
      </c>
      <c r="X141" s="33">
        <f>SUMIFS('[1]1. Отчет АТС'!$F:$F,'[1]1. Отчет АТС'!$A:$A,$A141,'[1]1. Отчет АТС'!$B:$B,22)+'[1]2. Иные услуги'!$D$11+('[1]3. Услуги по передаче'!$H$10)+('[1]4. СН (Установленные)'!$E$12*1000)+'[1]5. Плата за УРП'!$D$6</f>
        <v>3545.602000233991</v>
      </c>
      <c r="Y141" s="33">
        <f>SUMIFS('[1]1. Отчет АТС'!$F:$F,'[1]1. Отчет АТС'!$A:$A,$A141,'[1]1. Отчет АТС'!$B:$B,23)+'[1]2. Иные услуги'!$D$11+('[1]3. Услуги по передаче'!$H$10)+('[1]4. СН (Установленные)'!$E$12*1000)+'[1]5. Плата за УРП'!$D$6</f>
        <v>3020.6720002339907</v>
      </c>
    </row>
    <row r="142" spans="1:25" s="2" customFormat="1" ht="15.75">
      <c r="A142" s="32">
        <v>45473</v>
      </c>
      <c r="B142" s="33">
        <f>SUMIFS('[1]1. Отчет АТС'!$F:$F,'[1]1. Отчет АТС'!$A:$A,$A142,'[1]1. Отчет АТС'!$B:$B,0)+'[1]2. Иные услуги'!$D$11+'[1]3. Услуги по передаче'!$H$10+('[1]4. СН (Установленные)'!$E$12*1000)+'[1]5. Плата за УРП'!$D$6</f>
        <v>2756.7020002339909</v>
      </c>
      <c r="C142" s="33">
        <f>SUMIFS('[1]1. Отчет АТС'!$F:$F,'[1]1. Отчет АТС'!$A:$A,$A142,'[1]1. Отчет АТС'!$B:$B,1)+'[1]2. Иные услуги'!$D$11+('[1]3. Услуги по передаче'!$H$10)+('[1]4. СН (Установленные)'!$E$12*1000)+'[1]5. Плата за УРП'!$D$6</f>
        <v>2592.642000233991</v>
      </c>
      <c r="D142" s="33">
        <f>SUMIFS('[1]1. Отчет АТС'!$F:$F,'[1]1. Отчет АТС'!$A:$A,$A142,'[1]1. Отчет АТС'!$B:$B,2)+'[1]2. Иные услуги'!$D$11+('[1]3. Услуги по передаче'!$H$10)+('[1]4. СН (Установленные)'!$E$12*1000)+'[1]5. Плата за УРП'!$D$6</f>
        <v>2449.622000233991</v>
      </c>
      <c r="E142" s="33">
        <f>SUMIFS('[1]1. Отчет АТС'!$F:$F,'[1]1. Отчет АТС'!$A:$A,$A142,'[1]1. Отчет АТС'!$B:$B,3)+'[1]2. Иные услуги'!$D$11+('[1]3. Услуги по передаче'!$H$10)+('[1]4. СН (Установленные)'!$E$12*1000)+'[1]5. Плата за УРП'!$D$6</f>
        <v>2311.2520002339907</v>
      </c>
      <c r="F142" s="33">
        <f>SUMIFS('[1]1. Отчет АТС'!$F:$F,'[1]1. Отчет АТС'!$A:$A,$A142,'[1]1. Отчет АТС'!$B:$B,4)+'[1]2. Иные услуги'!$D$11+('[1]3. Услуги по передаче'!$H$10)+('[1]4. СН (Установленные)'!$E$12*1000)+'[1]5. Плата за УРП'!$D$6</f>
        <v>2261.8020002339908</v>
      </c>
      <c r="G142" s="33">
        <f>SUMIFS('[1]1. Отчет АТС'!$F:$F,'[1]1. Отчет АТС'!$A:$A,$A142,'[1]1. Отчет АТС'!$B:$B,5)+'[1]2. Иные услуги'!$D$11+('[1]3. Услуги по передаче'!$H$10)+('[1]4. СН (Установленные)'!$E$12*1000)+'[1]5. Плата за УРП'!$D$6</f>
        <v>2343.0920002339908</v>
      </c>
      <c r="H142" s="33">
        <f>SUMIFS('[1]1. Отчет АТС'!$F:$F,'[1]1. Отчет АТС'!$A:$A,$A142,'[1]1. Отчет АТС'!$B:$B,6)+'[1]2. Иные услуги'!$D$11+('[1]3. Услуги по передаче'!$H$10)+('[1]4. СН (Установленные)'!$E$12*1000)+'[1]5. Плата за УРП'!$D$6</f>
        <v>2349.4220002339907</v>
      </c>
      <c r="I142" s="33">
        <f>SUMIFS('[1]1. Отчет АТС'!$F:$F,'[1]1. Отчет АТС'!$A:$A,$A142,'[1]1. Отчет АТС'!$B:$B,7)+'[1]2. Иные услуги'!$D$11+('[1]3. Услуги по передаче'!$H$10)+('[1]4. СН (Установленные)'!$E$12*1000)+'[1]5. Плата за УРП'!$D$6</f>
        <v>2713.8820002339908</v>
      </c>
      <c r="J142" s="33">
        <f>SUMIFS('[1]1. Отчет АТС'!$F:$F,'[1]1. Отчет АТС'!$A:$A,$A142,'[1]1. Отчет АТС'!$B:$B,8)+'[1]2. Иные услуги'!$D$11+('[1]3. Услуги по передаче'!$H$10)+('[1]4. СН (Установленные)'!$E$12*1000)+'[1]5. Плата за УРП'!$D$6</f>
        <v>3113.6820002339909</v>
      </c>
      <c r="K142" s="33">
        <f>SUMIFS('[1]1. Отчет АТС'!$F:$F,'[1]1. Отчет АТС'!$A:$A,$A142,'[1]1. Отчет АТС'!$B:$B,9)+'[1]2. Иные услуги'!$D$11+('[1]3. Услуги по передаче'!$H$10)+('[1]4. СН (Установленные)'!$E$12*1000)+'[1]5. Плата за УРП'!$D$6</f>
        <v>3561.142000233991</v>
      </c>
      <c r="L142" s="33">
        <f>SUMIFS('[1]1. Отчет АТС'!$F:$F,'[1]1. Отчет АТС'!$A:$A,$A142,'[1]1. Отчет АТС'!$B:$B,10)+'[1]2. Иные услуги'!$D$11+('[1]3. Услуги по передаче'!$H$10)+('[1]4. СН (Установленные)'!$E$12*1000)+'[1]5. Плата за УРП'!$D$6</f>
        <v>3603.2120002339907</v>
      </c>
      <c r="M142" s="33">
        <f>SUMIFS('[1]1. Отчет АТС'!$F:$F,'[1]1. Отчет АТС'!$A:$A,$A142,'[1]1. Отчет АТС'!$B:$B,11)+'[1]2. Иные услуги'!$D$11+('[1]3. Услуги по передаче'!$H$10)+('[1]4. СН (Установленные)'!$E$12*1000)+'[1]5. Плата за УРП'!$D$6</f>
        <v>3611.4920002339904</v>
      </c>
      <c r="N142" s="33">
        <f>SUMIFS('[1]1. Отчет АТС'!$F:$F,'[1]1. Отчет АТС'!$A:$A,$A142,'[1]1. Отчет АТС'!$B:$B,12)+'[1]2. Иные услуги'!$D$11+('[1]3. Услуги по передаче'!$H$10)+('[1]4. СН (Установленные)'!$E$12*1000)+'[1]5. Плата за УРП'!$D$6</f>
        <v>3614.9520002339905</v>
      </c>
      <c r="O142" s="33">
        <f>SUMIFS('[1]1. Отчет АТС'!$F:$F,'[1]1. Отчет АТС'!$A:$A,$A142,'[1]1. Отчет АТС'!$B:$B,13)+'[1]2. Иные услуги'!$D$11+('[1]3. Услуги по передаче'!$H$10)+('[1]4. СН (Установленные)'!$E$12*1000)+'[1]5. Плата за УРП'!$D$6</f>
        <v>3618.4620002339907</v>
      </c>
      <c r="P142" s="33">
        <f>SUMIFS('[1]1. Отчет АТС'!$F:$F,'[1]1. Отчет АТС'!$A:$A,$A142,'[1]1. Отчет АТС'!$B:$B,14)+'[1]2. Иные услуги'!$D$11+('[1]3. Услуги по передаче'!$H$10)+('[1]4. СН (Установленные)'!$E$12*1000)+'[1]5. Плата за УРП'!$D$6</f>
        <v>3624.2020002339905</v>
      </c>
      <c r="Q142" s="33">
        <f>SUMIFS('[1]1. Отчет АТС'!$F:$F,'[1]1. Отчет АТС'!$A:$A,$A142,'[1]1. Отчет АТС'!$B:$B,15)+'[1]2. Иные услуги'!$D$11+('[1]3. Услуги по передаче'!$H$10)+('[1]4. СН (Установленные)'!$E$12*1000)+'[1]5. Плата за УРП'!$D$6</f>
        <v>3627.7320002339911</v>
      </c>
      <c r="R142" s="33">
        <f>SUMIFS('[1]1. Отчет АТС'!$F:$F,'[1]1. Отчет АТС'!$A:$A,$A142,'[1]1. Отчет АТС'!$B:$B,16)+'[1]2. Иные услуги'!$D$11+('[1]3. Услуги по передаче'!$H$10)+('[1]4. СН (Установленные)'!$E$12*1000)+'[1]5. Плата за УРП'!$D$6</f>
        <v>3628.1620002339905</v>
      </c>
      <c r="S142" s="33">
        <f>SUMIFS('[1]1. Отчет АТС'!$F:$F,'[1]1. Отчет АТС'!$A:$A,$A142,'[1]1. Отчет АТС'!$B:$B,17)+'[1]2. Иные услуги'!$D$11+('[1]3. Услуги по передаче'!$H$10)+('[1]4. СН (Установленные)'!$E$12*1000)+'[1]5. Плата за УРП'!$D$6</f>
        <v>3621.1920002339912</v>
      </c>
      <c r="T142" s="33">
        <f>SUMIFS('[1]1. Отчет АТС'!$F:$F,'[1]1. Отчет АТС'!$A:$A,$A142,'[1]1. Отчет АТС'!$B:$B,18)+'[1]2. Иные услуги'!$D$11+('[1]3. Услуги по передаче'!$H$10)+('[1]4. СН (Установленные)'!$E$12*1000)+'[1]5. Плата за УРП'!$D$6</f>
        <v>3625.6220002339905</v>
      </c>
      <c r="U142" s="33">
        <f>SUMIFS('[1]1. Отчет АТС'!$F:$F,'[1]1. Отчет АТС'!$A:$A,$A142,'[1]1. Отчет АТС'!$B:$B,19)+'[1]2. Иные услуги'!$D$11+('[1]3. Услуги по передаче'!$H$10)+('[1]4. СН (Установленные)'!$E$12*1000)+'[1]5. Плата за УРП'!$D$6</f>
        <v>3604.1820002339909</v>
      </c>
      <c r="V142" s="33">
        <f>SUMIFS('[1]1. Отчет АТС'!$F:$F,'[1]1. Отчет АТС'!$A:$A,$A142,'[1]1. Отчет АТС'!$B:$B,20)+'[1]2. Иные услуги'!$D$11+('[1]3. Услуги по передаче'!$H$10)+('[1]4. СН (Установленные)'!$E$12*1000)+'[1]5. Плата за УРП'!$D$6</f>
        <v>3609.4720002339909</v>
      </c>
      <c r="W142" s="33">
        <f>SUMIFS('[1]1. Отчет АТС'!$F:$F,'[1]1. Отчет АТС'!$A:$A,$A142,'[1]1. Отчет АТС'!$B:$B,21)+'[1]2. Иные услуги'!$D$11+('[1]3. Услуги по передаче'!$H$10)+('[1]4. СН (Установленные)'!$E$12*1000)+'[1]5. Плата за УРП'!$D$6</f>
        <v>3601.8620002339903</v>
      </c>
      <c r="X142" s="33">
        <f>SUMIFS('[1]1. Отчет АТС'!$F:$F,'[1]1. Отчет АТС'!$A:$A,$A142,'[1]1. Отчет АТС'!$B:$B,22)+'[1]2. Иные услуги'!$D$11+('[1]3. Услуги по передаче'!$H$10)+('[1]4. СН (Установленные)'!$E$12*1000)+'[1]5. Плата за УРП'!$D$6</f>
        <v>3544.2920002339906</v>
      </c>
      <c r="Y142" s="33">
        <f>SUMIFS('[1]1. Отчет АТС'!$F:$F,'[1]1. Отчет АТС'!$A:$A,$A142,'[1]1. Отчет АТС'!$B:$B,23)+'[1]2. Иные услуги'!$D$11+('[1]3. Услуги по передаче'!$H$10)+('[1]4. СН (Установленные)'!$E$12*1000)+'[1]5. Плата за УРП'!$D$6</f>
        <v>3016.0920002339908</v>
      </c>
    </row>
    <row r="144" spans="1:25" s="35" customFormat="1" ht="33.75" customHeight="1">
      <c r="A144" s="34" t="s">
        <v>37</v>
      </c>
      <c r="B144" s="34"/>
      <c r="C144" s="34"/>
      <c r="D144" s="34"/>
      <c r="E144" s="34"/>
      <c r="F144" s="34"/>
      <c r="G144" s="34"/>
      <c r="H144" s="34"/>
      <c r="I144" s="34"/>
      <c r="J144" s="34"/>
      <c r="L144" s="36" t="str">
        <f>'[1]1. Отчет АТС'!$B$32</f>
        <v>795151,04</v>
      </c>
      <c r="M144" s="36"/>
    </row>
    <row r="146" spans="1:22" s="41" customFormat="1" ht="15.75">
      <c r="A146" s="37" t="s">
        <v>38</v>
      </c>
      <c r="B146" s="37"/>
      <c r="C146" s="37"/>
      <c r="D146" s="37"/>
      <c r="E146" s="38"/>
      <c r="F146" s="38"/>
      <c r="G146" s="38"/>
      <c r="H146" s="39"/>
      <c r="I146" s="39"/>
      <c r="J146" s="39"/>
      <c r="K146" s="39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</row>
    <row r="147" spans="1:22" s="41" customFormat="1" ht="15.75">
      <c r="A147" s="42"/>
      <c r="B147" s="43"/>
      <c r="C147" s="43"/>
      <c r="D147" s="44"/>
      <c r="E147" s="45" t="s">
        <v>39</v>
      </c>
      <c r="F147" s="45"/>
      <c r="G147" s="45"/>
      <c r="H147" s="45"/>
      <c r="I147" s="45"/>
      <c r="J147" s="45"/>
      <c r="K147" s="45"/>
      <c r="L147" s="45"/>
      <c r="M147" s="40"/>
      <c r="N147" s="40"/>
      <c r="O147" s="40"/>
      <c r="P147" s="40"/>
      <c r="Q147" s="40"/>
      <c r="R147" s="40"/>
      <c r="S147" s="40"/>
    </row>
    <row r="148" spans="1:22" s="41" customFormat="1" ht="14.25">
      <c r="A148" s="46"/>
      <c r="B148" s="47"/>
      <c r="C148" s="47"/>
      <c r="D148" s="48"/>
      <c r="E148" s="49" t="s">
        <v>40</v>
      </c>
      <c r="F148" s="50"/>
      <c r="G148" s="49" t="s">
        <v>41</v>
      </c>
      <c r="H148" s="50"/>
      <c r="I148" s="49" t="s">
        <v>42</v>
      </c>
      <c r="J148" s="50"/>
      <c r="K148" s="49" t="s">
        <v>43</v>
      </c>
      <c r="L148" s="50"/>
      <c r="M148" s="40"/>
      <c r="N148" s="40"/>
      <c r="O148" s="40"/>
      <c r="P148" s="40"/>
      <c r="Q148" s="40"/>
      <c r="R148" s="40"/>
      <c r="S148" s="40"/>
      <c r="T148" s="40"/>
      <c r="U148" s="40"/>
    </row>
    <row r="149" spans="1:22" s="41" customFormat="1" ht="15.75">
      <c r="A149" s="51" t="s">
        <v>44</v>
      </c>
      <c r="B149" s="52"/>
      <c r="C149" s="52"/>
      <c r="D149" s="53"/>
      <c r="E149" s="54">
        <f>'[1]3. Услуги по передаче'!$E$9</f>
        <v>846593.22</v>
      </c>
      <c r="F149" s="55"/>
      <c r="G149" s="54">
        <f>'[1]3. Услуги по передаче'!$F$9</f>
        <v>894142.18</v>
      </c>
      <c r="H149" s="55"/>
      <c r="I149" s="54">
        <f>'[1]3. Услуги по передаче'!$G$9</f>
        <v>1181633.1200000001</v>
      </c>
      <c r="J149" s="55"/>
      <c r="K149" s="54">
        <f>'[1]3. Услуги по передаче'!$H$9</f>
        <v>1507317.61</v>
      </c>
      <c r="L149" s="55"/>
      <c r="M149" s="40"/>
      <c r="N149" s="40"/>
      <c r="O149" s="40"/>
      <c r="P149" s="40"/>
      <c r="Q149" s="40"/>
      <c r="R149" s="40"/>
      <c r="S149" s="40"/>
      <c r="T149" s="40"/>
      <c r="U149" s="40"/>
    </row>
  </sheetData>
  <mergeCells count="20">
    <mergeCell ref="A149:D149"/>
    <mergeCell ref="E149:F149"/>
    <mergeCell ref="G149:H149"/>
    <mergeCell ref="I149:J149"/>
    <mergeCell ref="K149:L149"/>
    <mergeCell ref="A77:A78"/>
    <mergeCell ref="A111:A112"/>
    <mergeCell ref="L144:M144"/>
    <mergeCell ref="A147:D148"/>
    <mergeCell ref="E147:L147"/>
    <mergeCell ref="E148:F148"/>
    <mergeCell ref="G148:H148"/>
    <mergeCell ref="I148:J148"/>
    <mergeCell ref="K148:L148"/>
    <mergeCell ref="A1:T1"/>
    <mergeCell ref="U2:V2"/>
    <mergeCell ref="U3:V3"/>
    <mergeCell ref="A5:R5"/>
    <mergeCell ref="A9:A10"/>
    <mergeCell ref="A43:A4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 670 кВт</vt:lpstr>
      <vt:lpstr>от 670 кВт до 10 МВт</vt:lpstr>
      <vt:lpstr>более 10 МВт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2024-07-11T07:44:05Z</dcterms:modified>
</cp:coreProperties>
</file>