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до 670 кВт" sheetId="1" r:id="rId1"/>
    <sheet name="от 670 кВт до 10 МВт" sheetId="2" r:id="rId2"/>
    <sheet name="более 10 МВт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L218" i="3"/>
  <c r="G215"/>
  <c r="G214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F210"/>
  <c r="E210"/>
  <c r="D210"/>
  <c r="C210"/>
  <c r="B210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F209"/>
  <c r="E209"/>
  <c r="D209"/>
  <c r="C209"/>
  <c r="B209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F208"/>
  <c r="E208"/>
  <c r="D208"/>
  <c r="C208"/>
  <c r="B208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F207"/>
  <c r="E207"/>
  <c r="D207"/>
  <c r="C207"/>
  <c r="B207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F206"/>
  <c r="E206"/>
  <c r="D206"/>
  <c r="C206"/>
  <c r="B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D205"/>
  <c r="C205"/>
  <c r="B205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C204"/>
  <c r="B204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F203"/>
  <c r="E203"/>
  <c r="D203"/>
  <c r="C203"/>
  <c r="B203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F202"/>
  <c r="E202"/>
  <c r="D202"/>
  <c r="C202"/>
  <c r="B202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B201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F200"/>
  <c r="E200"/>
  <c r="D200"/>
  <c r="C200"/>
  <c r="B200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F199"/>
  <c r="E199"/>
  <c r="D199"/>
  <c r="C199"/>
  <c r="B199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F197"/>
  <c r="E197"/>
  <c r="D197"/>
  <c r="C197"/>
  <c r="B197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F196"/>
  <c r="E196"/>
  <c r="D196"/>
  <c r="C196"/>
  <c r="B196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F195"/>
  <c r="E195"/>
  <c r="D195"/>
  <c r="C195"/>
  <c r="B195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F194"/>
  <c r="E194"/>
  <c r="D194"/>
  <c r="C194"/>
  <c r="B194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F193"/>
  <c r="E193"/>
  <c r="D193"/>
  <c r="C193"/>
  <c r="B193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F192"/>
  <c r="E192"/>
  <c r="D192"/>
  <c r="C192"/>
  <c r="B192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F191"/>
  <c r="E191"/>
  <c r="D191"/>
  <c r="C191"/>
  <c r="B191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C190"/>
  <c r="B190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F189"/>
  <c r="E189"/>
  <c r="D189"/>
  <c r="C189"/>
  <c r="B189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F188"/>
  <c r="E188"/>
  <c r="D188"/>
  <c r="C188"/>
  <c r="B188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F187"/>
  <c r="E187"/>
  <c r="D187"/>
  <c r="C187"/>
  <c r="B187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F186"/>
  <c r="E186"/>
  <c r="D186"/>
  <c r="C186"/>
  <c r="B186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F185"/>
  <c r="E185"/>
  <c r="D185"/>
  <c r="C185"/>
  <c r="B185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C184"/>
  <c r="B184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F183"/>
  <c r="E183"/>
  <c r="D183"/>
  <c r="C183"/>
  <c r="B183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F182"/>
  <c r="E182"/>
  <c r="D182"/>
  <c r="C182"/>
  <c r="B182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F181"/>
  <c r="E181"/>
  <c r="D181"/>
  <c r="C181"/>
  <c r="B181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F176"/>
  <c r="E176"/>
  <c r="D176"/>
  <c r="C176"/>
  <c r="B176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B175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B174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B173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F171"/>
  <c r="E171"/>
  <c r="D171"/>
  <c r="C171"/>
  <c r="B171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F170"/>
  <c r="E170"/>
  <c r="D170"/>
  <c r="C170"/>
  <c r="B170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C169"/>
  <c r="B169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B168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F167"/>
  <c r="E167"/>
  <c r="D167"/>
  <c r="C167"/>
  <c r="B167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F166"/>
  <c r="E166"/>
  <c r="D166"/>
  <c r="C166"/>
  <c r="B166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F164"/>
  <c r="E164"/>
  <c r="D164"/>
  <c r="C164"/>
  <c r="B164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C163"/>
  <c r="B163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F162"/>
  <c r="E162"/>
  <c r="D162"/>
  <c r="C162"/>
  <c r="B162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F161"/>
  <c r="E161"/>
  <c r="D161"/>
  <c r="C161"/>
  <c r="B161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F160"/>
  <c r="E160"/>
  <c r="D160"/>
  <c r="C160"/>
  <c r="B160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F159"/>
  <c r="E159"/>
  <c r="D159"/>
  <c r="C159"/>
  <c r="B159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B158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157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B154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B153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F152"/>
  <c r="E152"/>
  <c r="D152"/>
  <c r="C152"/>
  <c r="B152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F151"/>
  <c r="E151"/>
  <c r="D151"/>
  <c r="C151"/>
  <c r="B151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B150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B149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B147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U2"/>
  <c r="T2"/>
  <c r="A1"/>
</calcChain>
</file>

<file path=xl/sharedStrings.xml><?xml version="1.0" encoding="utf-8"?>
<sst xmlns="http://schemas.openxmlformats.org/spreadsheetml/2006/main" count="512" uniqueCount="49">
  <si>
    <t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менее 670 кВт по договору энергоснабжения</t>
  </si>
  <si>
    <t>АО "Горэлектросеть" г. Кисловодск</t>
  </si>
  <si>
    <t>(наименование гарантирующего поставщика)</t>
  </si>
  <si>
    <t>(месяц)</t>
  </si>
  <si>
    <t>(год)</t>
  </si>
  <si>
    <t>5. Пятая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</si>
  <si>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</si>
  <si>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нерегулируемых цен, рублей/МВт·ч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</si>
  <si>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</si>
  <si>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ВН</t>
    </r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</si>
  <si>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</si>
  <si>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</si>
  <si>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</si>
  <si>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</si>
  <si>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</si>
  <si>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</si>
  <si>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</si>
  <si>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</si>
  <si>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</si>
  <si>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</si>
  <si>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</si>
  <si>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</si>
  <si>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</si>
  <si>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</si>
  <si>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</si>
  <si>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</si>
  <si>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</si>
  <si>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</si>
  <si>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</si>
  <si>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</si>
  <si>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</si>
  <si>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</si>
  <si>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</si>
  <si>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</si>
  <si>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</si>
  <si>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</si>
  <si>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НН</t>
    </r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</si>
  <si>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</si>
  <si>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</si>
  <si>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</si>
  <si>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для суммы плановых почасовых объемов покупки электрической энергии за расчетный период, рублей/МВт·ч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</si>
  <si>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рублей/МВт·ч без НДС</t>
  </si>
  <si>
    <t>2. Ставка за мощность предельного уровня нерегулируемых цен, рублей/МВт в месяц без НДС</t>
  </si>
  <si>
    <t>Июнь</t>
  </si>
  <si>
    <t>2024 год</t>
  </si>
  <si>
    <t>7,06</t>
  </si>
  <si>
    <t>167,43</t>
  </si>
  <si>
    <t>795151,04</t>
  </si>
  <si>
    <t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от 670 кВт до 10 МВт по договору энергоснабжения</t>
  </si>
</sst>
</file>

<file path=xl/styles.xml><?xml version="1.0" encoding="utf-8"?>
<styleSheet xmlns="http://schemas.openxmlformats.org/spreadsheetml/2006/main">
  <numFmts count="3">
    <numFmt numFmtId="164" formatCode="[$-419]mmmm;@"/>
    <numFmt numFmtId="165" formatCode="0.000"/>
    <numFmt numFmtId="166" formatCode="_-* #,##0.00_р_._-;\-* #,##0.0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6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6" fillId="0" borderId="0" xfId="1" applyFont="1"/>
    <xf numFmtId="0" fontId="7" fillId="0" borderId="0" xfId="1" applyFont="1" applyAlignment="1"/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vertical="top" wrapText="1"/>
    </xf>
    <xf numFmtId="0" fontId="8" fillId="0" borderId="0" xfId="1" applyFont="1" applyAlignment="1">
      <alignment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9" fillId="0" borderId="4" xfId="0" applyFont="1" applyBorder="1"/>
    <xf numFmtId="0" fontId="3" fillId="0" borderId="5" xfId="0" applyFont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Border="1"/>
    <xf numFmtId="0" fontId="6" fillId="0" borderId="4" xfId="0" applyFont="1" applyBorder="1"/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11" fillId="0" borderId="5" xfId="0" applyFont="1" applyBorder="1"/>
    <xf numFmtId="0" fontId="6" fillId="0" borderId="0" xfId="0" applyFont="1"/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165" fontId="13" fillId="0" borderId="0" xfId="0" applyNumberFormat="1" applyFont="1"/>
    <xf numFmtId="4" fontId="8" fillId="0" borderId="7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/>
    <xf numFmtId="4" fontId="14" fillId="0" borderId="0" xfId="1" applyNumberFormat="1" applyFont="1" applyFill="1" applyAlignment="1">
      <alignment horizontal="center" vertical="center"/>
    </xf>
    <xf numFmtId="166" fontId="8" fillId="0" borderId="0" xfId="2" applyNumberFormat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/>
    </xf>
    <xf numFmtId="0" fontId="12" fillId="0" borderId="0" xfId="1" applyFont="1" applyFill="1" applyAlignment="1">
      <alignment horizontal="left"/>
    </xf>
    <xf numFmtId="14" fontId="11" fillId="0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55;&#1069;&#1054;\&#1062;&#1077;&#1085;&#1099;\2024\6.&#1048;&#1102;&#1085;&#1100;%202024\&#1088;&#1072;&#1089;&#1095;&#1077;&#1090;%20&#1062;&#1077;&#1085;&#1099;\3.%20&#1048;&#1102;&#1085;&#1100;%202024%20(&#1085;&#1077;%20&#1084;&#1077;&#1085;&#1077;&#1077;%2010%20&#1052;&#1042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5. Плата за УРП"/>
      <sheetName val="3 ЦК"/>
      <sheetName val="4 ЦК"/>
      <sheetName val="5 ЦК"/>
      <sheetName val="6 ЦК"/>
    </sheetNames>
    <sheetDataSet>
      <sheetData sheetId="0">
        <row r="2">
          <cell r="A2" t="str">
            <v>Составляющие предельных уровней нерегулируемых цен</v>
          </cell>
        </row>
        <row r="3">
          <cell r="A3" t="str">
            <v>за расчетный период</v>
          </cell>
          <cell r="B3" t="str">
            <v>июнь 2024</v>
          </cell>
        </row>
        <row r="4">
          <cell r="A4" t="str">
            <v>для ГТП</v>
          </cell>
          <cell r="B4" t="str">
            <v>PGELESKS</v>
          </cell>
        </row>
        <row r="5">
          <cell r="A5" t="str">
            <v>участника оптового рынка</v>
          </cell>
          <cell r="B5" t="str">
            <v>АО "ГОРЭЛЕКТРОСЕТЬ" (г.Кисловодск)</v>
          </cell>
          <cell r="C5" t="str">
            <v/>
          </cell>
        </row>
        <row r="9">
          <cell r="A9" t="str">
            <v>Дифференцированные по зонам суток расчетного периода средневзвешенные нерегулируемые цены на электрическую энергию (мощность) на оптовом рынке и средневзвешенные нерегулируемые цены на электрическую энергию на оптовом рынке, определяемые для соответствующих зон суток, руб/МВтч</v>
          </cell>
        </row>
        <row r="10">
          <cell r="A10" t="str">
            <v>Дифференцированная по зонам суток расчетного периода средневзвешенная нерегулируемая цена на электрическую энергию (мощность) на оптовом рынке по трем зонам суток:</v>
          </cell>
        </row>
        <row r="11">
          <cell r="A11" t="str">
            <v>Ночная зона</v>
          </cell>
          <cell r="B11">
            <v>940.81</v>
          </cell>
        </row>
        <row r="12">
          <cell r="A12" t="str">
            <v>Полупиковая зона</v>
          </cell>
          <cell r="B12">
            <v>3373.59</v>
          </cell>
        </row>
        <row r="13">
          <cell r="A13" t="str">
            <v>Пиковая зона</v>
          </cell>
          <cell r="B13">
            <v>8115.2</v>
          </cell>
        </row>
        <row r="14">
          <cell r="A14" t="str">
            <v>Дифференцированная по зонам суток расчетного периода средневзвешенная нерегулируемая цена на электрическую энергию (мощность) на оптовом рынке по двум зонам суток:</v>
          </cell>
        </row>
        <row r="15">
          <cell r="A15" t="str">
            <v>Ночная зона</v>
          </cell>
          <cell r="B15">
            <v>940.81</v>
          </cell>
        </row>
        <row r="16">
          <cell r="A16" t="str">
            <v>Дневная зона</v>
          </cell>
          <cell r="B16">
            <v>4880.32</v>
          </cell>
        </row>
        <row r="17">
          <cell r="A17" t="str">
            <v>Средневзвешенная нерегулируемая цена на электрическую энергию на оптовом рынке, определяемая для соответствующей зоны суток:</v>
          </cell>
        </row>
        <row r="18">
          <cell r="A18" t="str">
            <v>Ночная зона</v>
          </cell>
          <cell r="B18">
            <v>940.81</v>
          </cell>
        </row>
        <row r="19">
          <cell r="A19" t="str">
            <v>Полупиковая зона</v>
          </cell>
          <cell r="B19">
            <v>2018.37</v>
          </cell>
        </row>
        <row r="20">
          <cell r="A20" t="str">
            <v>Пиковая зона</v>
          </cell>
          <cell r="B20">
            <v>2094.77</v>
          </cell>
        </row>
        <row r="21">
          <cell r="A21" t="str">
            <v>Средневзвешенная нерегулируемая цена на электрическую энергию на оптовом рынке, определяемая для соответствующей зоны суток:</v>
          </cell>
        </row>
        <row r="22">
          <cell r="A22" t="str">
            <v>Ночная зона</v>
          </cell>
          <cell r="B22">
            <v>940.81</v>
          </cell>
        </row>
        <row r="23">
          <cell r="A23" t="str">
            <v>Дневная зона</v>
          </cell>
          <cell r="B23">
            <v>2042.63</v>
          </cell>
        </row>
        <row r="24">
          <cell r="A24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для соответствующих зон суток, руб/МВтч</v>
          </cell>
        </row>
        <row r="25">
          <cell r="A25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по трем зонам суток:</v>
          </cell>
        </row>
        <row r="26">
          <cell r="A26" t="str">
            <v>Ночная зона</v>
          </cell>
          <cell r="B26">
            <v>908.23</v>
          </cell>
        </row>
        <row r="27">
          <cell r="A27" t="str">
            <v>Полупиковая зона</v>
          </cell>
          <cell r="B27">
            <v>1985.79</v>
          </cell>
        </row>
        <row r="28">
          <cell r="A28" t="str">
            <v>Пиковая зона</v>
          </cell>
          <cell r="B28">
            <v>2062.19</v>
          </cell>
        </row>
        <row r="29">
          <cell r="A29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по двум зонам суток:</v>
          </cell>
        </row>
        <row r="30">
          <cell r="A30" t="str">
            <v>Ночная зона</v>
          </cell>
          <cell r="B30">
            <v>908.23</v>
          </cell>
        </row>
        <row r="31">
          <cell r="A31" t="str">
            <v>Дневная зона</v>
          </cell>
          <cell r="B31">
            <v>2010.05</v>
          </cell>
        </row>
        <row r="32">
          <cell r="A32" t="str">
            <v>Средневзвешенная нерегулируемая цена на мощность на оптовом рынке, руб/МВт</v>
          </cell>
          <cell r="B32" t="str">
            <v>795151,04</v>
          </cell>
        </row>
        <row r="33">
          <cell r="A33" t="str">
            <v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v>
          </cell>
          <cell r="B33" t="str">
            <v>1752,68</v>
          </cell>
        </row>
        <row r="34">
          <cell r="A34" t="str">
            <v>Средневзвешенная нерегулируемая цена на электрическую энергию на оптовом рынке, определяемая по результатам конкурентных отборов на сутки вперед, руб/МВтч</v>
          </cell>
          <cell r="B34" t="str">
            <v>1720,1</v>
          </cell>
        </row>
        <row r="35">
          <cell r="A35" t="str">
            <v>Средневзвешенная цена услуг по управлению изменением режима потребления электрической энергии,руб/МВт</v>
          </cell>
          <cell r="B35" t="str">
            <v>0</v>
          </cell>
        </row>
        <row r="39">
          <cell r="A39" t="str">
            <v>Объем электрической энергии, приобретенный участником оптового рынка за расчетный период по регулируемым ценам, МВтч</v>
          </cell>
          <cell r="B39" t="str">
            <v>7159,98</v>
          </cell>
        </row>
        <row r="40">
          <cell r="A40" t="str">
            <v>Объем электрической энергии, приобретенный участником оптового рынка за расчетный период по результатам конкурентного отбора заявок на сутки вперед, МВтч</v>
          </cell>
          <cell r="B40" t="str">
            <v>15376,02</v>
          </cell>
        </row>
        <row r="44">
          <cell r="A44" t="str">
            <v>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вперед, руб/МВтч</v>
          </cell>
          <cell r="B44" t="str">
            <v>7,06</v>
          </cell>
        </row>
        <row r="45">
          <cell r="A45" t="str">
            <v>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системы, руб/МВтч</v>
          </cell>
          <cell r="B45" t="str">
            <v>167,43</v>
          </cell>
        </row>
        <row r="49">
          <cell r="A49" t="str">
            <v>Расчетная стоимость услуг инфраструктурных организаций оптового рынка, руб.
в том числе:</v>
          </cell>
          <cell r="B49">
            <v>97295.13</v>
          </cell>
        </row>
        <row r="50">
          <cell r="A50" t="str">
            <v>расчетная стоимость услуги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Единой энергетической системы России из аварийных ситуаций, услуг по формированию технологического резерва мощностей</v>
          </cell>
          <cell r="B50">
            <v>49348.67</v>
          </cell>
        </row>
        <row r="51">
          <cell r="A51" t="str">
            <v>расчетная стоимость услуг коммерческого оператора по организации торговли на оптовом рынке, связанной с заключением и организацией исполнения сделок по обращению электрической энергии, мощности, иных объектов торговли, обращение которых допускается на оптовом рынке</v>
          </cell>
          <cell r="B51">
            <v>38017.919999999998</v>
          </cell>
        </row>
        <row r="52">
          <cell r="A52" t="str">
            <v>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</v>
          </cell>
          <cell r="B52">
            <v>9928.5400000000009</v>
          </cell>
        </row>
        <row r="56">
          <cell r="A56" t="str">
            <v>дата</v>
          </cell>
          <cell r="B56" t="str">
            <v>час</v>
          </cell>
          <cell r="C56" t="str">
            <v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ценовых заявок на сутки вперед, руб/МВтч</v>
          </cell>
          <cell r="D56" t="str">
            <v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плановым, руб/МВтч</v>
          </cell>
          <cell r="E56" t="str">
            <v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фактическим, руб/МВтч</v>
          </cell>
        </row>
        <row r="57">
          <cell r="A57" t="str">
            <v>01.06.2024</v>
          </cell>
          <cell r="B57">
            <v>0</v>
          </cell>
          <cell r="C57">
            <v>1218.96</v>
          </cell>
          <cell r="D57">
            <v>0</v>
          </cell>
          <cell r="E57">
            <v>119.39</v>
          </cell>
        </row>
        <row r="58">
          <cell r="A58" t="str">
            <v>01.06.2024</v>
          </cell>
          <cell r="B58">
            <v>1</v>
          </cell>
          <cell r="C58">
            <v>1164.6600000000001</v>
          </cell>
          <cell r="D58">
            <v>0</v>
          </cell>
          <cell r="E58">
            <v>222.77</v>
          </cell>
        </row>
        <row r="59">
          <cell r="A59" t="str">
            <v>01.06.2024</v>
          </cell>
          <cell r="B59">
            <v>2</v>
          </cell>
          <cell r="C59">
            <v>1017.38</v>
          </cell>
          <cell r="D59">
            <v>0</v>
          </cell>
          <cell r="E59">
            <v>168.28</v>
          </cell>
        </row>
        <row r="60">
          <cell r="A60" t="str">
            <v>01.06.2024</v>
          </cell>
          <cell r="B60">
            <v>3</v>
          </cell>
          <cell r="C60">
            <v>892.62</v>
          </cell>
          <cell r="D60">
            <v>0</v>
          </cell>
          <cell r="E60">
            <v>219.62</v>
          </cell>
        </row>
        <row r="61">
          <cell r="A61" t="str">
            <v>01.06.2024</v>
          </cell>
          <cell r="B61">
            <v>4</v>
          </cell>
          <cell r="C61">
            <v>670.68</v>
          </cell>
          <cell r="D61">
            <v>0</v>
          </cell>
          <cell r="E61">
            <v>692.17</v>
          </cell>
        </row>
        <row r="62">
          <cell r="A62" t="str">
            <v>01.06.2024</v>
          </cell>
          <cell r="B62">
            <v>5</v>
          </cell>
          <cell r="C62">
            <v>591.33000000000004</v>
          </cell>
          <cell r="D62">
            <v>151.55000000000001</v>
          </cell>
          <cell r="E62">
            <v>0</v>
          </cell>
        </row>
        <row r="63">
          <cell r="A63" t="str">
            <v>01.06.2024</v>
          </cell>
          <cell r="B63">
            <v>6</v>
          </cell>
          <cell r="C63">
            <v>10.68</v>
          </cell>
          <cell r="D63">
            <v>740.56</v>
          </cell>
          <cell r="E63">
            <v>0</v>
          </cell>
        </row>
        <row r="64">
          <cell r="A64" t="str">
            <v>01.06.2024</v>
          </cell>
          <cell r="B64">
            <v>7</v>
          </cell>
          <cell r="C64">
            <v>1114.33</v>
          </cell>
          <cell r="D64">
            <v>124.81</v>
          </cell>
          <cell r="E64">
            <v>0</v>
          </cell>
        </row>
        <row r="65">
          <cell r="A65" t="str">
            <v>01.06.2024</v>
          </cell>
          <cell r="B65">
            <v>8</v>
          </cell>
          <cell r="C65">
            <v>1407.42</v>
          </cell>
          <cell r="D65">
            <v>197.98</v>
          </cell>
          <cell r="E65">
            <v>0</v>
          </cell>
        </row>
        <row r="66">
          <cell r="A66" t="str">
            <v>01.06.2024</v>
          </cell>
          <cell r="B66">
            <v>9</v>
          </cell>
          <cell r="C66">
            <v>1571.28</v>
          </cell>
          <cell r="D66">
            <v>329.65</v>
          </cell>
          <cell r="E66">
            <v>0</v>
          </cell>
        </row>
        <row r="67">
          <cell r="A67" t="str">
            <v>01.06.2024</v>
          </cell>
          <cell r="B67">
            <v>10</v>
          </cell>
          <cell r="C67">
            <v>1653.3</v>
          </cell>
          <cell r="D67">
            <v>234.13</v>
          </cell>
          <cell r="E67">
            <v>0</v>
          </cell>
        </row>
        <row r="68">
          <cell r="A68" t="str">
            <v>01.06.2024</v>
          </cell>
          <cell r="B68">
            <v>11</v>
          </cell>
          <cell r="C68">
            <v>1442.89</v>
          </cell>
          <cell r="D68">
            <v>5.76</v>
          </cell>
          <cell r="E68">
            <v>0</v>
          </cell>
        </row>
        <row r="69">
          <cell r="A69" t="str">
            <v>01.06.2024</v>
          </cell>
          <cell r="B69">
            <v>12</v>
          </cell>
          <cell r="C69">
            <v>1438.56</v>
          </cell>
          <cell r="D69">
            <v>121.48</v>
          </cell>
          <cell r="E69">
            <v>0</v>
          </cell>
        </row>
        <row r="70">
          <cell r="A70" t="str">
            <v>01.06.2024</v>
          </cell>
          <cell r="B70">
            <v>13</v>
          </cell>
          <cell r="C70">
            <v>1448.08</v>
          </cell>
          <cell r="D70">
            <v>218.68</v>
          </cell>
          <cell r="E70">
            <v>0</v>
          </cell>
        </row>
        <row r="71">
          <cell r="A71" t="str">
            <v>01.06.2024</v>
          </cell>
          <cell r="B71">
            <v>14</v>
          </cell>
          <cell r="C71">
            <v>1437.71</v>
          </cell>
          <cell r="D71">
            <v>215</v>
          </cell>
          <cell r="E71">
            <v>0</v>
          </cell>
        </row>
        <row r="72">
          <cell r="A72" t="str">
            <v>01.06.2024</v>
          </cell>
          <cell r="B72">
            <v>15</v>
          </cell>
          <cell r="C72">
            <v>1457.62</v>
          </cell>
          <cell r="D72">
            <v>269.32</v>
          </cell>
          <cell r="E72">
            <v>0</v>
          </cell>
        </row>
        <row r="73">
          <cell r="A73" t="str">
            <v>01.06.2024</v>
          </cell>
          <cell r="B73">
            <v>16</v>
          </cell>
          <cell r="C73">
            <v>1508.95</v>
          </cell>
          <cell r="D73">
            <v>315.79000000000002</v>
          </cell>
          <cell r="E73">
            <v>0</v>
          </cell>
        </row>
        <row r="74">
          <cell r="A74" t="str">
            <v>01.06.2024</v>
          </cell>
          <cell r="B74">
            <v>17</v>
          </cell>
          <cell r="C74">
            <v>1765.12</v>
          </cell>
          <cell r="D74">
            <v>0</v>
          </cell>
          <cell r="E74">
            <v>10.72</v>
          </cell>
        </row>
        <row r="75">
          <cell r="A75" t="str">
            <v>01.06.2024</v>
          </cell>
          <cell r="B75">
            <v>18</v>
          </cell>
          <cell r="C75">
            <v>1714.9</v>
          </cell>
          <cell r="D75">
            <v>102.81</v>
          </cell>
          <cell r="E75">
            <v>0</v>
          </cell>
        </row>
        <row r="76">
          <cell r="A76" t="str">
            <v>01.06.2024</v>
          </cell>
          <cell r="B76">
            <v>19</v>
          </cell>
          <cell r="C76">
            <v>1685.12</v>
          </cell>
          <cell r="D76">
            <v>99.72</v>
          </cell>
          <cell r="E76">
            <v>0</v>
          </cell>
        </row>
        <row r="77">
          <cell r="A77" t="str">
            <v>01.06.2024</v>
          </cell>
          <cell r="B77">
            <v>20</v>
          </cell>
          <cell r="C77">
            <v>1808.66</v>
          </cell>
          <cell r="D77">
            <v>100.98</v>
          </cell>
          <cell r="E77">
            <v>0</v>
          </cell>
        </row>
        <row r="78">
          <cell r="A78" t="str">
            <v>01.06.2024</v>
          </cell>
          <cell r="B78">
            <v>21</v>
          </cell>
          <cell r="C78">
            <v>1720.54</v>
          </cell>
          <cell r="D78">
            <v>0</v>
          </cell>
          <cell r="E78">
            <v>581.13</v>
          </cell>
        </row>
        <row r="79">
          <cell r="A79" t="str">
            <v>01.06.2024</v>
          </cell>
          <cell r="B79">
            <v>22</v>
          </cell>
          <cell r="C79">
            <v>1419.23</v>
          </cell>
          <cell r="D79">
            <v>0</v>
          </cell>
          <cell r="E79">
            <v>283.33</v>
          </cell>
        </row>
        <row r="80">
          <cell r="A80" t="str">
            <v>01.06.2024</v>
          </cell>
          <cell r="B80">
            <v>23</v>
          </cell>
          <cell r="C80">
            <v>1248.8499999999999</v>
          </cell>
          <cell r="D80">
            <v>0</v>
          </cell>
          <cell r="E80">
            <v>1289.47</v>
          </cell>
        </row>
        <row r="81">
          <cell r="A81" t="str">
            <v>02.06.2024</v>
          </cell>
          <cell r="B81">
            <v>0</v>
          </cell>
          <cell r="C81">
            <v>1177.8699999999999</v>
          </cell>
          <cell r="D81">
            <v>0</v>
          </cell>
          <cell r="E81">
            <v>1215.01</v>
          </cell>
        </row>
        <row r="82">
          <cell r="A82" t="str">
            <v>02.06.2024</v>
          </cell>
          <cell r="B82">
            <v>1</v>
          </cell>
          <cell r="C82">
            <v>974.48</v>
          </cell>
          <cell r="D82">
            <v>0</v>
          </cell>
          <cell r="E82">
            <v>1003.81</v>
          </cell>
        </row>
        <row r="83">
          <cell r="A83" t="str">
            <v>02.06.2024</v>
          </cell>
          <cell r="B83">
            <v>2</v>
          </cell>
          <cell r="C83">
            <v>775.17</v>
          </cell>
          <cell r="D83">
            <v>0</v>
          </cell>
          <cell r="E83">
            <v>797.85</v>
          </cell>
        </row>
        <row r="84">
          <cell r="A84" t="str">
            <v>02.06.2024</v>
          </cell>
          <cell r="B84">
            <v>3</v>
          </cell>
          <cell r="C84">
            <v>641.55999999999995</v>
          </cell>
          <cell r="D84">
            <v>0</v>
          </cell>
          <cell r="E84">
            <v>284.62</v>
          </cell>
        </row>
        <row r="85">
          <cell r="A85" t="str">
            <v>02.06.2024</v>
          </cell>
          <cell r="B85">
            <v>4</v>
          </cell>
          <cell r="C85">
            <v>557.9</v>
          </cell>
          <cell r="D85">
            <v>0</v>
          </cell>
          <cell r="E85">
            <v>573.61</v>
          </cell>
        </row>
        <row r="86">
          <cell r="A86" t="str">
            <v>02.06.2024</v>
          </cell>
          <cell r="B86">
            <v>5</v>
          </cell>
          <cell r="C86">
            <v>576.71</v>
          </cell>
          <cell r="D86">
            <v>135.59</v>
          </cell>
          <cell r="E86">
            <v>0</v>
          </cell>
        </row>
        <row r="87">
          <cell r="A87" t="str">
            <v>02.06.2024</v>
          </cell>
          <cell r="B87">
            <v>6</v>
          </cell>
          <cell r="C87">
            <v>5.26</v>
          </cell>
          <cell r="D87">
            <v>0</v>
          </cell>
          <cell r="E87">
            <v>5.44</v>
          </cell>
        </row>
        <row r="88">
          <cell r="A88" t="str">
            <v>02.06.2024</v>
          </cell>
          <cell r="B88">
            <v>7</v>
          </cell>
          <cell r="C88">
            <v>8.7200000000000006</v>
          </cell>
          <cell r="D88">
            <v>660.16</v>
          </cell>
          <cell r="E88">
            <v>0</v>
          </cell>
        </row>
        <row r="89">
          <cell r="A89" t="str">
            <v>02.06.2024</v>
          </cell>
          <cell r="B89">
            <v>8</v>
          </cell>
          <cell r="C89">
            <v>1266.7</v>
          </cell>
          <cell r="D89">
            <v>143.80000000000001</v>
          </cell>
          <cell r="E89">
            <v>0</v>
          </cell>
        </row>
        <row r="90">
          <cell r="A90" t="str">
            <v>02.06.2024</v>
          </cell>
          <cell r="B90">
            <v>9</v>
          </cell>
          <cell r="C90">
            <v>1606.28</v>
          </cell>
          <cell r="D90">
            <v>220.55</v>
          </cell>
          <cell r="E90">
            <v>0</v>
          </cell>
        </row>
        <row r="91">
          <cell r="A91" t="str">
            <v>02.06.2024</v>
          </cell>
          <cell r="B91">
            <v>10</v>
          </cell>
          <cell r="C91">
            <v>1730.05</v>
          </cell>
          <cell r="D91">
            <v>121.53</v>
          </cell>
          <cell r="E91">
            <v>0</v>
          </cell>
        </row>
        <row r="92">
          <cell r="A92" t="str">
            <v>02.06.2024</v>
          </cell>
          <cell r="B92">
            <v>11</v>
          </cell>
          <cell r="C92">
            <v>1738.41</v>
          </cell>
          <cell r="D92">
            <v>144.52000000000001</v>
          </cell>
          <cell r="E92">
            <v>0</v>
          </cell>
        </row>
        <row r="93">
          <cell r="A93" t="str">
            <v>02.06.2024</v>
          </cell>
          <cell r="B93">
            <v>12</v>
          </cell>
          <cell r="C93">
            <v>1734.43</v>
          </cell>
          <cell r="D93">
            <v>165.52</v>
          </cell>
          <cell r="E93">
            <v>0</v>
          </cell>
        </row>
        <row r="94">
          <cell r="A94" t="str">
            <v>02.06.2024</v>
          </cell>
          <cell r="B94">
            <v>13</v>
          </cell>
          <cell r="C94">
            <v>1763.75</v>
          </cell>
          <cell r="D94">
            <v>160.86000000000001</v>
          </cell>
          <cell r="E94">
            <v>0</v>
          </cell>
        </row>
        <row r="95">
          <cell r="A95" t="str">
            <v>02.06.2024</v>
          </cell>
          <cell r="B95">
            <v>14</v>
          </cell>
          <cell r="C95">
            <v>1829.86</v>
          </cell>
          <cell r="D95">
            <v>135.41999999999999</v>
          </cell>
          <cell r="E95">
            <v>0</v>
          </cell>
        </row>
        <row r="96">
          <cell r="A96" t="str">
            <v>02.06.2024</v>
          </cell>
          <cell r="B96">
            <v>15</v>
          </cell>
          <cell r="C96">
            <v>1880.07</v>
          </cell>
          <cell r="D96">
            <v>98.52</v>
          </cell>
          <cell r="E96">
            <v>0</v>
          </cell>
        </row>
        <row r="97">
          <cell r="A97" t="str">
            <v>02.06.2024</v>
          </cell>
          <cell r="B97">
            <v>16</v>
          </cell>
          <cell r="C97">
            <v>1918.93</v>
          </cell>
          <cell r="D97">
            <v>68.48</v>
          </cell>
          <cell r="E97">
            <v>0</v>
          </cell>
        </row>
        <row r="98">
          <cell r="A98" t="str">
            <v>02.06.2024</v>
          </cell>
          <cell r="B98">
            <v>17</v>
          </cell>
          <cell r="C98">
            <v>1940.61</v>
          </cell>
          <cell r="D98">
            <v>57.36</v>
          </cell>
          <cell r="E98">
            <v>0</v>
          </cell>
        </row>
        <row r="99">
          <cell r="A99" t="str">
            <v>02.06.2024</v>
          </cell>
          <cell r="B99">
            <v>18</v>
          </cell>
          <cell r="C99">
            <v>1941.25</v>
          </cell>
          <cell r="D99">
            <v>50.62</v>
          </cell>
          <cell r="E99">
            <v>0</v>
          </cell>
        </row>
        <row r="100">
          <cell r="A100" t="str">
            <v>02.06.2024</v>
          </cell>
          <cell r="B100">
            <v>19</v>
          </cell>
          <cell r="C100">
            <v>1832.39</v>
          </cell>
          <cell r="D100">
            <v>179.85</v>
          </cell>
          <cell r="E100">
            <v>0</v>
          </cell>
        </row>
        <row r="101">
          <cell r="A101" t="str">
            <v>02.06.2024</v>
          </cell>
          <cell r="B101">
            <v>20</v>
          </cell>
          <cell r="C101">
            <v>1866.15</v>
          </cell>
          <cell r="D101">
            <v>139.94</v>
          </cell>
          <cell r="E101">
            <v>0</v>
          </cell>
        </row>
        <row r="102">
          <cell r="A102" t="str">
            <v>02.06.2024</v>
          </cell>
          <cell r="B102">
            <v>21</v>
          </cell>
          <cell r="C102">
            <v>1878.19</v>
          </cell>
          <cell r="D102">
            <v>61.35</v>
          </cell>
          <cell r="E102">
            <v>0</v>
          </cell>
        </row>
        <row r="103">
          <cell r="A103" t="str">
            <v>02.06.2024</v>
          </cell>
          <cell r="B103">
            <v>22</v>
          </cell>
          <cell r="C103">
            <v>1738.56</v>
          </cell>
          <cell r="D103">
            <v>0</v>
          </cell>
          <cell r="E103">
            <v>456.81</v>
          </cell>
        </row>
        <row r="104">
          <cell r="A104" t="str">
            <v>02.06.2024</v>
          </cell>
          <cell r="B104">
            <v>23</v>
          </cell>
          <cell r="C104">
            <v>1354.91</v>
          </cell>
          <cell r="D104">
            <v>0</v>
          </cell>
          <cell r="E104">
            <v>223.94</v>
          </cell>
        </row>
        <row r="105">
          <cell r="A105" t="str">
            <v>03.06.2024</v>
          </cell>
          <cell r="B105">
            <v>0</v>
          </cell>
          <cell r="C105">
            <v>1227.56</v>
          </cell>
          <cell r="D105">
            <v>0</v>
          </cell>
          <cell r="E105">
            <v>109.58</v>
          </cell>
        </row>
        <row r="106">
          <cell r="A106" t="str">
            <v>03.06.2024</v>
          </cell>
          <cell r="B106">
            <v>1</v>
          </cell>
          <cell r="C106">
            <v>1008.94</v>
          </cell>
          <cell r="D106">
            <v>0</v>
          </cell>
          <cell r="E106">
            <v>6.39</v>
          </cell>
        </row>
        <row r="107">
          <cell r="A107" t="str">
            <v>03.06.2024</v>
          </cell>
          <cell r="B107">
            <v>2</v>
          </cell>
          <cell r="C107">
            <v>975.83</v>
          </cell>
          <cell r="D107">
            <v>0</v>
          </cell>
          <cell r="E107">
            <v>118.7</v>
          </cell>
        </row>
        <row r="108">
          <cell r="A108" t="str">
            <v>03.06.2024</v>
          </cell>
          <cell r="B108">
            <v>3</v>
          </cell>
          <cell r="C108">
            <v>820.86</v>
          </cell>
          <cell r="D108">
            <v>0</v>
          </cell>
          <cell r="E108">
            <v>137.87</v>
          </cell>
        </row>
        <row r="109">
          <cell r="A109" t="str">
            <v>03.06.2024</v>
          </cell>
          <cell r="B109">
            <v>4</v>
          </cell>
          <cell r="C109">
            <v>754.03</v>
          </cell>
          <cell r="D109">
            <v>0</v>
          </cell>
          <cell r="E109">
            <v>105.31</v>
          </cell>
        </row>
        <row r="110">
          <cell r="A110" t="str">
            <v>03.06.2024</v>
          </cell>
          <cell r="B110">
            <v>5</v>
          </cell>
          <cell r="C110">
            <v>954.15</v>
          </cell>
          <cell r="D110">
            <v>149.76</v>
          </cell>
          <cell r="E110">
            <v>0</v>
          </cell>
        </row>
        <row r="111">
          <cell r="A111" t="str">
            <v>03.06.2024</v>
          </cell>
          <cell r="B111">
            <v>6</v>
          </cell>
          <cell r="C111">
            <v>1099.29</v>
          </cell>
          <cell r="D111">
            <v>66.5</v>
          </cell>
          <cell r="E111">
            <v>0</v>
          </cell>
        </row>
        <row r="112">
          <cell r="A112" t="str">
            <v>03.06.2024</v>
          </cell>
          <cell r="B112">
            <v>7</v>
          </cell>
          <cell r="C112">
            <v>1298.8599999999999</v>
          </cell>
          <cell r="D112">
            <v>21.14</v>
          </cell>
          <cell r="E112">
            <v>0</v>
          </cell>
        </row>
        <row r="113">
          <cell r="A113" t="str">
            <v>03.06.2024</v>
          </cell>
          <cell r="B113">
            <v>8</v>
          </cell>
          <cell r="C113">
            <v>1791.05</v>
          </cell>
          <cell r="D113">
            <v>180</v>
          </cell>
          <cell r="E113">
            <v>0</v>
          </cell>
        </row>
        <row r="114">
          <cell r="A114" t="str">
            <v>03.06.2024</v>
          </cell>
          <cell r="B114">
            <v>9</v>
          </cell>
          <cell r="C114">
            <v>1998.49</v>
          </cell>
          <cell r="D114">
            <v>69.59</v>
          </cell>
          <cell r="E114">
            <v>0</v>
          </cell>
        </row>
        <row r="115">
          <cell r="A115" t="str">
            <v>03.06.2024</v>
          </cell>
          <cell r="B115">
            <v>10</v>
          </cell>
          <cell r="C115">
            <v>2001.48</v>
          </cell>
          <cell r="D115">
            <v>250.72</v>
          </cell>
          <cell r="E115">
            <v>0</v>
          </cell>
        </row>
        <row r="116">
          <cell r="A116" t="str">
            <v>03.06.2024</v>
          </cell>
          <cell r="B116">
            <v>11</v>
          </cell>
          <cell r="C116">
            <v>1980.17</v>
          </cell>
          <cell r="D116">
            <v>319.52999999999997</v>
          </cell>
          <cell r="E116">
            <v>0</v>
          </cell>
        </row>
        <row r="117">
          <cell r="A117" t="str">
            <v>03.06.2024</v>
          </cell>
          <cell r="B117">
            <v>12</v>
          </cell>
          <cell r="C117">
            <v>1980.56</v>
          </cell>
          <cell r="D117">
            <v>127.02</v>
          </cell>
          <cell r="E117">
            <v>0</v>
          </cell>
        </row>
        <row r="118">
          <cell r="A118" t="str">
            <v>03.06.2024</v>
          </cell>
          <cell r="B118">
            <v>13</v>
          </cell>
          <cell r="C118">
            <v>1981.26</v>
          </cell>
          <cell r="D118">
            <v>117.81</v>
          </cell>
          <cell r="E118">
            <v>0</v>
          </cell>
        </row>
        <row r="119">
          <cell r="A119" t="str">
            <v>03.06.2024</v>
          </cell>
          <cell r="B119">
            <v>14</v>
          </cell>
          <cell r="C119">
            <v>1986.08</v>
          </cell>
          <cell r="D119">
            <v>544.11</v>
          </cell>
          <cell r="E119">
            <v>0</v>
          </cell>
        </row>
        <row r="120">
          <cell r="A120" t="str">
            <v>03.06.2024</v>
          </cell>
          <cell r="B120">
            <v>15</v>
          </cell>
          <cell r="C120">
            <v>1977.22</v>
          </cell>
          <cell r="D120">
            <v>496.01</v>
          </cell>
          <cell r="E120">
            <v>0</v>
          </cell>
        </row>
        <row r="121">
          <cell r="A121" t="str">
            <v>03.06.2024</v>
          </cell>
          <cell r="B121">
            <v>16</v>
          </cell>
          <cell r="C121">
            <v>1973.97</v>
          </cell>
          <cell r="D121">
            <v>285.55</v>
          </cell>
          <cell r="E121">
            <v>0</v>
          </cell>
        </row>
        <row r="122">
          <cell r="A122" t="str">
            <v>03.06.2024</v>
          </cell>
          <cell r="B122">
            <v>17</v>
          </cell>
          <cell r="C122">
            <v>1972.66</v>
          </cell>
          <cell r="D122">
            <v>141.78</v>
          </cell>
          <cell r="E122">
            <v>0</v>
          </cell>
        </row>
        <row r="123">
          <cell r="A123" t="str">
            <v>03.06.2024</v>
          </cell>
          <cell r="B123">
            <v>18</v>
          </cell>
          <cell r="C123">
            <v>1972.42</v>
          </cell>
          <cell r="D123">
            <v>82.65</v>
          </cell>
          <cell r="E123">
            <v>0</v>
          </cell>
        </row>
        <row r="124">
          <cell r="A124" t="str">
            <v>03.06.2024</v>
          </cell>
          <cell r="B124">
            <v>19</v>
          </cell>
          <cell r="C124">
            <v>1839.57</v>
          </cell>
          <cell r="D124">
            <v>197.19</v>
          </cell>
          <cell r="E124">
            <v>0</v>
          </cell>
        </row>
        <row r="125">
          <cell r="A125" t="str">
            <v>03.06.2024</v>
          </cell>
          <cell r="B125">
            <v>20</v>
          </cell>
          <cell r="C125">
            <v>1890.66</v>
          </cell>
          <cell r="D125">
            <v>155.63999999999999</v>
          </cell>
          <cell r="E125">
            <v>0</v>
          </cell>
        </row>
        <row r="126">
          <cell r="A126" t="str">
            <v>03.06.2024</v>
          </cell>
          <cell r="B126">
            <v>21</v>
          </cell>
          <cell r="C126">
            <v>1879.51</v>
          </cell>
          <cell r="D126">
            <v>0</v>
          </cell>
          <cell r="E126">
            <v>26.3</v>
          </cell>
        </row>
        <row r="127">
          <cell r="A127" t="str">
            <v>03.06.2024</v>
          </cell>
          <cell r="B127">
            <v>22</v>
          </cell>
          <cell r="C127">
            <v>1558.99</v>
          </cell>
          <cell r="D127">
            <v>0</v>
          </cell>
          <cell r="E127">
            <v>179.5</v>
          </cell>
        </row>
        <row r="128">
          <cell r="A128" t="str">
            <v>03.06.2024</v>
          </cell>
          <cell r="B128">
            <v>23</v>
          </cell>
          <cell r="C128">
            <v>1298.5</v>
          </cell>
          <cell r="D128">
            <v>0</v>
          </cell>
          <cell r="E128">
            <v>135.05000000000001</v>
          </cell>
        </row>
        <row r="129">
          <cell r="A129" t="str">
            <v>04.06.2024</v>
          </cell>
          <cell r="B129">
            <v>0</v>
          </cell>
          <cell r="C129">
            <v>1322.3</v>
          </cell>
          <cell r="D129">
            <v>0</v>
          </cell>
          <cell r="E129">
            <v>153.16999999999999</v>
          </cell>
        </row>
        <row r="130">
          <cell r="A130" t="str">
            <v>04.06.2024</v>
          </cell>
          <cell r="B130">
            <v>1</v>
          </cell>
          <cell r="C130">
            <v>1095.06</v>
          </cell>
          <cell r="D130">
            <v>0</v>
          </cell>
          <cell r="E130">
            <v>211</v>
          </cell>
        </row>
        <row r="131">
          <cell r="A131" t="str">
            <v>04.06.2024</v>
          </cell>
          <cell r="B131">
            <v>2</v>
          </cell>
          <cell r="C131">
            <v>958.75</v>
          </cell>
          <cell r="D131">
            <v>0</v>
          </cell>
          <cell r="E131">
            <v>106.53</v>
          </cell>
        </row>
        <row r="132">
          <cell r="A132" t="str">
            <v>04.06.2024</v>
          </cell>
          <cell r="B132">
            <v>3</v>
          </cell>
          <cell r="C132">
            <v>861.68</v>
          </cell>
          <cell r="D132">
            <v>0</v>
          </cell>
          <cell r="E132">
            <v>66.08</v>
          </cell>
        </row>
        <row r="133">
          <cell r="A133" t="str">
            <v>04.06.2024</v>
          </cell>
          <cell r="B133">
            <v>4</v>
          </cell>
          <cell r="C133">
            <v>863.83</v>
          </cell>
          <cell r="D133">
            <v>104.11</v>
          </cell>
          <cell r="E133">
            <v>0</v>
          </cell>
        </row>
        <row r="134">
          <cell r="A134" t="str">
            <v>04.06.2024</v>
          </cell>
          <cell r="B134">
            <v>5</v>
          </cell>
          <cell r="C134">
            <v>1036.01</v>
          </cell>
          <cell r="D134">
            <v>158.35</v>
          </cell>
          <cell r="E134">
            <v>0</v>
          </cell>
        </row>
        <row r="135">
          <cell r="A135" t="str">
            <v>04.06.2024</v>
          </cell>
          <cell r="B135">
            <v>6</v>
          </cell>
          <cell r="C135">
            <v>1155.6600000000001</v>
          </cell>
          <cell r="D135">
            <v>292.98</v>
          </cell>
          <cell r="E135">
            <v>0</v>
          </cell>
        </row>
        <row r="136">
          <cell r="A136" t="str">
            <v>04.06.2024</v>
          </cell>
          <cell r="B136">
            <v>7</v>
          </cell>
          <cell r="C136">
            <v>1405.06</v>
          </cell>
          <cell r="D136">
            <v>377.71</v>
          </cell>
          <cell r="E136">
            <v>0</v>
          </cell>
        </row>
        <row r="137">
          <cell r="A137" t="str">
            <v>04.06.2024</v>
          </cell>
          <cell r="B137">
            <v>8</v>
          </cell>
          <cell r="C137">
            <v>1861.4</v>
          </cell>
          <cell r="D137">
            <v>168.27</v>
          </cell>
          <cell r="E137">
            <v>0</v>
          </cell>
        </row>
        <row r="138">
          <cell r="A138" t="str">
            <v>04.06.2024</v>
          </cell>
          <cell r="B138">
            <v>9</v>
          </cell>
          <cell r="C138">
            <v>2012.84</v>
          </cell>
          <cell r="D138">
            <v>29.76</v>
          </cell>
          <cell r="E138">
            <v>0</v>
          </cell>
        </row>
        <row r="139">
          <cell r="A139" t="str">
            <v>04.06.2024</v>
          </cell>
          <cell r="B139">
            <v>10</v>
          </cell>
          <cell r="C139">
            <v>2024.26</v>
          </cell>
          <cell r="D139">
            <v>82.07</v>
          </cell>
          <cell r="E139">
            <v>0</v>
          </cell>
        </row>
        <row r="140">
          <cell r="A140" t="str">
            <v>04.06.2024</v>
          </cell>
          <cell r="B140">
            <v>11</v>
          </cell>
          <cell r="C140">
            <v>2024.5</v>
          </cell>
          <cell r="D140">
            <v>32.75</v>
          </cell>
          <cell r="E140">
            <v>0</v>
          </cell>
        </row>
        <row r="141">
          <cell r="A141" t="str">
            <v>04.06.2024</v>
          </cell>
          <cell r="B141">
            <v>12</v>
          </cell>
          <cell r="C141">
            <v>2017.06</v>
          </cell>
          <cell r="D141">
            <v>216.58</v>
          </cell>
          <cell r="E141">
            <v>0</v>
          </cell>
        </row>
        <row r="142">
          <cell r="A142" t="str">
            <v>04.06.2024</v>
          </cell>
          <cell r="B142">
            <v>13</v>
          </cell>
          <cell r="C142">
            <v>2017.23</v>
          </cell>
          <cell r="D142">
            <v>300.88</v>
          </cell>
          <cell r="E142">
            <v>0</v>
          </cell>
        </row>
        <row r="143">
          <cell r="A143" t="str">
            <v>04.06.2024</v>
          </cell>
          <cell r="B143">
            <v>14</v>
          </cell>
          <cell r="C143">
            <v>2018.85</v>
          </cell>
          <cell r="D143">
            <v>680.25</v>
          </cell>
          <cell r="E143">
            <v>0</v>
          </cell>
        </row>
        <row r="144">
          <cell r="A144" t="str">
            <v>04.06.2024</v>
          </cell>
          <cell r="B144">
            <v>15</v>
          </cell>
          <cell r="C144">
            <v>2016.71</v>
          </cell>
          <cell r="D144">
            <v>155.76</v>
          </cell>
          <cell r="E144">
            <v>0</v>
          </cell>
        </row>
        <row r="145">
          <cell r="A145" t="str">
            <v>04.06.2024</v>
          </cell>
          <cell r="B145">
            <v>16</v>
          </cell>
          <cell r="C145">
            <v>2023.94</v>
          </cell>
          <cell r="D145">
            <v>65.900000000000006</v>
          </cell>
          <cell r="E145">
            <v>0</v>
          </cell>
        </row>
        <row r="146">
          <cell r="A146" t="str">
            <v>04.06.2024</v>
          </cell>
          <cell r="B146">
            <v>17</v>
          </cell>
          <cell r="C146">
            <v>2025.05</v>
          </cell>
          <cell r="D146">
            <v>14.38</v>
          </cell>
          <cell r="E146">
            <v>0</v>
          </cell>
        </row>
        <row r="147">
          <cell r="A147" t="str">
            <v>04.06.2024</v>
          </cell>
          <cell r="B147">
            <v>18</v>
          </cell>
          <cell r="C147">
            <v>2026.6</v>
          </cell>
          <cell r="D147">
            <v>220.54</v>
          </cell>
          <cell r="E147">
            <v>0</v>
          </cell>
        </row>
        <row r="148">
          <cell r="A148" t="str">
            <v>04.06.2024</v>
          </cell>
          <cell r="B148">
            <v>19</v>
          </cell>
          <cell r="C148">
            <v>2008.58</v>
          </cell>
          <cell r="D148">
            <v>41.27</v>
          </cell>
          <cell r="E148">
            <v>0</v>
          </cell>
        </row>
        <row r="149">
          <cell r="A149" t="str">
            <v>04.06.2024</v>
          </cell>
          <cell r="B149">
            <v>20</v>
          </cell>
          <cell r="C149">
            <v>2007.55</v>
          </cell>
          <cell r="D149">
            <v>48.92</v>
          </cell>
          <cell r="E149">
            <v>0</v>
          </cell>
        </row>
        <row r="150">
          <cell r="A150" t="str">
            <v>04.06.2024</v>
          </cell>
          <cell r="B150">
            <v>21</v>
          </cell>
          <cell r="C150">
            <v>2015.71</v>
          </cell>
          <cell r="D150">
            <v>0</v>
          </cell>
          <cell r="E150">
            <v>12.65</v>
          </cell>
        </row>
        <row r="151">
          <cell r="A151" t="str">
            <v>04.06.2024</v>
          </cell>
          <cell r="B151">
            <v>22</v>
          </cell>
          <cell r="C151">
            <v>1555.16</v>
          </cell>
          <cell r="D151">
            <v>0</v>
          </cell>
          <cell r="E151">
            <v>43.56</v>
          </cell>
        </row>
        <row r="152">
          <cell r="A152" t="str">
            <v>04.06.2024</v>
          </cell>
          <cell r="B152">
            <v>23</v>
          </cell>
          <cell r="C152">
            <v>1299.55</v>
          </cell>
          <cell r="D152">
            <v>0</v>
          </cell>
          <cell r="E152">
            <v>119.11</v>
          </cell>
        </row>
        <row r="153">
          <cell r="A153" t="str">
            <v>05.06.2024</v>
          </cell>
          <cell r="B153">
            <v>0</v>
          </cell>
          <cell r="C153">
            <v>1133.8499999999999</v>
          </cell>
          <cell r="D153">
            <v>4.68</v>
          </cell>
          <cell r="E153">
            <v>0</v>
          </cell>
        </row>
        <row r="154">
          <cell r="A154" t="str">
            <v>05.06.2024</v>
          </cell>
          <cell r="B154">
            <v>1</v>
          </cell>
          <cell r="C154">
            <v>957.25</v>
          </cell>
          <cell r="D154">
            <v>0</v>
          </cell>
          <cell r="E154">
            <v>16.5</v>
          </cell>
        </row>
        <row r="155">
          <cell r="A155" t="str">
            <v>05.06.2024</v>
          </cell>
          <cell r="B155">
            <v>2</v>
          </cell>
          <cell r="C155">
            <v>820.1</v>
          </cell>
          <cell r="D155">
            <v>46.26</v>
          </cell>
          <cell r="E155">
            <v>0</v>
          </cell>
        </row>
        <row r="156">
          <cell r="A156" t="str">
            <v>05.06.2024</v>
          </cell>
          <cell r="B156">
            <v>3</v>
          </cell>
          <cell r="C156">
            <v>729.12</v>
          </cell>
          <cell r="D156">
            <v>56.41</v>
          </cell>
          <cell r="E156">
            <v>0</v>
          </cell>
        </row>
        <row r="157">
          <cell r="A157" t="str">
            <v>05.06.2024</v>
          </cell>
          <cell r="B157">
            <v>4</v>
          </cell>
          <cell r="C157">
            <v>0</v>
          </cell>
          <cell r="D157">
            <v>831.55</v>
          </cell>
          <cell r="E157">
            <v>0</v>
          </cell>
        </row>
        <row r="158">
          <cell r="A158" t="str">
            <v>05.06.2024</v>
          </cell>
          <cell r="B158">
            <v>5</v>
          </cell>
          <cell r="C158">
            <v>0</v>
          </cell>
          <cell r="D158">
            <v>1145.77</v>
          </cell>
          <cell r="E158">
            <v>0</v>
          </cell>
        </row>
        <row r="159">
          <cell r="A159" t="str">
            <v>05.06.2024</v>
          </cell>
          <cell r="B159">
            <v>6</v>
          </cell>
          <cell r="C159">
            <v>204.24</v>
          </cell>
          <cell r="D159">
            <v>1081.46</v>
          </cell>
          <cell r="E159">
            <v>0</v>
          </cell>
        </row>
        <row r="160">
          <cell r="A160" t="str">
            <v>05.06.2024</v>
          </cell>
          <cell r="B160">
            <v>7</v>
          </cell>
          <cell r="C160">
            <v>108.1</v>
          </cell>
          <cell r="D160">
            <v>1596.65</v>
          </cell>
          <cell r="E160">
            <v>0</v>
          </cell>
        </row>
        <row r="161">
          <cell r="A161" t="str">
            <v>05.06.2024</v>
          </cell>
          <cell r="B161">
            <v>8</v>
          </cell>
          <cell r="C161">
            <v>1733.89</v>
          </cell>
          <cell r="D161">
            <v>266.61</v>
          </cell>
          <cell r="E161">
            <v>0</v>
          </cell>
        </row>
        <row r="162">
          <cell r="A162" t="str">
            <v>05.06.2024</v>
          </cell>
          <cell r="B162">
            <v>9</v>
          </cell>
          <cell r="C162">
            <v>1981.91</v>
          </cell>
          <cell r="D162">
            <v>0</v>
          </cell>
          <cell r="E162">
            <v>1439.84</v>
          </cell>
        </row>
        <row r="163">
          <cell r="A163" t="str">
            <v>05.06.2024</v>
          </cell>
          <cell r="B163">
            <v>10</v>
          </cell>
          <cell r="C163">
            <v>2004.94</v>
          </cell>
          <cell r="D163">
            <v>72.97</v>
          </cell>
          <cell r="E163">
            <v>0</v>
          </cell>
        </row>
        <row r="164">
          <cell r="A164" t="str">
            <v>05.06.2024</v>
          </cell>
          <cell r="B164">
            <v>11</v>
          </cell>
          <cell r="C164">
            <v>1994.47</v>
          </cell>
          <cell r="D164">
            <v>182.22</v>
          </cell>
          <cell r="E164">
            <v>0</v>
          </cell>
        </row>
        <row r="165">
          <cell r="A165" t="str">
            <v>05.06.2024</v>
          </cell>
          <cell r="B165">
            <v>12</v>
          </cell>
          <cell r="C165">
            <v>1996.16</v>
          </cell>
          <cell r="D165">
            <v>805.82</v>
          </cell>
          <cell r="E165">
            <v>0</v>
          </cell>
        </row>
        <row r="166">
          <cell r="A166" t="str">
            <v>05.06.2024</v>
          </cell>
          <cell r="B166">
            <v>13</v>
          </cell>
          <cell r="C166">
            <v>1996.94</v>
          </cell>
          <cell r="D166">
            <v>1294.23</v>
          </cell>
          <cell r="E166">
            <v>0</v>
          </cell>
        </row>
        <row r="167">
          <cell r="A167" t="str">
            <v>05.06.2024</v>
          </cell>
          <cell r="B167">
            <v>14</v>
          </cell>
          <cell r="C167">
            <v>1997.14</v>
          </cell>
          <cell r="D167">
            <v>1506.09</v>
          </cell>
          <cell r="E167">
            <v>0</v>
          </cell>
        </row>
        <row r="168">
          <cell r="A168" t="str">
            <v>05.06.2024</v>
          </cell>
          <cell r="B168">
            <v>15</v>
          </cell>
          <cell r="C168">
            <v>1998.2</v>
          </cell>
          <cell r="D168">
            <v>1345.92</v>
          </cell>
          <cell r="E168">
            <v>0</v>
          </cell>
        </row>
        <row r="169">
          <cell r="A169" t="str">
            <v>05.06.2024</v>
          </cell>
          <cell r="B169">
            <v>16</v>
          </cell>
          <cell r="C169">
            <v>1998.51</v>
          </cell>
          <cell r="D169">
            <v>1866.8</v>
          </cell>
          <cell r="E169">
            <v>0</v>
          </cell>
        </row>
        <row r="170">
          <cell r="A170" t="str">
            <v>05.06.2024</v>
          </cell>
          <cell r="B170">
            <v>17</v>
          </cell>
          <cell r="C170">
            <v>2025.21</v>
          </cell>
          <cell r="D170">
            <v>1783.94</v>
          </cell>
          <cell r="E170">
            <v>0</v>
          </cell>
        </row>
        <row r="171">
          <cell r="A171" t="str">
            <v>05.06.2024</v>
          </cell>
          <cell r="B171">
            <v>18</v>
          </cell>
          <cell r="C171">
            <v>2010.02</v>
          </cell>
          <cell r="D171">
            <v>238.85</v>
          </cell>
          <cell r="E171">
            <v>0</v>
          </cell>
        </row>
        <row r="172">
          <cell r="A172" t="str">
            <v>05.06.2024</v>
          </cell>
          <cell r="B172">
            <v>19</v>
          </cell>
          <cell r="C172">
            <v>1975.12</v>
          </cell>
          <cell r="D172">
            <v>61.79</v>
          </cell>
          <cell r="E172">
            <v>0</v>
          </cell>
        </row>
        <row r="173">
          <cell r="A173" t="str">
            <v>05.06.2024</v>
          </cell>
          <cell r="B173">
            <v>20</v>
          </cell>
          <cell r="C173">
            <v>1991</v>
          </cell>
          <cell r="D173">
            <v>46.5</v>
          </cell>
          <cell r="E173">
            <v>0</v>
          </cell>
        </row>
        <row r="174">
          <cell r="A174" t="str">
            <v>05.06.2024</v>
          </cell>
          <cell r="B174">
            <v>21</v>
          </cell>
          <cell r="C174">
            <v>1988.94</v>
          </cell>
          <cell r="D174">
            <v>47.68</v>
          </cell>
          <cell r="E174">
            <v>0</v>
          </cell>
        </row>
        <row r="175">
          <cell r="A175" t="str">
            <v>05.06.2024</v>
          </cell>
          <cell r="B175">
            <v>22</v>
          </cell>
          <cell r="C175">
            <v>1544.34</v>
          </cell>
          <cell r="D175">
            <v>0</v>
          </cell>
          <cell r="E175">
            <v>75.489999999999995</v>
          </cell>
        </row>
        <row r="176">
          <cell r="A176" t="str">
            <v>05.06.2024</v>
          </cell>
          <cell r="B176">
            <v>23</v>
          </cell>
          <cell r="C176">
            <v>1230.6099999999999</v>
          </cell>
          <cell r="D176">
            <v>0</v>
          </cell>
          <cell r="E176">
            <v>89.58</v>
          </cell>
        </row>
        <row r="177">
          <cell r="A177" t="str">
            <v>06.06.2024</v>
          </cell>
          <cell r="B177">
            <v>0</v>
          </cell>
          <cell r="C177">
            <v>878.1</v>
          </cell>
          <cell r="D177">
            <v>179.28</v>
          </cell>
          <cell r="E177">
            <v>0</v>
          </cell>
        </row>
        <row r="178">
          <cell r="A178" t="str">
            <v>06.06.2024</v>
          </cell>
          <cell r="B178">
            <v>1</v>
          </cell>
          <cell r="C178">
            <v>763.89</v>
          </cell>
          <cell r="D178">
            <v>178.01</v>
          </cell>
          <cell r="E178">
            <v>0</v>
          </cell>
        </row>
        <row r="179">
          <cell r="A179" t="str">
            <v>06.06.2024</v>
          </cell>
          <cell r="B179">
            <v>2</v>
          </cell>
          <cell r="C179">
            <v>656.79</v>
          </cell>
          <cell r="D179">
            <v>203.99</v>
          </cell>
          <cell r="E179">
            <v>0</v>
          </cell>
        </row>
        <row r="180">
          <cell r="A180" t="str">
            <v>06.06.2024</v>
          </cell>
          <cell r="B180">
            <v>3</v>
          </cell>
          <cell r="C180">
            <v>0</v>
          </cell>
          <cell r="D180">
            <v>554.38</v>
          </cell>
          <cell r="E180">
            <v>0</v>
          </cell>
        </row>
        <row r="181">
          <cell r="A181" t="str">
            <v>06.06.2024</v>
          </cell>
          <cell r="B181">
            <v>4</v>
          </cell>
          <cell r="C181">
            <v>0</v>
          </cell>
          <cell r="D181">
            <v>256.41000000000003</v>
          </cell>
          <cell r="E181">
            <v>0</v>
          </cell>
        </row>
        <row r="182">
          <cell r="A182" t="str">
            <v>06.06.2024</v>
          </cell>
          <cell r="B182">
            <v>5</v>
          </cell>
          <cell r="C182">
            <v>0</v>
          </cell>
          <cell r="D182">
            <v>1003.13</v>
          </cell>
          <cell r="E182">
            <v>0</v>
          </cell>
        </row>
        <row r="183">
          <cell r="A183" t="str">
            <v>06.06.2024</v>
          </cell>
          <cell r="B183">
            <v>6</v>
          </cell>
          <cell r="C183">
            <v>140.63999999999999</v>
          </cell>
          <cell r="D183">
            <v>1008.51</v>
          </cell>
          <cell r="E183">
            <v>0</v>
          </cell>
        </row>
        <row r="184">
          <cell r="A184" t="str">
            <v>06.06.2024</v>
          </cell>
          <cell r="B184">
            <v>7</v>
          </cell>
          <cell r="C184">
            <v>1114.17</v>
          </cell>
          <cell r="D184">
            <v>573.39</v>
          </cell>
          <cell r="E184">
            <v>0</v>
          </cell>
        </row>
        <row r="185">
          <cell r="A185" t="str">
            <v>06.06.2024</v>
          </cell>
          <cell r="B185">
            <v>8</v>
          </cell>
          <cell r="C185">
            <v>1579.39</v>
          </cell>
          <cell r="D185">
            <v>438.42</v>
          </cell>
          <cell r="E185">
            <v>0</v>
          </cell>
        </row>
        <row r="186">
          <cell r="A186" t="str">
            <v>06.06.2024</v>
          </cell>
          <cell r="B186">
            <v>9</v>
          </cell>
          <cell r="C186">
            <v>1978.36</v>
          </cell>
          <cell r="D186">
            <v>86.33</v>
          </cell>
          <cell r="E186">
            <v>0</v>
          </cell>
        </row>
        <row r="187">
          <cell r="A187" t="str">
            <v>06.06.2024</v>
          </cell>
          <cell r="B187">
            <v>10</v>
          </cell>
          <cell r="C187">
            <v>2018.85</v>
          </cell>
          <cell r="D187">
            <v>91.87</v>
          </cell>
          <cell r="E187">
            <v>0</v>
          </cell>
        </row>
        <row r="188">
          <cell r="A188" t="str">
            <v>06.06.2024</v>
          </cell>
          <cell r="B188">
            <v>11</v>
          </cell>
          <cell r="C188">
            <v>2024.83</v>
          </cell>
          <cell r="D188">
            <v>87.57</v>
          </cell>
          <cell r="E188">
            <v>0</v>
          </cell>
        </row>
        <row r="189">
          <cell r="A189" t="str">
            <v>06.06.2024</v>
          </cell>
          <cell r="B189">
            <v>12</v>
          </cell>
          <cell r="C189">
            <v>2020.81</v>
          </cell>
          <cell r="D189">
            <v>90.9</v>
          </cell>
          <cell r="E189">
            <v>0</v>
          </cell>
        </row>
        <row r="190">
          <cell r="A190" t="str">
            <v>06.06.2024</v>
          </cell>
          <cell r="B190">
            <v>13</v>
          </cell>
          <cell r="C190">
            <v>2016.6</v>
          </cell>
          <cell r="D190">
            <v>96.15</v>
          </cell>
          <cell r="E190">
            <v>0</v>
          </cell>
        </row>
        <row r="191">
          <cell r="A191" t="str">
            <v>06.06.2024</v>
          </cell>
          <cell r="B191">
            <v>14</v>
          </cell>
          <cell r="C191">
            <v>2038.53</v>
          </cell>
          <cell r="D191">
            <v>855.78</v>
          </cell>
          <cell r="E191">
            <v>0</v>
          </cell>
        </row>
        <row r="192">
          <cell r="A192" t="str">
            <v>06.06.2024</v>
          </cell>
          <cell r="B192">
            <v>15</v>
          </cell>
          <cell r="C192">
            <v>2044.67</v>
          </cell>
          <cell r="D192">
            <v>875.83</v>
          </cell>
          <cell r="E192">
            <v>0</v>
          </cell>
        </row>
        <row r="193">
          <cell r="A193" t="str">
            <v>06.06.2024</v>
          </cell>
          <cell r="B193">
            <v>16</v>
          </cell>
          <cell r="C193">
            <v>2032.78</v>
          </cell>
          <cell r="D193">
            <v>857.93</v>
          </cell>
          <cell r="E193">
            <v>0</v>
          </cell>
        </row>
        <row r="194">
          <cell r="A194" t="str">
            <v>06.06.2024</v>
          </cell>
          <cell r="B194">
            <v>17</v>
          </cell>
          <cell r="C194">
            <v>2017.77</v>
          </cell>
          <cell r="D194">
            <v>55.12</v>
          </cell>
          <cell r="E194">
            <v>0</v>
          </cell>
        </row>
        <row r="195">
          <cell r="A195" t="str">
            <v>06.06.2024</v>
          </cell>
          <cell r="B195">
            <v>18</v>
          </cell>
          <cell r="C195">
            <v>2001.66</v>
          </cell>
          <cell r="D195">
            <v>35.53</v>
          </cell>
          <cell r="E195">
            <v>0</v>
          </cell>
        </row>
        <row r="196">
          <cell r="A196" t="str">
            <v>06.06.2024</v>
          </cell>
          <cell r="B196">
            <v>19</v>
          </cell>
          <cell r="C196">
            <v>1824.64</v>
          </cell>
          <cell r="D196">
            <v>0</v>
          </cell>
          <cell r="E196">
            <v>164.17</v>
          </cell>
        </row>
        <row r="197">
          <cell r="A197" t="str">
            <v>06.06.2024</v>
          </cell>
          <cell r="B197">
            <v>20</v>
          </cell>
          <cell r="C197">
            <v>1910.69</v>
          </cell>
          <cell r="D197">
            <v>99.72</v>
          </cell>
          <cell r="E197">
            <v>0</v>
          </cell>
        </row>
        <row r="198">
          <cell r="A198" t="str">
            <v>06.06.2024</v>
          </cell>
          <cell r="B198">
            <v>21</v>
          </cell>
          <cell r="C198">
            <v>1827.36</v>
          </cell>
          <cell r="D198">
            <v>0</v>
          </cell>
          <cell r="E198">
            <v>104.18</v>
          </cell>
        </row>
        <row r="199">
          <cell r="A199" t="str">
            <v>06.06.2024</v>
          </cell>
          <cell r="B199">
            <v>22</v>
          </cell>
          <cell r="C199">
            <v>1376.53</v>
          </cell>
          <cell r="D199">
            <v>0</v>
          </cell>
          <cell r="E199">
            <v>450.7</v>
          </cell>
        </row>
        <row r="200">
          <cell r="A200" t="str">
            <v>06.06.2024</v>
          </cell>
          <cell r="B200">
            <v>23</v>
          </cell>
          <cell r="C200">
            <v>1090.46</v>
          </cell>
          <cell r="D200">
            <v>0</v>
          </cell>
          <cell r="E200">
            <v>1129.1300000000001</v>
          </cell>
        </row>
        <row r="201">
          <cell r="A201" t="str">
            <v>07.06.2024</v>
          </cell>
          <cell r="B201">
            <v>0</v>
          </cell>
          <cell r="C201">
            <v>932.86</v>
          </cell>
          <cell r="D201">
            <v>38.6</v>
          </cell>
          <cell r="E201">
            <v>0</v>
          </cell>
        </row>
        <row r="202">
          <cell r="A202" t="str">
            <v>07.06.2024</v>
          </cell>
          <cell r="B202">
            <v>1</v>
          </cell>
          <cell r="C202">
            <v>746.82</v>
          </cell>
          <cell r="D202">
            <v>0</v>
          </cell>
          <cell r="E202">
            <v>102.21</v>
          </cell>
        </row>
        <row r="203">
          <cell r="A203" t="str">
            <v>07.06.2024</v>
          </cell>
          <cell r="B203">
            <v>2</v>
          </cell>
          <cell r="C203">
            <v>108.78</v>
          </cell>
          <cell r="D203">
            <v>566.94000000000005</v>
          </cell>
          <cell r="E203">
            <v>0</v>
          </cell>
        </row>
        <row r="204">
          <cell r="A204" t="str">
            <v>07.06.2024</v>
          </cell>
          <cell r="B204">
            <v>3</v>
          </cell>
          <cell r="C204">
            <v>95.88</v>
          </cell>
          <cell r="D204">
            <v>466.31</v>
          </cell>
          <cell r="E204">
            <v>0</v>
          </cell>
        </row>
        <row r="205">
          <cell r="A205" t="str">
            <v>07.06.2024</v>
          </cell>
          <cell r="B205">
            <v>4</v>
          </cell>
          <cell r="C205">
            <v>88.95</v>
          </cell>
          <cell r="D205">
            <v>0</v>
          </cell>
          <cell r="E205">
            <v>92.78</v>
          </cell>
        </row>
        <row r="206">
          <cell r="A206" t="str">
            <v>07.06.2024</v>
          </cell>
          <cell r="B206">
            <v>5</v>
          </cell>
          <cell r="C206">
            <v>114.05</v>
          </cell>
          <cell r="D206">
            <v>894.46</v>
          </cell>
          <cell r="E206">
            <v>0</v>
          </cell>
        </row>
        <row r="207">
          <cell r="A207" t="str">
            <v>07.06.2024</v>
          </cell>
          <cell r="B207">
            <v>6</v>
          </cell>
          <cell r="C207">
            <v>963.82</v>
          </cell>
          <cell r="D207">
            <v>368.16</v>
          </cell>
          <cell r="E207">
            <v>0</v>
          </cell>
        </row>
        <row r="208">
          <cell r="A208" t="str">
            <v>07.06.2024</v>
          </cell>
          <cell r="B208">
            <v>7</v>
          </cell>
          <cell r="C208">
            <v>1255.6500000000001</v>
          </cell>
          <cell r="D208">
            <v>410.14</v>
          </cell>
          <cell r="E208">
            <v>0</v>
          </cell>
        </row>
        <row r="209">
          <cell r="A209" t="str">
            <v>07.06.2024</v>
          </cell>
          <cell r="B209">
            <v>8</v>
          </cell>
          <cell r="C209">
            <v>1625.64</v>
          </cell>
          <cell r="D209">
            <v>385.46</v>
          </cell>
          <cell r="E209">
            <v>0</v>
          </cell>
        </row>
        <row r="210">
          <cell r="A210" t="str">
            <v>07.06.2024</v>
          </cell>
          <cell r="B210">
            <v>9</v>
          </cell>
          <cell r="C210">
            <v>2000.11</v>
          </cell>
          <cell r="D210">
            <v>61.54</v>
          </cell>
          <cell r="E210">
            <v>0</v>
          </cell>
        </row>
        <row r="211">
          <cell r="A211" t="str">
            <v>07.06.2024</v>
          </cell>
          <cell r="B211">
            <v>10</v>
          </cell>
          <cell r="C211">
            <v>2001.91</v>
          </cell>
          <cell r="D211">
            <v>40.67</v>
          </cell>
          <cell r="E211">
            <v>0</v>
          </cell>
        </row>
        <row r="212">
          <cell r="A212" t="str">
            <v>07.06.2024</v>
          </cell>
          <cell r="B212">
            <v>11</v>
          </cell>
          <cell r="C212">
            <v>2004.05</v>
          </cell>
          <cell r="D212">
            <v>6.82</v>
          </cell>
          <cell r="E212">
            <v>0</v>
          </cell>
        </row>
        <row r="213">
          <cell r="A213" t="str">
            <v>07.06.2024</v>
          </cell>
          <cell r="B213">
            <v>12</v>
          </cell>
          <cell r="C213">
            <v>2007.85</v>
          </cell>
          <cell r="D213">
            <v>31.67</v>
          </cell>
          <cell r="E213">
            <v>0</v>
          </cell>
        </row>
        <row r="214">
          <cell r="A214" t="str">
            <v>07.06.2024</v>
          </cell>
          <cell r="B214">
            <v>13</v>
          </cell>
          <cell r="C214">
            <v>2005.48</v>
          </cell>
          <cell r="D214">
            <v>25.08</v>
          </cell>
          <cell r="E214">
            <v>0</v>
          </cell>
        </row>
        <row r="215">
          <cell r="A215" t="str">
            <v>07.06.2024</v>
          </cell>
          <cell r="B215">
            <v>14</v>
          </cell>
          <cell r="C215">
            <v>2011.48</v>
          </cell>
          <cell r="D215">
            <v>24.52</v>
          </cell>
          <cell r="E215">
            <v>0</v>
          </cell>
        </row>
        <row r="216">
          <cell r="A216" t="str">
            <v>07.06.2024</v>
          </cell>
          <cell r="B216">
            <v>15</v>
          </cell>
          <cell r="C216">
            <v>2012.22</v>
          </cell>
          <cell r="D216">
            <v>10.58</v>
          </cell>
          <cell r="E216">
            <v>0</v>
          </cell>
        </row>
        <row r="217">
          <cell r="A217" t="str">
            <v>07.06.2024</v>
          </cell>
          <cell r="B217">
            <v>16</v>
          </cell>
          <cell r="C217">
            <v>2049.81</v>
          </cell>
          <cell r="D217">
            <v>0</v>
          </cell>
          <cell r="E217">
            <v>52.75</v>
          </cell>
        </row>
        <row r="218">
          <cell r="A218" t="str">
            <v>07.06.2024</v>
          </cell>
          <cell r="B218">
            <v>17</v>
          </cell>
          <cell r="C218">
            <v>2029.45</v>
          </cell>
          <cell r="D218">
            <v>0</v>
          </cell>
          <cell r="E218">
            <v>114.03</v>
          </cell>
        </row>
        <row r="219">
          <cell r="A219" t="str">
            <v>07.06.2024</v>
          </cell>
          <cell r="B219">
            <v>18</v>
          </cell>
          <cell r="C219">
            <v>2039.98</v>
          </cell>
          <cell r="D219">
            <v>0</v>
          </cell>
          <cell r="E219">
            <v>258.85000000000002</v>
          </cell>
        </row>
        <row r="220">
          <cell r="A220" t="str">
            <v>07.06.2024</v>
          </cell>
          <cell r="B220">
            <v>19</v>
          </cell>
          <cell r="C220">
            <v>2005.13</v>
          </cell>
          <cell r="D220">
            <v>0</v>
          </cell>
          <cell r="E220">
            <v>331.89</v>
          </cell>
        </row>
        <row r="221">
          <cell r="A221" t="str">
            <v>07.06.2024</v>
          </cell>
          <cell r="B221">
            <v>20</v>
          </cell>
          <cell r="C221">
            <v>2041.32</v>
          </cell>
          <cell r="D221">
            <v>0</v>
          </cell>
          <cell r="E221">
            <v>137.71</v>
          </cell>
        </row>
        <row r="222">
          <cell r="A222" t="str">
            <v>07.06.2024</v>
          </cell>
          <cell r="B222">
            <v>21</v>
          </cell>
          <cell r="C222">
            <v>2033.45</v>
          </cell>
          <cell r="D222">
            <v>0</v>
          </cell>
          <cell r="E222">
            <v>356.36</v>
          </cell>
        </row>
        <row r="223">
          <cell r="A223" t="str">
            <v>07.06.2024</v>
          </cell>
          <cell r="B223">
            <v>22</v>
          </cell>
          <cell r="C223">
            <v>1652.11</v>
          </cell>
          <cell r="D223">
            <v>0</v>
          </cell>
          <cell r="E223">
            <v>608.97</v>
          </cell>
        </row>
        <row r="224">
          <cell r="A224" t="str">
            <v>07.06.2024</v>
          </cell>
          <cell r="B224">
            <v>23</v>
          </cell>
          <cell r="C224">
            <v>1281.55</v>
          </cell>
          <cell r="D224">
            <v>0</v>
          </cell>
          <cell r="E224">
            <v>411.45</v>
          </cell>
        </row>
        <row r="225">
          <cell r="A225" t="str">
            <v>08.06.2024</v>
          </cell>
          <cell r="B225">
            <v>0</v>
          </cell>
          <cell r="C225">
            <v>1211.31</v>
          </cell>
          <cell r="D225">
            <v>0</v>
          </cell>
          <cell r="E225">
            <v>31.85</v>
          </cell>
        </row>
        <row r="226">
          <cell r="A226" t="str">
            <v>08.06.2024</v>
          </cell>
          <cell r="B226">
            <v>1</v>
          </cell>
          <cell r="C226">
            <v>992.41</v>
          </cell>
          <cell r="D226">
            <v>76.150000000000006</v>
          </cell>
          <cell r="E226">
            <v>0</v>
          </cell>
        </row>
        <row r="227">
          <cell r="A227" t="str">
            <v>08.06.2024</v>
          </cell>
          <cell r="B227">
            <v>2</v>
          </cell>
          <cell r="C227">
            <v>852.16</v>
          </cell>
          <cell r="D227">
            <v>27.86</v>
          </cell>
          <cell r="E227">
            <v>0</v>
          </cell>
        </row>
        <row r="228">
          <cell r="A228" t="str">
            <v>08.06.2024</v>
          </cell>
          <cell r="B228">
            <v>3</v>
          </cell>
          <cell r="C228">
            <v>793.25</v>
          </cell>
          <cell r="D228">
            <v>0</v>
          </cell>
          <cell r="E228">
            <v>688.73</v>
          </cell>
        </row>
        <row r="229">
          <cell r="A229" t="str">
            <v>08.06.2024</v>
          </cell>
          <cell r="B229">
            <v>4</v>
          </cell>
          <cell r="C229">
            <v>796.95</v>
          </cell>
          <cell r="D229">
            <v>0</v>
          </cell>
          <cell r="E229">
            <v>826.85</v>
          </cell>
        </row>
        <row r="230">
          <cell r="A230" t="str">
            <v>08.06.2024</v>
          </cell>
          <cell r="B230">
            <v>5</v>
          </cell>
          <cell r="C230">
            <v>912.17</v>
          </cell>
          <cell r="D230">
            <v>72.959999999999994</v>
          </cell>
          <cell r="E230">
            <v>0</v>
          </cell>
        </row>
        <row r="231">
          <cell r="A231" t="str">
            <v>08.06.2024</v>
          </cell>
          <cell r="B231">
            <v>6</v>
          </cell>
          <cell r="C231">
            <v>1037.17</v>
          </cell>
          <cell r="D231">
            <v>53.68</v>
          </cell>
          <cell r="E231">
            <v>0</v>
          </cell>
        </row>
        <row r="232">
          <cell r="A232" t="str">
            <v>08.06.2024</v>
          </cell>
          <cell r="B232">
            <v>7</v>
          </cell>
          <cell r="C232">
            <v>1224.06</v>
          </cell>
          <cell r="D232">
            <v>187</v>
          </cell>
          <cell r="E232">
            <v>0</v>
          </cell>
        </row>
        <row r="233">
          <cell r="A233" t="str">
            <v>08.06.2024</v>
          </cell>
          <cell r="B233">
            <v>8</v>
          </cell>
          <cell r="C233">
            <v>1720.06</v>
          </cell>
          <cell r="D233">
            <v>254.99</v>
          </cell>
          <cell r="E233">
            <v>0</v>
          </cell>
        </row>
        <row r="234">
          <cell r="A234" t="str">
            <v>08.06.2024</v>
          </cell>
          <cell r="B234">
            <v>9</v>
          </cell>
          <cell r="C234">
            <v>2029.33</v>
          </cell>
          <cell r="D234">
            <v>28.95</v>
          </cell>
          <cell r="E234">
            <v>0</v>
          </cell>
        </row>
        <row r="235">
          <cell r="A235" t="str">
            <v>08.06.2024</v>
          </cell>
          <cell r="B235">
            <v>10</v>
          </cell>
          <cell r="C235">
            <v>2049.8000000000002</v>
          </cell>
          <cell r="D235">
            <v>26.75</v>
          </cell>
          <cell r="E235">
            <v>0</v>
          </cell>
        </row>
        <row r="236">
          <cell r="A236" t="str">
            <v>08.06.2024</v>
          </cell>
          <cell r="B236">
            <v>11</v>
          </cell>
          <cell r="C236">
            <v>2055.91</v>
          </cell>
          <cell r="D236">
            <v>28.6</v>
          </cell>
          <cell r="E236">
            <v>0</v>
          </cell>
        </row>
        <row r="237">
          <cell r="A237" t="str">
            <v>08.06.2024</v>
          </cell>
          <cell r="B237">
            <v>12</v>
          </cell>
          <cell r="C237">
            <v>2060.17</v>
          </cell>
          <cell r="D237">
            <v>26.62</v>
          </cell>
          <cell r="E237">
            <v>0</v>
          </cell>
        </row>
        <row r="238">
          <cell r="A238" t="str">
            <v>08.06.2024</v>
          </cell>
          <cell r="B238">
            <v>13</v>
          </cell>
          <cell r="C238">
            <v>2057.58</v>
          </cell>
          <cell r="D238">
            <v>20</v>
          </cell>
          <cell r="E238">
            <v>0</v>
          </cell>
        </row>
        <row r="239">
          <cell r="A239" t="str">
            <v>08.06.2024</v>
          </cell>
          <cell r="B239">
            <v>14</v>
          </cell>
          <cell r="C239">
            <v>2065.9499999999998</v>
          </cell>
          <cell r="D239">
            <v>22.84</v>
          </cell>
          <cell r="E239">
            <v>0</v>
          </cell>
        </row>
        <row r="240">
          <cell r="A240" t="str">
            <v>08.06.2024</v>
          </cell>
          <cell r="B240">
            <v>15</v>
          </cell>
          <cell r="C240">
            <v>2070.7600000000002</v>
          </cell>
          <cell r="D240">
            <v>43.79</v>
          </cell>
          <cell r="E240">
            <v>0</v>
          </cell>
        </row>
        <row r="241">
          <cell r="A241" t="str">
            <v>08.06.2024</v>
          </cell>
          <cell r="B241">
            <v>16</v>
          </cell>
          <cell r="C241">
            <v>2085.4</v>
          </cell>
          <cell r="D241">
            <v>84.71</v>
          </cell>
          <cell r="E241">
            <v>0</v>
          </cell>
        </row>
        <row r="242">
          <cell r="A242" t="str">
            <v>08.06.2024</v>
          </cell>
          <cell r="B242">
            <v>17</v>
          </cell>
          <cell r="C242">
            <v>2087.7199999999998</v>
          </cell>
          <cell r="D242">
            <v>3.92</v>
          </cell>
          <cell r="E242">
            <v>0</v>
          </cell>
        </row>
        <row r="243">
          <cell r="A243" t="str">
            <v>08.06.2024</v>
          </cell>
          <cell r="B243">
            <v>18</v>
          </cell>
          <cell r="C243">
            <v>2078.4699999999998</v>
          </cell>
          <cell r="D243">
            <v>0</v>
          </cell>
          <cell r="E243">
            <v>1.57</v>
          </cell>
        </row>
        <row r="244">
          <cell r="A244" t="str">
            <v>08.06.2024</v>
          </cell>
          <cell r="B244">
            <v>19</v>
          </cell>
          <cell r="C244">
            <v>2060.8200000000002</v>
          </cell>
          <cell r="D244">
            <v>11.24</v>
          </cell>
          <cell r="E244">
            <v>0</v>
          </cell>
        </row>
        <row r="245">
          <cell r="A245" t="str">
            <v>08.06.2024</v>
          </cell>
          <cell r="B245">
            <v>20</v>
          </cell>
          <cell r="C245">
            <v>2079.3000000000002</v>
          </cell>
          <cell r="D245">
            <v>9.67</v>
          </cell>
          <cell r="E245">
            <v>0</v>
          </cell>
        </row>
        <row r="246">
          <cell r="A246" t="str">
            <v>08.06.2024</v>
          </cell>
          <cell r="B246">
            <v>21</v>
          </cell>
          <cell r="C246">
            <v>2070.56</v>
          </cell>
          <cell r="D246">
            <v>0</v>
          </cell>
          <cell r="E246">
            <v>65.209999999999994</v>
          </cell>
        </row>
        <row r="247">
          <cell r="A247" t="str">
            <v>08.06.2024</v>
          </cell>
          <cell r="B247">
            <v>22</v>
          </cell>
          <cell r="C247">
            <v>1966.04</v>
          </cell>
          <cell r="D247">
            <v>0</v>
          </cell>
          <cell r="E247">
            <v>697.97</v>
          </cell>
        </row>
        <row r="248">
          <cell r="A248" t="str">
            <v>08.06.2024</v>
          </cell>
          <cell r="B248">
            <v>23</v>
          </cell>
          <cell r="C248">
            <v>1457.26</v>
          </cell>
          <cell r="D248">
            <v>0</v>
          </cell>
          <cell r="E248">
            <v>283.99</v>
          </cell>
        </row>
        <row r="249">
          <cell r="A249" t="str">
            <v>09.06.2024</v>
          </cell>
          <cell r="B249">
            <v>0</v>
          </cell>
          <cell r="C249">
            <v>1130.1600000000001</v>
          </cell>
          <cell r="D249">
            <v>0</v>
          </cell>
          <cell r="E249">
            <v>135.22999999999999</v>
          </cell>
        </row>
        <row r="250">
          <cell r="A250" t="str">
            <v>09.06.2024</v>
          </cell>
          <cell r="B250">
            <v>1</v>
          </cell>
          <cell r="C250">
            <v>1017.95</v>
          </cell>
          <cell r="D250">
            <v>0</v>
          </cell>
          <cell r="E250">
            <v>67.13</v>
          </cell>
        </row>
        <row r="251">
          <cell r="A251" t="str">
            <v>09.06.2024</v>
          </cell>
          <cell r="B251">
            <v>2</v>
          </cell>
          <cell r="C251">
            <v>847.65</v>
          </cell>
          <cell r="D251">
            <v>0</v>
          </cell>
          <cell r="E251">
            <v>30.24</v>
          </cell>
        </row>
        <row r="252">
          <cell r="A252" t="str">
            <v>09.06.2024</v>
          </cell>
          <cell r="B252">
            <v>3</v>
          </cell>
          <cell r="C252">
            <v>761.81</v>
          </cell>
          <cell r="D252">
            <v>0</v>
          </cell>
          <cell r="E252">
            <v>32.24</v>
          </cell>
        </row>
        <row r="253">
          <cell r="A253" t="str">
            <v>09.06.2024</v>
          </cell>
          <cell r="B253">
            <v>4</v>
          </cell>
          <cell r="C253">
            <v>712.13</v>
          </cell>
          <cell r="D253">
            <v>11.22</v>
          </cell>
          <cell r="E253">
            <v>0</v>
          </cell>
        </row>
        <row r="254">
          <cell r="A254" t="str">
            <v>09.06.2024</v>
          </cell>
          <cell r="B254">
            <v>5</v>
          </cell>
          <cell r="C254">
            <v>748.46</v>
          </cell>
          <cell r="D254">
            <v>148.63</v>
          </cell>
          <cell r="E254">
            <v>0</v>
          </cell>
        </row>
        <row r="255">
          <cell r="A255" t="str">
            <v>09.06.2024</v>
          </cell>
          <cell r="B255">
            <v>6</v>
          </cell>
          <cell r="C255">
            <v>746.79</v>
          </cell>
          <cell r="D255">
            <v>244</v>
          </cell>
          <cell r="E255">
            <v>0</v>
          </cell>
        </row>
        <row r="256">
          <cell r="A256" t="str">
            <v>09.06.2024</v>
          </cell>
          <cell r="B256">
            <v>7</v>
          </cell>
          <cell r="C256">
            <v>1137.8399999999999</v>
          </cell>
          <cell r="D256">
            <v>202.88</v>
          </cell>
          <cell r="E256">
            <v>0</v>
          </cell>
        </row>
        <row r="257">
          <cell r="A257" t="str">
            <v>09.06.2024</v>
          </cell>
          <cell r="B257">
            <v>8</v>
          </cell>
          <cell r="C257">
            <v>1490.25</v>
          </cell>
          <cell r="D257">
            <v>193.72</v>
          </cell>
          <cell r="E257">
            <v>0</v>
          </cell>
        </row>
        <row r="258">
          <cell r="A258" t="str">
            <v>09.06.2024</v>
          </cell>
          <cell r="B258">
            <v>9</v>
          </cell>
          <cell r="C258">
            <v>1896.2</v>
          </cell>
          <cell r="D258">
            <v>0</v>
          </cell>
          <cell r="E258">
            <v>7.45</v>
          </cell>
        </row>
        <row r="259">
          <cell r="A259" t="str">
            <v>09.06.2024</v>
          </cell>
          <cell r="B259">
            <v>10</v>
          </cell>
          <cell r="C259">
            <v>2021.81</v>
          </cell>
          <cell r="D259">
            <v>0</v>
          </cell>
          <cell r="E259">
            <v>76.16</v>
          </cell>
        </row>
        <row r="260">
          <cell r="A260" t="str">
            <v>09.06.2024</v>
          </cell>
          <cell r="B260">
            <v>11</v>
          </cell>
          <cell r="C260">
            <v>2028.88</v>
          </cell>
          <cell r="D260">
            <v>0</v>
          </cell>
          <cell r="E260">
            <v>97.26</v>
          </cell>
        </row>
        <row r="261">
          <cell r="A261" t="str">
            <v>09.06.2024</v>
          </cell>
          <cell r="B261">
            <v>12</v>
          </cell>
          <cell r="C261">
            <v>2028.69</v>
          </cell>
          <cell r="D261">
            <v>0</v>
          </cell>
          <cell r="E261">
            <v>26.08</v>
          </cell>
        </row>
        <row r="262">
          <cell r="A262" t="str">
            <v>09.06.2024</v>
          </cell>
          <cell r="B262">
            <v>13</v>
          </cell>
          <cell r="C262">
            <v>2024.16</v>
          </cell>
          <cell r="D262">
            <v>0</v>
          </cell>
          <cell r="E262">
            <v>56.38</v>
          </cell>
        </row>
        <row r="263">
          <cell r="A263" t="str">
            <v>09.06.2024</v>
          </cell>
          <cell r="B263">
            <v>14</v>
          </cell>
          <cell r="C263">
            <v>2028.56</v>
          </cell>
          <cell r="D263">
            <v>0</v>
          </cell>
          <cell r="E263">
            <v>57.32</v>
          </cell>
        </row>
        <row r="264">
          <cell r="A264" t="str">
            <v>09.06.2024</v>
          </cell>
          <cell r="B264">
            <v>15</v>
          </cell>
          <cell r="C264">
            <v>2028.58</v>
          </cell>
          <cell r="D264">
            <v>0</v>
          </cell>
          <cell r="E264">
            <v>38.630000000000003</v>
          </cell>
        </row>
        <row r="265">
          <cell r="A265" t="str">
            <v>09.06.2024</v>
          </cell>
          <cell r="B265">
            <v>16</v>
          </cell>
          <cell r="C265">
            <v>2058.2600000000002</v>
          </cell>
          <cell r="D265">
            <v>0</v>
          </cell>
          <cell r="E265">
            <v>135.72</v>
          </cell>
        </row>
        <row r="266">
          <cell r="A266" t="str">
            <v>09.06.2024</v>
          </cell>
          <cell r="B266">
            <v>17</v>
          </cell>
          <cell r="C266">
            <v>2065.38</v>
          </cell>
          <cell r="D266">
            <v>0</v>
          </cell>
          <cell r="E266">
            <v>143.66</v>
          </cell>
        </row>
        <row r="267">
          <cell r="A267" t="str">
            <v>09.06.2024</v>
          </cell>
          <cell r="B267">
            <v>18</v>
          </cell>
          <cell r="C267">
            <v>2062.59</v>
          </cell>
          <cell r="D267">
            <v>0</v>
          </cell>
          <cell r="E267">
            <v>122.7</v>
          </cell>
        </row>
        <row r="268">
          <cell r="A268" t="str">
            <v>09.06.2024</v>
          </cell>
          <cell r="B268">
            <v>19</v>
          </cell>
          <cell r="C268">
            <v>2033.52</v>
          </cell>
          <cell r="D268">
            <v>0</v>
          </cell>
          <cell r="E268">
            <v>117.51</v>
          </cell>
        </row>
        <row r="269">
          <cell r="A269" t="str">
            <v>09.06.2024</v>
          </cell>
          <cell r="B269">
            <v>20</v>
          </cell>
          <cell r="C269">
            <v>2061.02</v>
          </cell>
          <cell r="D269">
            <v>0</v>
          </cell>
          <cell r="E269">
            <v>6.35</v>
          </cell>
        </row>
        <row r="270">
          <cell r="A270" t="str">
            <v>09.06.2024</v>
          </cell>
          <cell r="B270">
            <v>21</v>
          </cell>
          <cell r="C270">
            <v>2044.78</v>
          </cell>
          <cell r="D270">
            <v>0</v>
          </cell>
          <cell r="E270">
            <v>105.59</v>
          </cell>
        </row>
        <row r="271">
          <cell r="A271" t="str">
            <v>09.06.2024</v>
          </cell>
          <cell r="B271">
            <v>22</v>
          </cell>
          <cell r="C271">
            <v>1939.69</v>
          </cell>
          <cell r="D271">
            <v>0</v>
          </cell>
          <cell r="E271">
            <v>780.24</v>
          </cell>
        </row>
        <row r="272">
          <cell r="A272" t="str">
            <v>09.06.2024</v>
          </cell>
          <cell r="B272">
            <v>23</v>
          </cell>
          <cell r="C272">
            <v>1442.99</v>
          </cell>
          <cell r="D272">
            <v>0</v>
          </cell>
          <cell r="E272">
            <v>423.32</v>
          </cell>
        </row>
        <row r="273">
          <cell r="A273" t="str">
            <v>10.06.2024</v>
          </cell>
          <cell r="B273">
            <v>0</v>
          </cell>
          <cell r="C273">
            <v>1073.8599999999999</v>
          </cell>
          <cell r="D273">
            <v>38.33</v>
          </cell>
          <cell r="E273">
            <v>0</v>
          </cell>
        </row>
        <row r="274">
          <cell r="A274" t="str">
            <v>10.06.2024</v>
          </cell>
          <cell r="B274">
            <v>1</v>
          </cell>
          <cell r="C274">
            <v>930.1</v>
          </cell>
          <cell r="D274">
            <v>83.38</v>
          </cell>
          <cell r="E274">
            <v>0</v>
          </cell>
        </row>
        <row r="275">
          <cell r="A275" t="str">
            <v>10.06.2024</v>
          </cell>
          <cell r="B275">
            <v>2</v>
          </cell>
          <cell r="C275">
            <v>803.21</v>
          </cell>
          <cell r="D275">
            <v>0</v>
          </cell>
          <cell r="E275">
            <v>42.78</v>
          </cell>
        </row>
        <row r="276">
          <cell r="A276" t="str">
            <v>10.06.2024</v>
          </cell>
          <cell r="B276">
            <v>3</v>
          </cell>
          <cell r="C276">
            <v>752.01</v>
          </cell>
          <cell r="D276">
            <v>0</v>
          </cell>
          <cell r="E276">
            <v>146.87</v>
          </cell>
        </row>
        <row r="277">
          <cell r="A277" t="str">
            <v>10.06.2024</v>
          </cell>
          <cell r="B277">
            <v>4</v>
          </cell>
          <cell r="C277">
            <v>655.33000000000004</v>
          </cell>
          <cell r="D277">
            <v>196.09</v>
          </cell>
          <cell r="E277">
            <v>0</v>
          </cell>
        </row>
        <row r="278">
          <cell r="A278" t="str">
            <v>10.06.2024</v>
          </cell>
          <cell r="B278">
            <v>5</v>
          </cell>
          <cell r="C278">
            <v>897.57</v>
          </cell>
          <cell r="D278">
            <v>244.46</v>
          </cell>
          <cell r="E278">
            <v>0</v>
          </cell>
        </row>
        <row r="279">
          <cell r="A279" t="str">
            <v>10.06.2024</v>
          </cell>
          <cell r="B279">
            <v>6</v>
          </cell>
          <cell r="C279">
            <v>1053.42</v>
          </cell>
          <cell r="D279">
            <v>52.85</v>
          </cell>
          <cell r="E279">
            <v>0</v>
          </cell>
        </row>
        <row r="280">
          <cell r="A280" t="str">
            <v>10.06.2024</v>
          </cell>
          <cell r="B280">
            <v>7</v>
          </cell>
          <cell r="C280">
            <v>1410.11</v>
          </cell>
          <cell r="D280">
            <v>323.07</v>
          </cell>
          <cell r="E280">
            <v>0</v>
          </cell>
        </row>
        <row r="281">
          <cell r="A281" t="str">
            <v>10.06.2024</v>
          </cell>
          <cell r="B281">
            <v>8</v>
          </cell>
          <cell r="C281">
            <v>2022.53</v>
          </cell>
          <cell r="D281">
            <v>0</v>
          </cell>
          <cell r="E281">
            <v>20.85</v>
          </cell>
        </row>
        <row r="282">
          <cell r="A282" t="str">
            <v>10.06.2024</v>
          </cell>
          <cell r="B282">
            <v>9</v>
          </cell>
          <cell r="C282">
            <v>2060.6</v>
          </cell>
          <cell r="D282">
            <v>0</v>
          </cell>
          <cell r="E282">
            <v>18.93</v>
          </cell>
        </row>
        <row r="283">
          <cell r="A283" t="str">
            <v>10.06.2024</v>
          </cell>
          <cell r="B283">
            <v>10</v>
          </cell>
          <cell r="C283">
            <v>2070.29</v>
          </cell>
          <cell r="D283">
            <v>0</v>
          </cell>
          <cell r="E283">
            <v>22.91</v>
          </cell>
        </row>
        <row r="284">
          <cell r="A284" t="str">
            <v>10.06.2024</v>
          </cell>
          <cell r="B284">
            <v>11</v>
          </cell>
          <cell r="C284">
            <v>2068.77</v>
          </cell>
          <cell r="D284">
            <v>0</v>
          </cell>
          <cell r="E284">
            <v>17.05</v>
          </cell>
        </row>
        <row r="285">
          <cell r="A285" t="str">
            <v>10.06.2024</v>
          </cell>
          <cell r="B285">
            <v>12</v>
          </cell>
          <cell r="C285">
            <v>2071.67</v>
          </cell>
          <cell r="D285">
            <v>0</v>
          </cell>
          <cell r="E285">
            <v>12.54</v>
          </cell>
        </row>
        <row r="286">
          <cell r="A286" t="str">
            <v>10.06.2024</v>
          </cell>
          <cell r="B286">
            <v>13</v>
          </cell>
          <cell r="C286">
            <v>2071.9899999999998</v>
          </cell>
          <cell r="D286">
            <v>0</v>
          </cell>
          <cell r="E286">
            <v>14.55</v>
          </cell>
        </row>
        <row r="287">
          <cell r="A287" t="str">
            <v>10.06.2024</v>
          </cell>
          <cell r="B287">
            <v>14</v>
          </cell>
          <cell r="C287">
            <v>2086.42</v>
          </cell>
          <cell r="D287">
            <v>0</v>
          </cell>
          <cell r="E287">
            <v>23.55</v>
          </cell>
        </row>
        <row r="288">
          <cell r="A288" t="str">
            <v>10.06.2024</v>
          </cell>
          <cell r="B288">
            <v>15</v>
          </cell>
          <cell r="C288">
            <v>2086.73</v>
          </cell>
          <cell r="D288">
            <v>0</v>
          </cell>
          <cell r="E288">
            <v>36.35</v>
          </cell>
        </row>
        <row r="289">
          <cell r="A289" t="str">
            <v>10.06.2024</v>
          </cell>
          <cell r="B289">
            <v>16</v>
          </cell>
          <cell r="C289">
            <v>2105.16</v>
          </cell>
          <cell r="D289">
            <v>0</v>
          </cell>
          <cell r="E289">
            <v>42.67</v>
          </cell>
        </row>
        <row r="290">
          <cell r="A290" t="str">
            <v>10.06.2024</v>
          </cell>
          <cell r="B290">
            <v>17</v>
          </cell>
          <cell r="C290">
            <v>2089.69</v>
          </cell>
          <cell r="D290">
            <v>0</v>
          </cell>
          <cell r="E290">
            <v>29.69</v>
          </cell>
        </row>
        <row r="291">
          <cell r="A291" t="str">
            <v>10.06.2024</v>
          </cell>
          <cell r="B291">
            <v>18</v>
          </cell>
          <cell r="C291">
            <v>2087.91</v>
          </cell>
          <cell r="D291">
            <v>0</v>
          </cell>
          <cell r="E291">
            <v>29.92</v>
          </cell>
        </row>
        <row r="292">
          <cell r="A292" t="str">
            <v>10.06.2024</v>
          </cell>
          <cell r="B292">
            <v>19</v>
          </cell>
          <cell r="C292">
            <v>2057.5</v>
          </cell>
          <cell r="D292">
            <v>0</v>
          </cell>
          <cell r="E292">
            <v>13.29</v>
          </cell>
        </row>
        <row r="293">
          <cell r="A293" t="str">
            <v>10.06.2024</v>
          </cell>
          <cell r="B293">
            <v>20</v>
          </cell>
          <cell r="C293">
            <v>2074.6799999999998</v>
          </cell>
          <cell r="D293">
            <v>0</v>
          </cell>
          <cell r="E293">
            <v>26.16</v>
          </cell>
        </row>
        <row r="294">
          <cell r="A294" t="str">
            <v>10.06.2024</v>
          </cell>
          <cell r="B294">
            <v>21</v>
          </cell>
          <cell r="C294">
            <v>2067.04</v>
          </cell>
          <cell r="D294">
            <v>0</v>
          </cell>
          <cell r="E294">
            <v>65.25</v>
          </cell>
        </row>
        <row r="295">
          <cell r="A295" t="str">
            <v>10.06.2024</v>
          </cell>
          <cell r="B295">
            <v>22</v>
          </cell>
          <cell r="C295">
            <v>1927.79</v>
          </cell>
          <cell r="D295">
            <v>0</v>
          </cell>
          <cell r="E295">
            <v>751.25</v>
          </cell>
        </row>
        <row r="296">
          <cell r="A296" t="str">
            <v>10.06.2024</v>
          </cell>
          <cell r="B296">
            <v>23</v>
          </cell>
          <cell r="C296">
            <v>1391.3</v>
          </cell>
          <cell r="D296">
            <v>0</v>
          </cell>
          <cell r="E296">
            <v>373.78</v>
          </cell>
        </row>
        <row r="297">
          <cell r="A297" t="str">
            <v>11.06.2024</v>
          </cell>
          <cell r="B297">
            <v>0</v>
          </cell>
          <cell r="C297">
            <v>1053.99</v>
          </cell>
          <cell r="D297">
            <v>0</v>
          </cell>
          <cell r="E297">
            <v>106.73</v>
          </cell>
        </row>
        <row r="298">
          <cell r="A298" t="str">
            <v>11.06.2024</v>
          </cell>
          <cell r="B298">
            <v>1</v>
          </cell>
          <cell r="C298">
            <v>929.7</v>
          </cell>
          <cell r="D298">
            <v>0</v>
          </cell>
          <cell r="E298">
            <v>30.42</v>
          </cell>
        </row>
        <row r="299">
          <cell r="A299" t="str">
            <v>11.06.2024</v>
          </cell>
          <cell r="B299">
            <v>2</v>
          </cell>
          <cell r="C299">
            <v>768.15</v>
          </cell>
          <cell r="D299">
            <v>0</v>
          </cell>
          <cell r="E299">
            <v>47.65</v>
          </cell>
        </row>
        <row r="300">
          <cell r="A300" t="str">
            <v>11.06.2024</v>
          </cell>
          <cell r="B300">
            <v>3</v>
          </cell>
          <cell r="C300">
            <v>651.04999999999995</v>
          </cell>
          <cell r="D300">
            <v>0</v>
          </cell>
          <cell r="E300">
            <v>674.56</v>
          </cell>
        </row>
        <row r="301">
          <cell r="A301" t="str">
            <v>11.06.2024</v>
          </cell>
          <cell r="B301">
            <v>4</v>
          </cell>
          <cell r="C301">
            <v>609.61</v>
          </cell>
          <cell r="D301">
            <v>14.35</v>
          </cell>
          <cell r="E301">
            <v>0</v>
          </cell>
        </row>
        <row r="302">
          <cell r="A302" t="str">
            <v>11.06.2024</v>
          </cell>
          <cell r="B302">
            <v>5</v>
          </cell>
          <cell r="C302">
            <v>134.18</v>
          </cell>
          <cell r="D302">
            <v>976.43</v>
          </cell>
          <cell r="E302">
            <v>0</v>
          </cell>
        </row>
        <row r="303">
          <cell r="A303" t="str">
            <v>11.06.2024</v>
          </cell>
          <cell r="B303">
            <v>6</v>
          </cell>
          <cell r="C303">
            <v>1051.5999999999999</v>
          </cell>
          <cell r="D303">
            <v>56.09</v>
          </cell>
          <cell r="E303">
            <v>0</v>
          </cell>
        </row>
        <row r="304">
          <cell r="A304" t="str">
            <v>11.06.2024</v>
          </cell>
          <cell r="B304">
            <v>7</v>
          </cell>
          <cell r="C304">
            <v>1383.65</v>
          </cell>
          <cell r="D304">
            <v>235.06</v>
          </cell>
          <cell r="E304">
            <v>0</v>
          </cell>
        </row>
        <row r="305">
          <cell r="A305" t="str">
            <v>11.06.2024</v>
          </cell>
          <cell r="B305">
            <v>8</v>
          </cell>
          <cell r="C305">
            <v>1812.41</v>
          </cell>
          <cell r="D305">
            <v>183.17</v>
          </cell>
          <cell r="E305">
            <v>0</v>
          </cell>
        </row>
        <row r="306">
          <cell r="A306" t="str">
            <v>11.06.2024</v>
          </cell>
          <cell r="B306">
            <v>9</v>
          </cell>
          <cell r="C306">
            <v>2073.25</v>
          </cell>
          <cell r="D306">
            <v>0</v>
          </cell>
          <cell r="E306">
            <v>17.13</v>
          </cell>
        </row>
        <row r="307">
          <cell r="A307" t="str">
            <v>11.06.2024</v>
          </cell>
          <cell r="B307">
            <v>10</v>
          </cell>
          <cell r="C307">
            <v>2078.5700000000002</v>
          </cell>
          <cell r="D307">
            <v>0</v>
          </cell>
          <cell r="E307">
            <v>9.7799999999999994</v>
          </cell>
        </row>
        <row r="308">
          <cell r="A308" t="str">
            <v>11.06.2024</v>
          </cell>
          <cell r="B308">
            <v>11</v>
          </cell>
          <cell r="C308">
            <v>2096.09</v>
          </cell>
          <cell r="D308">
            <v>0</v>
          </cell>
          <cell r="E308">
            <v>26.47</v>
          </cell>
        </row>
        <row r="309">
          <cell r="A309" t="str">
            <v>11.06.2024</v>
          </cell>
          <cell r="B309">
            <v>12</v>
          </cell>
          <cell r="C309">
            <v>2100.48</v>
          </cell>
          <cell r="D309">
            <v>0</v>
          </cell>
          <cell r="E309">
            <v>18.8</v>
          </cell>
        </row>
        <row r="310">
          <cell r="A310" t="str">
            <v>11.06.2024</v>
          </cell>
          <cell r="B310">
            <v>13</v>
          </cell>
          <cell r="C310">
            <v>2095.4</v>
          </cell>
          <cell r="D310">
            <v>0</v>
          </cell>
          <cell r="E310">
            <v>4.26</v>
          </cell>
        </row>
        <row r="311">
          <cell r="A311" t="str">
            <v>11.06.2024</v>
          </cell>
          <cell r="B311">
            <v>14</v>
          </cell>
          <cell r="C311">
            <v>2121.67</v>
          </cell>
          <cell r="D311">
            <v>121.1</v>
          </cell>
          <cell r="E311">
            <v>0</v>
          </cell>
        </row>
        <row r="312">
          <cell r="A312" t="str">
            <v>11.06.2024</v>
          </cell>
          <cell r="B312">
            <v>15</v>
          </cell>
          <cell r="C312">
            <v>2145.35</v>
          </cell>
          <cell r="D312">
            <v>413.34</v>
          </cell>
          <cell r="E312">
            <v>0</v>
          </cell>
        </row>
        <row r="313">
          <cell r="A313" t="str">
            <v>11.06.2024</v>
          </cell>
          <cell r="B313">
            <v>16</v>
          </cell>
          <cell r="C313">
            <v>2172.27</v>
          </cell>
          <cell r="D313">
            <v>86.1</v>
          </cell>
          <cell r="E313">
            <v>0</v>
          </cell>
        </row>
        <row r="314">
          <cell r="A314" t="str">
            <v>11.06.2024</v>
          </cell>
          <cell r="B314">
            <v>17</v>
          </cell>
          <cell r="C314">
            <v>2144.17</v>
          </cell>
          <cell r="D314">
            <v>0</v>
          </cell>
          <cell r="E314">
            <v>37.25</v>
          </cell>
        </row>
        <row r="315">
          <cell r="A315" t="str">
            <v>11.06.2024</v>
          </cell>
          <cell r="B315">
            <v>18</v>
          </cell>
          <cell r="C315">
            <v>2099.4699999999998</v>
          </cell>
          <cell r="D315">
            <v>0</v>
          </cell>
          <cell r="E315">
            <v>37.56</v>
          </cell>
        </row>
        <row r="316">
          <cell r="A316" t="str">
            <v>11.06.2024</v>
          </cell>
          <cell r="B316">
            <v>19</v>
          </cell>
          <cell r="C316">
            <v>2060.6999999999998</v>
          </cell>
          <cell r="D316">
            <v>0</v>
          </cell>
          <cell r="E316">
            <v>18.39</v>
          </cell>
        </row>
        <row r="317">
          <cell r="A317" t="str">
            <v>11.06.2024</v>
          </cell>
          <cell r="B317">
            <v>20</v>
          </cell>
          <cell r="C317">
            <v>2073.56</v>
          </cell>
          <cell r="D317">
            <v>0</v>
          </cell>
          <cell r="E317">
            <v>17.829999999999998</v>
          </cell>
        </row>
        <row r="318">
          <cell r="A318" t="str">
            <v>11.06.2024</v>
          </cell>
          <cell r="B318">
            <v>21</v>
          </cell>
          <cell r="C318">
            <v>2064.67</v>
          </cell>
          <cell r="D318">
            <v>0</v>
          </cell>
          <cell r="E318">
            <v>28.04</v>
          </cell>
        </row>
        <row r="319">
          <cell r="A319" t="str">
            <v>11.06.2024</v>
          </cell>
          <cell r="B319">
            <v>22</v>
          </cell>
          <cell r="C319">
            <v>1974.44</v>
          </cell>
          <cell r="D319">
            <v>0</v>
          </cell>
          <cell r="E319">
            <v>161.76</v>
          </cell>
        </row>
        <row r="320">
          <cell r="A320" t="str">
            <v>11.06.2024</v>
          </cell>
          <cell r="B320">
            <v>23</v>
          </cell>
          <cell r="C320">
            <v>1451.55</v>
          </cell>
          <cell r="D320">
            <v>0</v>
          </cell>
          <cell r="E320">
            <v>254.78</v>
          </cell>
        </row>
        <row r="321">
          <cell r="A321" t="str">
            <v>12.06.2024</v>
          </cell>
          <cell r="B321">
            <v>0</v>
          </cell>
          <cell r="C321">
            <v>1181.72</v>
          </cell>
          <cell r="D321">
            <v>0</v>
          </cell>
          <cell r="E321">
            <v>64.14</v>
          </cell>
        </row>
        <row r="322">
          <cell r="A322" t="str">
            <v>12.06.2024</v>
          </cell>
          <cell r="B322">
            <v>1</v>
          </cell>
          <cell r="C322">
            <v>1102.49</v>
          </cell>
          <cell r="D322">
            <v>54.22</v>
          </cell>
          <cell r="E322">
            <v>0</v>
          </cell>
        </row>
        <row r="323">
          <cell r="A323" t="str">
            <v>12.06.2024</v>
          </cell>
          <cell r="B323">
            <v>2</v>
          </cell>
          <cell r="C323">
            <v>965.16</v>
          </cell>
          <cell r="D323">
            <v>151.93</v>
          </cell>
          <cell r="E323">
            <v>0</v>
          </cell>
        </row>
        <row r="324">
          <cell r="A324" t="str">
            <v>12.06.2024</v>
          </cell>
          <cell r="B324">
            <v>3</v>
          </cell>
          <cell r="C324">
            <v>790.27</v>
          </cell>
          <cell r="D324">
            <v>51.15</v>
          </cell>
          <cell r="E324">
            <v>0</v>
          </cell>
        </row>
        <row r="325">
          <cell r="A325" t="str">
            <v>12.06.2024</v>
          </cell>
          <cell r="B325">
            <v>4</v>
          </cell>
          <cell r="C325">
            <v>736.44</v>
          </cell>
          <cell r="D325">
            <v>85.7</v>
          </cell>
          <cell r="E325">
            <v>0</v>
          </cell>
        </row>
        <row r="326">
          <cell r="A326" t="str">
            <v>12.06.2024</v>
          </cell>
          <cell r="B326">
            <v>5</v>
          </cell>
          <cell r="C326">
            <v>827.39</v>
          </cell>
          <cell r="D326">
            <v>197.39</v>
          </cell>
          <cell r="E326">
            <v>0</v>
          </cell>
        </row>
        <row r="327">
          <cell r="A327" t="str">
            <v>12.06.2024</v>
          </cell>
          <cell r="B327">
            <v>6</v>
          </cell>
          <cell r="C327">
            <v>858.87</v>
          </cell>
          <cell r="D327">
            <v>192.32</v>
          </cell>
          <cell r="E327">
            <v>0</v>
          </cell>
        </row>
        <row r="328">
          <cell r="A328" t="str">
            <v>12.06.2024</v>
          </cell>
          <cell r="B328">
            <v>7</v>
          </cell>
          <cell r="C328">
            <v>1148.99</v>
          </cell>
          <cell r="D328">
            <v>189.55</v>
          </cell>
          <cell r="E328">
            <v>0</v>
          </cell>
        </row>
        <row r="329">
          <cell r="A329" t="str">
            <v>12.06.2024</v>
          </cell>
          <cell r="B329">
            <v>8</v>
          </cell>
          <cell r="C329">
            <v>1493.53</v>
          </cell>
          <cell r="D329">
            <v>498</v>
          </cell>
          <cell r="E329">
            <v>0</v>
          </cell>
        </row>
        <row r="330">
          <cell r="A330" t="str">
            <v>12.06.2024</v>
          </cell>
          <cell r="B330">
            <v>9</v>
          </cell>
          <cell r="C330">
            <v>1996.06</v>
          </cell>
          <cell r="D330">
            <v>48.05</v>
          </cell>
          <cell r="E330">
            <v>0</v>
          </cell>
        </row>
        <row r="331">
          <cell r="A331" t="str">
            <v>12.06.2024</v>
          </cell>
          <cell r="B331">
            <v>10</v>
          </cell>
          <cell r="C331">
            <v>2063.15</v>
          </cell>
          <cell r="D331">
            <v>0</v>
          </cell>
          <cell r="E331">
            <v>2.9</v>
          </cell>
        </row>
        <row r="332">
          <cell r="A332" t="str">
            <v>12.06.2024</v>
          </cell>
          <cell r="B332">
            <v>11</v>
          </cell>
          <cell r="C332">
            <v>2076.36</v>
          </cell>
          <cell r="D332">
            <v>0</v>
          </cell>
          <cell r="E332">
            <v>4.38</v>
          </cell>
        </row>
        <row r="333">
          <cell r="A333" t="str">
            <v>12.06.2024</v>
          </cell>
          <cell r="B333">
            <v>12</v>
          </cell>
          <cell r="C333">
            <v>2076.27</v>
          </cell>
          <cell r="D333">
            <v>16.68</v>
          </cell>
          <cell r="E333">
            <v>0</v>
          </cell>
        </row>
        <row r="334">
          <cell r="A334" t="str">
            <v>12.06.2024</v>
          </cell>
          <cell r="B334">
            <v>13</v>
          </cell>
          <cell r="C334">
            <v>2072.41</v>
          </cell>
          <cell r="D334">
            <v>15.69</v>
          </cell>
          <cell r="E334">
            <v>0</v>
          </cell>
        </row>
        <row r="335">
          <cell r="A335" t="str">
            <v>12.06.2024</v>
          </cell>
          <cell r="B335">
            <v>14</v>
          </cell>
          <cell r="C335">
            <v>2073.41</v>
          </cell>
          <cell r="D335">
            <v>25.31</v>
          </cell>
          <cell r="E335">
            <v>0</v>
          </cell>
        </row>
        <row r="336">
          <cell r="A336" t="str">
            <v>12.06.2024</v>
          </cell>
          <cell r="B336">
            <v>15</v>
          </cell>
          <cell r="C336">
            <v>2072.6799999999998</v>
          </cell>
          <cell r="D336">
            <v>42.71</v>
          </cell>
          <cell r="E336">
            <v>0</v>
          </cell>
        </row>
        <row r="337">
          <cell r="A337" t="str">
            <v>12.06.2024</v>
          </cell>
          <cell r="B337">
            <v>16</v>
          </cell>
          <cell r="C337">
            <v>2069.6999999999998</v>
          </cell>
          <cell r="D337">
            <v>19.600000000000001</v>
          </cell>
          <cell r="E337">
            <v>0</v>
          </cell>
        </row>
        <row r="338">
          <cell r="A338" t="str">
            <v>12.06.2024</v>
          </cell>
          <cell r="B338">
            <v>17</v>
          </cell>
          <cell r="C338">
            <v>2047.6</v>
          </cell>
          <cell r="D338">
            <v>5.99</v>
          </cell>
          <cell r="E338">
            <v>0</v>
          </cell>
        </row>
        <row r="339">
          <cell r="A339" t="str">
            <v>12.06.2024</v>
          </cell>
          <cell r="B339">
            <v>18</v>
          </cell>
          <cell r="C339">
            <v>2038.97</v>
          </cell>
          <cell r="D339">
            <v>2.63</v>
          </cell>
          <cell r="E339">
            <v>0</v>
          </cell>
        </row>
        <row r="340">
          <cell r="A340" t="str">
            <v>12.06.2024</v>
          </cell>
          <cell r="B340">
            <v>19</v>
          </cell>
          <cell r="C340">
            <v>2006</v>
          </cell>
          <cell r="D340">
            <v>39.549999999999997</v>
          </cell>
          <cell r="E340">
            <v>0</v>
          </cell>
        </row>
        <row r="341">
          <cell r="A341" t="str">
            <v>12.06.2024</v>
          </cell>
          <cell r="B341">
            <v>20</v>
          </cell>
          <cell r="C341">
            <v>2043.88</v>
          </cell>
          <cell r="D341">
            <v>36.71</v>
          </cell>
          <cell r="E341">
            <v>0</v>
          </cell>
        </row>
        <row r="342">
          <cell r="A342" t="str">
            <v>12.06.2024</v>
          </cell>
          <cell r="B342">
            <v>21</v>
          </cell>
          <cell r="C342">
            <v>2030.07</v>
          </cell>
          <cell r="D342">
            <v>0</v>
          </cell>
          <cell r="E342">
            <v>18.11</v>
          </cell>
        </row>
        <row r="343">
          <cell r="A343" t="str">
            <v>12.06.2024</v>
          </cell>
          <cell r="B343">
            <v>22</v>
          </cell>
          <cell r="C343">
            <v>1750.34</v>
          </cell>
          <cell r="D343">
            <v>36.99</v>
          </cell>
          <cell r="E343">
            <v>0</v>
          </cell>
        </row>
        <row r="344">
          <cell r="A344" t="str">
            <v>12.06.2024</v>
          </cell>
          <cell r="B344">
            <v>23</v>
          </cell>
          <cell r="C344">
            <v>1351.81</v>
          </cell>
          <cell r="D344">
            <v>0</v>
          </cell>
          <cell r="E344">
            <v>82.75</v>
          </cell>
        </row>
        <row r="345">
          <cell r="A345" t="str">
            <v>13.06.2024</v>
          </cell>
          <cell r="B345">
            <v>0</v>
          </cell>
          <cell r="C345">
            <v>1143.8</v>
          </cell>
          <cell r="D345">
            <v>0</v>
          </cell>
          <cell r="E345">
            <v>57.06</v>
          </cell>
        </row>
        <row r="346">
          <cell r="A346" t="str">
            <v>13.06.2024</v>
          </cell>
          <cell r="B346">
            <v>1</v>
          </cell>
          <cell r="C346">
            <v>1110.3499999999999</v>
          </cell>
          <cell r="D346">
            <v>0</v>
          </cell>
          <cell r="E346">
            <v>76.790000000000006</v>
          </cell>
        </row>
        <row r="347">
          <cell r="A347" t="str">
            <v>13.06.2024</v>
          </cell>
          <cell r="B347">
            <v>2</v>
          </cell>
          <cell r="C347">
            <v>976.8</v>
          </cell>
          <cell r="D347">
            <v>0</v>
          </cell>
          <cell r="E347">
            <v>88.2</v>
          </cell>
        </row>
        <row r="348">
          <cell r="A348" t="str">
            <v>13.06.2024</v>
          </cell>
          <cell r="B348">
            <v>3</v>
          </cell>
          <cell r="C348">
            <v>809.19</v>
          </cell>
          <cell r="D348">
            <v>0</v>
          </cell>
          <cell r="E348">
            <v>9.5299999999999994</v>
          </cell>
        </row>
        <row r="349">
          <cell r="A349" t="str">
            <v>13.06.2024</v>
          </cell>
          <cell r="B349">
            <v>4</v>
          </cell>
          <cell r="C349">
            <v>702.31</v>
          </cell>
          <cell r="D349">
            <v>192.18</v>
          </cell>
          <cell r="E349">
            <v>0</v>
          </cell>
        </row>
        <row r="350">
          <cell r="A350" t="str">
            <v>13.06.2024</v>
          </cell>
          <cell r="B350">
            <v>5</v>
          </cell>
          <cell r="C350">
            <v>996.74</v>
          </cell>
          <cell r="D350">
            <v>120.77</v>
          </cell>
          <cell r="E350">
            <v>0</v>
          </cell>
        </row>
        <row r="351">
          <cell r="A351" t="str">
            <v>13.06.2024</v>
          </cell>
          <cell r="B351">
            <v>6</v>
          </cell>
          <cell r="C351">
            <v>1116.47</v>
          </cell>
          <cell r="D351">
            <v>103.12</v>
          </cell>
          <cell r="E351">
            <v>0</v>
          </cell>
        </row>
        <row r="352">
          <cell r="A352" t="str">
            <v>13.06.2024</v>
          </cell>
          <cell r="B352">
            <v>7</v>
          </cell>
          <cell r="C352">
            <v>1419.55</v>
          </cell>
          <cell r="D352">
            <v>336.63</v>
          </cell>
          <cell r="E352">
            <v>0</v>
          </cell>
        </row>
        <row r="353">
          <cell r="A353" t="str">
            <v>13.06.2024</v>
          </cell>
          <cell r="B353">
            <v>8</v>
          </cell>
          <cell r="C353">
            <v>2049.4299999999998</v>
          </cell>
          <cell r="D353">
            <v>0</v>
          </cell>
          <cell r="E353">
            <v>29.86</v>
          </cell>
        </row>
        <row r="354">
          <cell r="A354" t="str">
            <v>13.06.2024</v>
          </cell>
          <cell r="B354">
            <v>9</v>
          </cell>
          <cell r="C354">
            <v>2096.29</v>
          </cell>
          <cell r="D354">
            <v>32.590000000000003</v>
          </cell>
          <cell r="E354">
            <v>0</v>
          </cell>
        </row>
        <row r="355">
          <cell r="A355" t="str">
            <v>13.06.2024</v>
          </cell>
          <cell r="B355">
            <v>10</v>
          </cell>
          <cell r="C355">
            <v>2111.08</v>
          </cell>
          <cell r="D355">
            <v>188.06</v>
          </cell>
          <cell r="E355">
            <v>0</v>
          </cell>
        </row>
        <row r="356">
          <cell r="A356" t="str">
            <v>13.06.2024</v>
          </cell>
          <cell r="B356">
            <v>11</v>
          </cell>
          <cell r="C356">
            <v>2121.0100000000002</v>
          </cell>
          <cell r="D356">
            <v>265.08999999999997</v>
          </cell>
          <cell r="E356">
            <v>0</v>
          </cell>
        </row>
        <row r="357">
          <cell r="A357" t="str">
            <v>13.06.2024</v>
          </cell>
          <cell r="B357">
            <v>12</v>
          </cell>
          <cell r="C357">
            <v>2117.06</v>
          </cell>
          <cell r="D357">
            <v>721.76</v>
          </cell>
          <cell r="E357">
            <v>0</v>
          </cell>
        </row>
        <row r="358">
          <cell r="A358" t="str">
            <v>13.06.2024</v>
          </cell>
          <cell r="B358">
            <v>13</v>
          </cell>
          <cell r="C358">
            <v>2120.7800000000002</v>
          </cell>
          <cell r="D358">
            <v>746.96</v>
          </cell>
          <cell r="E358">
            <v>0</v>
          </cell>
        </row>
        <row r="359">
          <cell r="A359" t="str">
            <v>13.06.2024</v>
          </cell>
          <cell r="B359">
            <v>14</v>
          </cell>
          <cell r="C359">
            <v>2135.7399999999998</v>
          </cell>
          <cell r="D359">
            <v>741.17</v>
          </cell>
          <cell r="E359">
            <v>0</v>
          </cell>
        </row>
        <row r="360">
          <cell r="A360" t="str">
            <v>13.06.2024</v>
          </cell>
          <cell r="B360">
            <v>15</v>
          </cell>
          <cell r="C360">
            <v>2136.75</v>
          </cell>
          <cell r="D360">
            <v>817.96</v>
          </cell>
          <cell r="E360">
            <v>0</v>
          </cell>
        </row>
        <row r="361">
          <cell r="A361" t="str">
            <v>13.06.2024</v>
          </cell>
          <cell r="B361">
            <v>16</v>
          </cell>
          <cell r="C361">
            <v>2140.5300000000002</v>
          </cell>
          <cell r="D361">
            <v>645.23</v>
          </cell>
          <cell r="E361">
            <v>0</v>
          </cell>
        </row>
        <row r="362">
          <cell r="A362" t="str">
            <v>13.06.2024</v>
          </cell>
          <cell r="B362">
            <v>17</v>
          </cell>
          <cell r="C362">
            <v>2133.31</v>
          </cell>
          <cell r="D362">
            <v>505.86</v>
          </cell>
          <cell r="E362">
            <v>0</v>
          </cell>
        </row>
        <row r="363">
          <cell r="A363" t="str">
            <v>13.06.2024</v>
          </cell>
          <cell r="B363">
            <v>18</v>
          </cell>
          <cell r="C363">
            <v>2135.7399999999998</v>
          </cell>
          <cell r="D363">
            <v>231.52</v>
          </cell>
          <cell r="E363">
            <v>0</v>
          </cell>
        </row>
        <row r="364">
          <cell r="A364" t="str">
            <v>13.06.2024</v>
          </cell>
          <cell r="B364">
            <v>19</v>
          </cell>
          <cell r="C364">
            <v>2094.91</v>
          </cell>
          <cell r="D364">
            <v>29.38</v>
          </cell>
          <cell r="E364">
            <v>0</v>
          </cell>
        </row>
        <row r="365">
          <cell r="A365" t="str">
            <v>13.06.2024</v>
          </cell>
          <cell r="B365">
            <v>20</v>
          </cell>
          <cell r="C365">
            <v>2115.7800000000002</v>
          </cell>
          <cell r="D365">
            <v>183.4</v>
          </cell>
          <cell r="E365">
            <v>0</v>
          </cell>
        </row>
        <row r="366">
          <cell r="A366" t="str">
            <v>13.06.2024</v>
          </cell>
          <cell r="B366">
            <v>21</v>
          </cell>
          <cell r="C366">
            <v>2076.7199999999998</v>
          </cell>
          <cell r="D366">
            <v>0</v>
          </cell>
          <cell r="E366">
            <v>43.87</v>
          </cell>
        </row>
        <row r="367">
          <cell r="A367" t="str">
            <v>13.06.2024</v>
          </cell>
          <cell r="B367">
            <v>22</v>
          </cell>
          <cell r="C367">
            <v>2019.82</v>
          </cell>
          <cell r="D367">
            <v>0</v>
          </cell>
          <cell r="E367">
            <v>79.010000000000005</v>
          </cell>
        </row>
        <row r="368">
          <cell r="A368" t="str">
            <v>13.06.2024</v>
          </cell>
          <cell r="B368">
            <v>23</v>
          </cell>
          <cell r="C368">
            <v>1432.03</v>
          </cell>
          <cell r="D368">
            <v>0</v>
          </cell>
          <cell r="E368">
            <v>363.2</v>
          </cell>
        </row>
        <row r="369">
          <cell r="A369" t="str">
            <v>14.06.2024</v>
          </cell>
          <cell r="B369">
            <v>0</v>
          </cell>
          <cell r="C369">
            <v>1117.82</v>
          </cell>
          <cell r="D369">
            <v>46.66</v>
          </cell>
          <cell r="E369">
            <v>0</v>
          </cell>
        </row>
        <row r="370">
          <cell r="A370" t="str">
            <v>14.06.2024</v>
          </cell>
          <cell r="B370">
            <v>1</v>
          </cell>
          <cell r="C370">
            <v>1048.54</v>
          </cell>
          <cell r="D370">
            <v>18.48</v>
          </cell>
          <cell r="E370">
            <v>0</v>
          </cell>
        </row>
        <row r="371">
          <cell r="A371" t="str">
            <v>14.06.2024</v>
          </cell>
          <cell r="B371">
            <v>2</v>
          </cell>
          <cell r="C371">
            <v>825.8</v>
          </cell>
          <cell r="D371">
            <v>30.91</v>
          </cell>
          <cell r="E371">
            <v>0</v>
          </cell>
        </row>
        <row r="372">
          <cell r="A372" t="str">
            <v>14.06.2024</v>
          </cell>
          <cell r="B372">
            <v>3</v>
          </cell>
          <cell r="C372">
            <v>697.49</v>
          </cell>
          <cell r="D372">
            <v>3.61</v>
          </cell>
          <cell r="E372">
            <v>0</v>
          </cell>
        </row>
        <row r="373">
          <cell r="A373" t="str">
            <v>14.06.2024</v>
          </cell>
          <cell r="B373">
            <v>4</v>
          </cell>
          <cell r="C373">
            <v>728.05</v>
          </cell>
          <cell r="D373">
            <v>77.38</v>
          </cell>
          <cell r="E373">
            <v>0</v>
          </cell>
        </row>
        <row r="374">
          <cell r="A374" t="str">
            <v>14.06.2024</v>
          </cell>
          <cell r="B374">
            <v>5</v>
          </cell>
          <cell r="C374">
            <v>1004.89</v>
          </cell>
          <cell r="D374">
            <v>127.17</v>
          </cell>
          <cell r="E374">
            <v>0</v>
          </cell>
        </row>
        <row r="375">
          <cell r="A375" t="str">
            <v>14.06.2024</v>
          </cell>
          <cell r="B375">
            <v>6</v>
          </cell>
          <cell r="C375">
            <v>1087.32</v>
          </cell>
          <cell r="D375">
            <v>218.25</v>
          </cell>
          <cell r="E375">
            <v>0</v>
          </cell>
        </row>
        <row r="376">
          <cell r="A376" t="str">
            <v>14.06.2024</v>
          </cell>
          <cell r="B376">
            <v>7</v>
          </cell>
          <cell r="C376">
            <v>1377.47</v>
          </cell>
          <cell r="D376">
            <v>471.55</v>
          </cell>
          <cell r="E376">
            <v>0</v>
          </cell>
        </row>
        <row r="377">
          <cell r="A377" t="str">
            <v>14.06.2024</v>
          </cell>
          <cell r="B377">
            <v>8</v>
          </cell>
          <cell r="C377">
            <v>2037.66</v>
          </cell>
          <cell r="D377">
            <v>44.43</v>
          </cell>
          <cell r="E377">
            <v>0</v>
          </cell>
        </row>
        <row r="378">
          <cell r="A378" t="str">
            <v>14.06.2024</v>
          </cell>
          <cell r="B378">
            <v>9</v>
          </cell>
          <cell r="C378">
            <v>2087.36</v>
          </cell>
          <cell r="D378">
            <v>268.82</v>
          </cell>
          <cell r="E378">
            <v>0</v>
          </cell>
        </row>
        <row r="379">
          <cell r="A379" t="str">
            <v>14.06.2024</v>
          </cell>
          <cell r="B379">
            <v>10</v>
          </cell>
          <cell r="C379">
            <v>2202.54</v>
          </cell>
          <cell r="D379">
            <v>185.44</v>
          </cell>
          <cell r="E379">
            <v>0</v>
          </cell>
        </row>
        <row r="380">
          <cell r="A380" t="str">
            <v>14.06.2024</v>
          </cell>
          <cell r="B380">
            <v>11</v>
          </cell>
          <cell r="C380">
            <v>2253</v>
          </cell>
          <cell r="D380">
            <v>178.96</v>
          </cell>
          <cell r="E380">
            <v>0</v>
          </cell>
        </row>
        <row r="381">
          <cell r="A381" t="str">
            <v>14.06.2024</v>
          </cell>
          <cell r="B381">
            <v>12</v>
          </cell>
          <cell r="C381">
            <v>2289.6799999999998</v>
          </cell>
          <cell r="D381">
            <v>91.79</v>
          </cell>
          <cell r="E381">
            <v>0</v>
          </cell>
        </row>
        <row r="382">
          <cell r="A382" t="str">
            <v>14.06.2024</v>
          </cell>
          <cell r="B382">
            <v>13</v>
          </cell>
          <cell r="C382">
            <v>2308.46</v>
          </cell>
          <cell r="D382">
            <v>306.25</v>
          </cell>
          <cell r="E382">
            <v>0</v>
          </cell>
        </row>
        <row r="383">
          <cell r="A383" t="str">
            <v>14.06.2024</v>
          </cell>
          <cell r="B383">
            <v>14</v>
          </cell>
          <cell r="C383">
            <v>2331.44</v>
          </cell>
          <cell r="D383">
            <v>714.11</v>
          </cell>
          <cell r="E383">
            <v>0</v>
          </cell>
        </row>
        <row r="384">
          <cell r="A384" t="str">
            <v>14.06.2024</v>
          </cell>
          <cell r="B384">
            <v>15</v>
          </cell>
          <cell r="C384">
            <v>2321.98</v>
          </cell>
          <cell r="D384">
            <v>547.20000000000005</v>
          </cell>
          <cell r="E384">
            <v>0</v>
          </cell>
        </row>
        <row r="385">
          <cell r="A385" t="str">
            <v>14.06.2024</v>
          </cell>
          <cell r="B385">
            <v>16</v>
          </cell>
          <cell r="C385">
            <v>2129.91</v>
          </cell>
          <cell r="D385">
            <v>360.41</v>
          </cell>
          <cell r="E385">
            <v>0</v>
          </cell>
        </row>
        <row r="386">
          <cell r="A386" t="str">
            <v>14.06.2024</v>
          </cell>
          <cell r="B386">
            <v>17</v>
          </cell>
          <cell r="C386">
            <v>2111</v>
          </cell>
          <cell r="D386">
            <v>273.95999999999998</v>
          </cell>
          <cell r="E386">
            <v>0</v>
          </cell>
        </row>
        <row r="387">
          <cell r="A387" t="str">
            <v>14.06.2024</v>
          </cell>
          <cell r="B387">
            <v>18</v>
          </cell>
          <cell r="C387">
            <v>2169.84</v>
          </cell>
          <cell r="D387">
            <v>513.80999999999995</v>
          </cell>
          <cell r="E387">
            <v>0</v>
          </cell>
        </row>
        <row r="388">
          <cell r="A388" t="str">
            <v>14.06.2024</v>
          </cell>
          <cell r="B388">
            <v>19</v>
          </cell>
          <cell r="C388">
            <v>2071.84</v>
          </cell>
          <cell r="D388">
            <v>29.86</v>
          </cell>
          <cell r="E388">
            <v>0</v>
          </cell>
        </row>
        <row r="389">
          <cell r="A389" t="str">
            <v>14.06.2024</v>
          </cell>
          <cell r="B389">
            <v>20</v>
          </cell>
          <cell r="C389">
            <v>2058.71</v>
          </cell>
          <cell r="D389">
            <v>7.16</v>
          </cell>
          <cell r="E389">
            <v>0</v>
          </cell>
        </row>
        <row r="390">
          <cell r="A390" t="str">
            <v>14.06.2024</v>
          </cell>
          <cell r="B390">
            <v>21</v>
          </cell>
          <cell r="C390">
            <v>2043.67</v>
          </cell>
          <cell r="D390">
            <v>0</v>
          </cell>
          <cell r="E390">
            <v>39.46</v>
          </cell>
        </row>
        <row r="391">
          <cell r="A391" t="str">
            <v>14.06.2024</v>
          </cell>
          <cell r="B391">
            <v>22</v>
          </cell>
          <cell r="C391">
            <v>1965.02</v>
          </cell>
          <cell r="D391">
            <v>0</v>
          </cell>
          <cell r="E391">
            <v>248.17</v>
          </cell>
        </row>
        <row r="392">
          <cell r="A392" t="str">
            <v>14.06.2024</v>
          </cell>
          <cell r="B392">
            <v>23</v>
          </cell>
          <cell r="C392">
            <v>1392.42</v>
          </cell>
          <cell r="D392">
            <v>0</v>
          </cell>
          <cell r="E392">
            <v>231.27</v>
          </cell>
        </row>
        <row r="393">
          <cell r="A393" t="str">
            <v>15.06.2024</v>
          </cell>
          <cell r="B393">
            <v>0</v>
          </cell>
          <cell r="C393">
            <v>1156.8499999999999</v>
          </cell>
          <cell r="D393">
            <v>0</v>
          </cell>
          <cell r="E393">
            <v>32.44</v>
          </cell>
        </row>
        <row r="394">
          <cell r="A394" t="str">
            <v>15.06.2024</v>
          </cell>
          <cell r="B394">
            <v>1</v>
          </cell>
          <cell r="C394">
            <v>1123.77</v>
          </cell>
          <cell r="D394">
            <v>0</v>
          </cell>
          <cell r="E394">
            <v>4.7300000000000004</v>
          </cell>
        </row>
        <row r="395">
          <cell r="A395" t="str">
            <v>15.06.2024</v>
          </cell>
          <cell r="B395">
            <v>2</v>
          </cell>
          <cell r="C395">
            <v>1014.6</v>
          </cell>
          <cell r="D395">
            <v>0</v>
          </cell>
          <cell r="E395">
            <v>147.94</v>
          </cell>
        </row>
        <row r="396">
          <cell r="A396" t="str">
            <v>15.06.2024</v>
          </cell>
          <cell r="B396">
            <v>3</v>
          </cell>
          <cell r="C396">
            <v>798.35</v>
          </cell>
          <cell r="D396">
            <v>27.48</v>
          </cell>
          <cell r="E396">
            <v>0</v>
          </cell>
        </row>
        <row r="397">
          <cell r="A397" t="str">
            <v>15.06.2024</v>
          </cell>
          <cell r="B397">
            <v>4</v>
          </cell>
          <cell r="C397">
            <v>745.18</v>
          </cell>
          <cell r="D397">
            <v>138.29</v>
          </cell>
          <cell r="E397">
            <v>0</v>
          </cell>
        </row>
        <row r="398">
          <cell r="A398" t="str">
            <v>15.06.2024</v>
          </cell>
          <cell r="B398">
            <v>5</v>
          </cell>
          <cell r="C398">
            <v>946.71</v>
          </cell>
          <cell r="D398">
            <v>156.07</v>
          </cell>
          <cell r="E398">
            <v>0</v>
          </cell>
        </row>
        <row r="399">
          <cell r="A399" t="str">
            <v>15.06.2024</v>
          </cell>
          <cell r="B399">
            <v>6</v>
          </cell>
          <cell r="C399">
            <v>959.66</v>
          </cell>
          <cell r="D399">
            <v>152.62</v>
          </cell>
          <cell r="E399">
            <v>0</v>
          </cell>
        </row>
        <row r="400">
          <cell r="A400" t="str">
            <v>15.06.2024</v>
          </cell>
          <cell r="B400">
            <v>7</v>
          </cell>
          <cell r="C400">
            <v>1145.29</v>
          </cell>
          <cell r="D400">
            <v>277.43</v>
          </cell>
          <cell r="E400">
            <v>0</v>
          </cell>
        </row>
        <row r="401">
          <cell r="A401" t="str">
            <v>15.06.2024</v>
          </cell>
          <cell r="B401">
            <v>8</v>
          </cell>
          <cell r="C401">
            <v>1619.62</v>
          </cell>
          <cell r="D401">
            <v>380.69</v>
          </cell>
          <cell r="E401">
            <v>0</v>
          </cell>
        </row>
        <row r="402">
          <cell r="A402" t="str">
            <v>15.06.2024</v>
          </cell>
          <cell r="B402">
            <v>9</v>
          </cell>
          <cell r="C402">
            <v>2046.93</v>
          </cell>
          <cell r="D402">
            <v>0</v>
          </cell>
          <cell r="E402">
            <v>7.75</v>
          </cell>
        </row>
        <row r="403">
          <cell r="A403" t="str">
            <v>15.06.2024</v>
          </cell>
          <cell r="B403">
            <v>10</v>
          </cell>
          <cell r="C403">
            <v>2069.31</v>
          </cell>
          <cell r="D403">
            <v>5.32</v>
          </cell>
          <cell r="E403">
            <v>0</v>
          </cell>
        </row>
        <row r="404">
          <cell r="A404" t="str">
            <v>15.06.2024</v>
          </cell>
          <cell r="B404">
            <v>11</v>
          </cell>
          <cell r="C404">
            <v>2077.4</v>
          </cell>
          <cell r="D404">
            <v>0</v>
          </cell>
          <cell r="E404">
            <v>1.75</v>
          </cell>
        </row>
        <row r="405">
          <cell r="A405" t="str">
            <v>15.06.2024</v>
          </cell>
          <cell r="B405">
            <v>12</v>
          </cell>
          <cell r="C405">
            <v>2059.1</v>
          </cell>
          <cell r="D405">
            <v>22.62</v>
          </cell>
          <cell r="E405">
            <v>0</v>
          </cell>
        </row>
        <row r="406">
          <cell r="A406" t="str">
            <v>15.06.2024</v>
          </cell>
          <cell r="B406">
            <v>13</v>
          </cell>
          <cell r="C406">
            <v>2053.11</v>
          </cell>
          <cell r="D406">
            <v>18.03</v>
          </cell>
          <cell r="E406">
            <v>0</v>
          </cell>
        </row>
        <row r="407">
          <cell r="A407" t="str">
            <v>15.06.2024</v>
          </cell>
          <cell r="B407">
            <v>14</v>
          </cell>
          <cell r="C407">
            <v>2077.4899999999998</v>
          </cell>
          <cell r="D407">
            <v>14.83</v>
          </cell>
          <cell r="E407">
            <v>0</v>
          </cell>
        </row>
        <row r="408">
          <cell r="A408" t="str">
            <v>15.06.2024</v>
          </cell>
          <cell r="B408">
            <v>15</v>
          </cell>
          <cell r="C408">
            <v>2086.0500000000002</v>
          </cell>
          <cell r="D408">
            <v>56.23</v>
          </cell>
          <cell r="E408">
            <v>0</v>
          </cell>
        </row>
        <row r="409">
          <cell r="A409" t="str">
            <v>15.06.2024</v>
          </cell>
          <cell r="B409">
            <v>16</v>
          </cell>
          <cell r="C409">
            <v>2109.6</v>
          </cell>
          <cell r="D409">
            <v>60</v>
          </cell>
          <cell r="E409">
            <v>0</v>
          </cell>
        </row>
        <row r="410">
          <cell r="A410" t="str">
            <v>15.06.2024</v>
          </cell>
          <cell r="B410">
            <v>17</v>
          </cell>
          <cell r="C410">
            <v>2102.73</v>
          </cell>
          <cell r="D410">
            <v>0</v>
          </cell>
          <cell r="E410">
            <v>8.25</v>
          </cell>
        </row>
        <row r="411">
          <cell r="A411" t="str">
            <v>15.06.2024</v>
          </cell>
          <cell r="B411">
            <v>18</v>
          </cell>
          <cell r="C411">
            <v>2075.69</v>
          </cell>
          <cell r="D411">
            <v>0</v>
          </cell>
          <cell r="E411">
            <v>15.51</v>
          </cell>
        </row>
        <row r="412">
          <cell r="A412" t="str">
            <v>15.06.2024</v>
          </cell>
          <cell r="B412">
            <v>19</v>
          </cell>
          <cell r="C412">
            <v>2047.54</v>
          </cell>
          <cell r="D412">
            <v>0</v>
          </cell>
          <cell r="E412">
            <v>4.3899999999999997</v>
          </cell>
        </row>
        <row r="413">
          <cell r="A413" t="str">
            <v>15.06.2024</v>
          </cell>
          <cell r="B413">
            <v>20</v>
          </cell>
          <cell r="C413">
            <v>2055.94</v>
          </cell>
          <cell r="D413">
            <v>0</v>
          </cell>
          <cell r="E413">
            <v>14.27</v>
          </cell>
        </row>
        <row r="414">
          <cell r="A414" t="str">
            <v>15.06.2024</v>
          </cell>
          <cell r="B414">
            <v>21</v>
          </cell>
          <cell r="C414">
            <v>2038.67</v>
          </cell>
          <cell r="D414">
            <v>0</v>
          </cell>
          <cell r="E414">
            <v>134.84</v>
          </cell>
        </row>
        <row r="415">
          <cell r="A415" t="str">
            <v>15.06.2024</v>
          </cell>
          <cell r="B415">
            <v>22</v>
          </cell>
          <cell r="C415">
            <v>1910.91</v>
          </cell>
          <cell r="D415">
            <v>0</v>
          </cell>
          <cell r="E415">
            <v>547.5</v>
          </cell>
        </row>
        <row r="416">
          <cell r="A416" t="str">
            <v>15.06.2024</v>
          </cell>
          <cell r="B416">
            <v>23</v>
          </cell>
          <cell r="C416">
            <v>1390.49</v>
          </cell>
          <cell r="D416">
            <v>0</v>
          </cell>
          <cell r="E416">
            <v>341.08</v>
          </cell>
        </row>
        <row r="417">
          <cell r="A417" t="str">
            <v>16.06.2024</v>
          </cell>
          <cell r="B417">
            <v>0</v>
          </cell>
          <cell r="C417">
            <v>1121.72</v>
          </cell>
          <cell r="D417">
            <v>0</v>
          </cell>
          <cell r="E417">
            <v>60.41</v>
          </cell>
        </row>
        <row r="418">
          <cell r="A418" t="str">
            <v>16.06.2024</v>
          </cell>
          <cell r="B418">
            <v>1</v>
          </cell>
          <cell r="C418">
            <v>1072.96</v>
          </cell>
          <cell r="D418">
            <v>0</v>
          </cell>
          <cell r="E418">
            <v>85.14</v>
          </cell>
        </row>
        <row r="419">
          <cell r="A419" t="str">
            <v>16.06.2024</v>
          </cell>
          <cell r="B419">
            <v>2</v>
          </cell>
          <cell r="C419">
            <v>967.38</v>
          </cell>
          <cell r="D419">
            <v>0</v>
          </cell>
          <cell r="E419">
            <v>197.61</v>
          </cell>
        </row>
        <row r="420">
          <cell r="A420" t="str">
            <v>16.06.2024</v>
          </cell>
          <cell r="B420">
            <v>3</v>
          </cell>
          <cell r="C420">
            <v>755.53</v>
          </cell>
          <cell r="D420">
            <v>0</v>
          </cell>
          <cell r="E420">
            <v>781.49</v>
          </cell>
        </row>
        <row r="421">
          <cell r="A421" t="str">
            <v>16.06.2024</v>
          </cell>
          <cell r="B421">
            <v>4</v>
          </cell>
          <cell r="C421">
            <v>626.9</v>
          </cell>
          <cell r="D421">
            <v>0</v>
          </cell>
          <cell r="E421">
            <v>164.58</v>
          </cell>
        </row>
        <row r="422">
          <cell r="A422" t="str">
            <v>16.06.2024</v>
          </cell>
          <cell r="B422">
            <v>5</v>
          </cell>
          <cell r="C422">
            <v>889.31</v>
          </cell>
          <cell r="D422">
            <v>0</v>
          </cell>
          <cell r="E422">
            <v>137.41</v>
          </cell>
        </row>
        <row r="423">
          <cell r="A423" t="str">
            <v>16.06.2024</v>
          </cell>
          <cell r="B423">
            <v>6</v>
          </cell>
          <cell r="C423">
            <v>834.38</v>
          </cell>
          <cell r="D423">
            <v>0</v>
          </cell>
          <cell r="E423">
            <v>23.83</v>
          </cell>
        </row>
        <row r="424">
          <cell r="A424" t="str">
            <v>16.06.2024</v>
          </cell>
          <cell r="B424">
            <v>7</v>
          </cell>
          <cell r="C424">
            <v>1018.59</v>
          </cell>
          <cell r="D424">
            <v>133.93</v>
          </cell>
          <cell r="E424">
            <v>0</v>
          </cell>
        </row>
        <row r="425">
          <cell r="A425" t="str">
            <v>16.06.2024</v>
          </cell>
          <cell r="B425">
            <v>8</v>
          </cell>
          <cell r="C425">
            <v>1417.95</v>
          </cell>
          <cell r="D425">
            <v>320.33</v>
          </cell>
          <cell r="E425">
            <v>0</v>
          </cell>
        </row>
        <row r="426">
          <cell r="A426" t="str">
            <v>16.06.2024</v>
          </cell>
          <cell r="B426">
            <v>9</v>
          </cell>
          <cell r="C426">
            <v>1981.92</v>
          </cell>
          <cell r="D426">
            <v>42.17</v>
          </cell>
          <cell r="E426">
            <v>0</v>
          </cell>
        </row>
        <row r="427">
          <cell r="A427" t="str">
            <v>16.06.2024</v>
          </cell>
          <cell r="B427">
            <v>10</v>
          </cell>
          <cell r="C427">
            <v>2045.2</v>
          </cell>
          <cell r="D427">
            <v>0</v>
          </cell>
          <cell r="E427">
            <v>25.23</v>
          </cell>
        </row>
        <row r="428">
          <cell r="A428" t="str">
            <v>16.06.2024</v>
          </cell>
          <cell r="B428">
            <v>11</v>
          </cell>
          <cell r="C428">
            <v>2047.81</v>
          </cell>
          <cell r="D428">
            <v>0</v>
          </cell>
          <cell r="E428">
            <v>28.12</v>
          </cell>
        </row>
        <row r="429">
          <cell r="A429" t="str">
            <v>16.06.2024</v>
          </cell>
          <cell r="B429">
            <v>12</v>
          </cell>
          <cell r="C429">
            <v>2054.92</v>
          </cell>
          <cell r="D429">
            <v>0</v>
          </cell>
          <cell r="E429">
            <v>26.62</v>
          </cell>
        </row>
        <row r="430">
          <cell r="A430" t="str">
            <v>16.06.2024</v>
          </cell>
          <cell r="B430">
            <v>13</v>
          </cell>
          <cell r="C430">
            <v>2043.37</v>
          </cell>
          <cell r="D430">
            <v>0</v>
          </cell>
          <cell r="E430">
            <v>30.35</v>
          </cell>
        </row>
        <row r="431">
          <cell r="A431" t="str">
            <v>16.06.2024</v>
          </cell>
          <cell r="B431">
            <v>14</v>
          </cell>
          <cell r="C431">
            <v>2050.2800000000002</v>
          </cell>
          <cell r="D431">
            <v>0</v>
          </cell>
          <cell r="E431">
            <v>25.09</v>
          </cell>
        </row>
        <row r="432">
          <cell r="A432" t="str">
            <v>16.06.2024</v>
          </cell>
          <cell r="B432">
            <v>15</v>
          </cell>
          <cell r="C432">
            <v>2047.81</v>
          </cell>
          <cell r="D432">
            <v>0</v>
          </cell>
          <cell r="E432">
            <v>20.84</v>
          </cell>
        </row>
        <row r="433">
          <cell r="A433" t="str">
            <v>16.06.2024</v>
          </cell>
          <cell r="B433">
            <v>16</v>
          </cell>
          <cell r="C433">
            <v>2060.06</v>
          </cell>
          <cell r="D433">
            <v>0</v>
          </cell>
          <cell r="E433">
            <v>31.24</v>
          </cell>
        </row>
        <row r="434">
          <cell r="A434" t="str">
            <v>16.06.2024</v>
          </cell>
          <cell r="B434">
            <v>17</v>
          </cell>
          <cell r="C434">
            <v>2058.69</v>
          </cell>
          <cell r="D434">
            <v>0</v>
          </cell>
          <cell r="E434">
            <v>30.33</v>
          </cell>
        </row>
        <row r="435">
          <cell r="A435" t="str">
            <v>16.06.2024</v>
          </cell>
          <cell r="B435">
            <v>18</v>
          </cell>
          <cell r="C435">
            <v>2063.4699999999998</v>
          </cell>
          <cell r="D435">
            <v>0</v>
          </cell>
          <cell r="E435">
            <v>35.53</v>
          </cell>
        </row>
        <row r="436">
          <cell r="A436" t="str">
            <v>16.06.2024</v>
          </cell>
          <cell r="B436">
            <v>19</v>
          </cell>
          <cell r="C436">
            <v>2050.1999999999998</v>
          </cell>
          <cell r="D436">
            <v>0</v>
          </cell>
          <cell r="E436">
            <v>20.059999999999999</v>
          </cell>
        </row>
        <row r="437">
          <cell r="A437" t="str">
            <v>16.06.2024</v>
          </cell>
          <cell r="B437">
            <v>20</v>
          </cell>
          <cell r="C437">
            <v>2061.7600000000002</v>
          </cell>
          <cell r="D437">
            <v>0</v>
          </cell>
          <cell r="E437">
            <v>9.33</v>
          </cell>
        </row>
        <row r="438">
          <cell r="A438" t="str">
            <v>16.06.2024</v>
          </cell>
          <cell r="B438">
            <v>21</v>
          </cell>
          <cell r="C438">
            <v>2035.5</v>
          </cell>
          <cell r="D438">
            <v>0</v>
          </cell>
          <cell r="E438">
            <v>2.48</v>
          </cell>
        </row>
        <row r="439">
          <cell r="A439" t="str">
            <v>16.06.2024</v>
          </cell>
          <cell r="B439">
            <v>22</v>
          </cell>
          <cell r="C439">
            <v>1815.9</v>
          </cell>
          <cell r="D439">
            <v>0</v>
          </cell>
          <cell r="E439">
            <v>28.18</v>
          </cell>
        </row>
        <row r="440">
          <cell r="A440" t="str">
            <v>16.06.2024</v>
          </cell>
          <cell r="B440">
            <v>23</v>
          </cell>
          <cell r="C440">
            <v>1397.24</v>
          </cell>
          <cell r="D440">
            <v>0</v>
          </cell>
          <cell r="E440">
            <v>162.33000000000001</v>
          </cell>
        </row>
        <row r="441">
          <cell r="A441" t="str">
            <v>17.06.2024</v>
          </cell>
          <cell r="B441">
            <v>0</v>
          </cell>
          <cell r="C441">
            <v>1179.8</v>
          </cell>
          <cell r="D441">
            <v>4.67</v>
          </cell>
          <cell r="E441">
            <v>0</v>
          </cell>
        </row>
        <row r="442">
          <cell r="A442" t="str">
            <v>17.06.2024</v>
          </cell>
          <cell r="B442">
            <v>1</v>
          </cell>
          <cell r="C442">
            <v>1111.6300000000001</v>
          </cell>
          <cell r="D442">
            <v>48.8</v>
          </cell>
          <cell r="E442">
            <v>0</v>
          </cell>
        </row>
        <row r="443">
          <cell r="A443" t="str">
            <v>17.06.2024</v>
          </cell>
          <cell r="B443">
            <v>2</v>
          </cell>
          <cell r="C443">
            <v>1021.21</v>
          </cell>
          <cell r="D443">
            <v>101.45</v>
          </cell>
          <cell r="E443">
            <v>0</v>
          </cell>
        </row>
        <row r="444">
          <cell r="A444" t="str">
            <v>17.06.2024</v>
          </cell>
          <cell r="B444">
            <v>3</v>
          </cell>
          <cell r="C444">
            <v>907.48</v>
          </cell>
          <cell r="D444">
            <v>112.41</v>
          </cell>
          <cell r="E444">
            <v>0</v>
          </cell>
        </row>
        <row r="445">
          <cell r="A445" t="str">
            <v>17.06.2024</v>
          </cell>
          <cell r="B445">
            <v>4</v>
          </cell>
          <cell r="C445">
            <v>973.25</v>
          </cell>
          <cell r="D445">
            <v>77.290000000000006</v>
          </cell>
          <cell r="E445">
            <v>0</v>
          </cell>
        </row>
        <row r="446">
          <cell r="A446" t="str">
            <v>17.06.2024</v>
          </cell>
          <cell r="B446">
            <v>5</v>
          </cell>
          <cell r="C446">
            <v>1086.0899999999999</v>
          </cell>
          <cell r="D446">
            <v>143.72999999999999</v>
          </cell>
          <cell r="E446">
            <v>0</v>
          </cell>
        </row>
        <row r="447">
          <cell r="A447" t="str">
            <v>17.06.2024</v>
          </cell>
          <cell r="B447">
            <v>6</v>
          </cell>
          <cell r="C447">
            <v>1166.6300000000001</v>
          </cell>
          <cell r="D447">
            <v>240.21</v>
          </cell>
          <cell r="E447">
            <v>0</v>
          </cell>
        </row>
        <row r="448">
          <cell r="A448" t="str">
            <v>17.06.2024</v>
          </cell>
          <cell r="B448">
            <v>7</v>
          </cell>
          <cell r="C448">
            <v>1398.67</v>
          </cell>
          <cell r="D448">
            <v>327.42</v>
          </cell>
          <cell r="E448">
            <v>0</v>
          </cell>
        </row>
        <row r="449">
          <cell r="A449" t="str">
            <v>17.06.2024</v>
          </cell>
          <cell r="B449">
            <v>8</v>
          </cell>
          <cell r="C449">
            <v>1999.59</v>
          </cell>
          <cell r="D449">
            <v>22.77</v>
          </cell>
          <cell r="E449">
            <v>0</v>
          </cell>
        </row>
        <row r="450">
          <cell r="A450" t="str">
            <v>17.06.2024</v>
          </cell>
          <cell r="B450">
            <v>9</v>
          </cell>
          <cell r="C450">
            <v>2056.98</v>
          </cell>
          <cell r="D450">
            <v>19.39</v>
          </cell>
          <cell r="E450">
            <v>0</v>
          </cell>
        </row>
        <row r="451">
          <cell r="A451" t="str">
            <v>17.06.2024</v>
          </cell>
          <cell r="B451">
            <v>10</v>
          </cell>
          <cell r="C451">
            <v>2073.21</v>
          </cell>
          <cell r="D451">
            <v>116.32</v>
          </cell>
          <cell r="E451">
            <v>0</v>
          </cell>
        </row>
        <row r="452">
          <cell r="A452" t="str">
            <v>17.06.2024</v>
          </cell>
          <cell r="B452">
            <v>11</v>
          </cell>
          <cell r="C452">
            <v>2076.67</v>
          </cell>
          <cell r="D452">
            <v>200.91</v>
          </cell>
          <cell r="E452">
            <v>0</v>
          </cell>
        </row>
        <row r="453">
          <cell r="A453" t="str">
            <v>17.06.2024</v>
          </cell>
          <cell r="B453">
            <v>12</v>
          </cell>
          <cell r="C453">
            <v>2074.67</v>
          </cell>
          <cell r="D453">
            <v>281.33</v>
          </cell>
          <cell r="E453">
            <v>0</v>
          </cell>
        </row>
        <row r="454">
          <cell r="A454" t="str">
            <v>17.06.2024</v>
          </cell>
          <cell r="B454">
            <v>13</v>
          </cell>
          <cell r="C454">
            <v>2071.6799999999998</v>
          </cell>
          <cell r="D454">
            <v>307.87</v>
          </cell>
          <cell r="E454">
            <v>0</v>
          </cell>
        </row>
        <row r="455">
          <cell r="A455" t="str">
            <v>17.06.2024</v>
          </cell>
          <cell r="B455">
            <v>14</v>
          </cell>
          <cell r="C455">
            <v>2079.5300000000002</v>
          </cell>
          <cell r="D455">
            <v>251.16</v>
          </cell>
          <cell r="E455">
            <v>0</v>
          </cell>
        </row>
        <row r="456">
          <cell r="A456" t="str">
            <v>17.06.2024</v>
          </cell>
          <cell r="B456">
            <v>15</v>
          </cell>
          <cell r="C456">
            <v>2077.6999999999998</v>
          </cell>
          <cell r="D456">
            <v>244.25</v>
          </cell>
          <cell r="E456">
            <v>0</v>
          </cell>
        </row>
        <row r="457">
          <cell r="A457" t="str">
            <v>17.06.2024</v>
          </cell>
          <cell r="B457">
            <v>16</v>
          </cell>
          <cell r="C457">
            <v>2082.2800000000002</v>
          </cell>
          <cell r="D457">
            <v>315.61</v>
          </cell>
          <cell r="E457">
            <v>0</v>
          </cell>
        </row>
        <row r="458">
          <cell r="A458" t="str">
            <v>17.06.2024</v>
          </cell>
          <cell r="B458">
            <v>17</v>
          </cell>
          <cell r="C458">
            <v>2080.06</v>
          </cell>
          <cell r="D458">
            <v>419.45</v>
          </cell>
          <cell r="E458">
            <v>0</v>
          </cell>
        </row>
        <row r="459">
          <cell r="A459" t="str">
            <v>17.06.2024</v>
          </cell>
          <cell r="B459">
            <v>18</v>
          </cell>
          <cell r="C459">
            <v>2074.37</v>
          </cell>
          <cell r="D459">
            <v>255.75</v>
          </cell>
          <cell r="E459">
            <v>0</v>
          </cell>
        </row>
        <row r="460">
          <cell r="A460" t="str">
            <v>17.06.2024</v>
          </cell>
          <cell r="B460">
            <v>19</v>
          </cell>
          <cell r="C460">
            <v>2058.25</v>
          </cell>
          <cell r="D460">
            <v>75.36</v>
          </cell>
          <cell r="E460">
            <v>0</v>
          </cell>
        </row>
        <row r="461">
          <cell r="A461" t="str">
            <v>17.06.2024</v>
          </cell>
          <cell r="B461">
            <v>20</v>
          </cell>
          <cell r="C461">
            <v>2060.83</v>
          </cell>
          <cell r="D461">
            <v>27.52</v>
          </cell>
          <cell r="E461">
            <v>0</v>
          </cell>
        </row>
        <row r="462">
          <cell r="A462" t="str">
            <v>17.06.2024</v>
          </cell>
          <cell r="B462">
            <v>21</v>
          </cell>
          <cell r="C462">
            <v>2052.5300000000002</v>
          </cell>
          <cell r="D462">
            <v>20.75</v>
          </cell>
          <cell r="E462">
            <v>0</v>
          </cell>
        </row>
        <row r="463">
          <cell r="A463" t="str">
            <v>17.06.2024</v>
          </cell>
          <cell r="B463">
            <v>22</v>
          </cell>
          <cell r="C463">
            <v>1770.48</v>
          </cell>
          <cell r="D463">
            <v>92.96</v>
          </cell>
          <cell r="E463">
            <v>0</v>
          </cell>
        </row>
        <row r="464">
          <cell r="A464" t="str">
            <v>17.06.2024</v>
          </cell>
          <cell r="B464">
            <v>23</v>
          </cell>
          <cell r="C464">
            <v>1392.69</v>
          </cell>
          <cell r="D464">
            <v>0</v>
          </cell>
          <cell r="E464">
            <v>73.569999999999993</v>
          </cell>
        </row>
        <row r="465">
          <cell r="A465" t="str">
            <v>18.06.2024</v>
          </cell>
          <cell r="B465">
            <v>0</v>
          </cell>
          <cell r="C465">
            <v>1170.21</v>
          </cell>
          <cell r="D465">
            <v>39.64</v>
          </cell>
          <cell r="E465">
            <v>0</v>
          </cell>
        </row>
        <row r="466">
          <cell r="A466" t="str">
            <v>18.06.2024</v>
          </cell>
          <cell r="B466">
            <v>1</v>
          </cell>
          <cell r="C466">
            <v>1080.58</v>
          </cell>
          <cell r="D466">
            <v>69.959999999999994</v>
          </cell>
          <cell r="E466">
            <v>0</v>
          </cell>
        </row>
        <row r="467">
          <cell r="A467" t="str">
            <v>18.06.2024</v>
          </cell>
          <cell r="B467">
            <v>2</v>
          </cell>
          <cell r="C467">
            <v>909.92</v>
          </cell>
          <cell r="D467">
            <v>153.76</v>
          </cell>
          <cell r="E467">
            <v>0</v>
          </cell>
        </row>
        <row r="468">
          <cell r="A468" t="str">
            <v>18.06.2024</v>
          </cell>
          <cell r="B468">
            <v>3</v>
          </cell>
          <cell r="C468">
            <v>846.97</v>
          </cell>
          <cell r="D468">
            <v>141.63</v>
          </cell>
          <cell r="E468">
            <v>0</v>
          </cell>
        </row>
        <row r="469">
          <cell r="A469" t="str">
            <v>18.06.2024</v>
          </cell>
          <cell r="B469">
            <v>4</v>
          </cell>
          <cell r="C469">
            <v>831.62</v>
          </cell>
          <cell r="D469">
            <v>192.99</v>
          </cell>
          <cell r="E469">
            <v>0</v>
          </cell>
        </row>
        <row r="470">
          <cell r="A470" t="str">
            <v>18.06.2024</v>
          </cell>
          <cell r="B470">
            <v>5</v>
          </cell>
          <cell r="C470">
            <v>1063.0899999999999</v>
          </cell>
          <cell r="D470">
            <v>231.58</v>
          </cell>
          <cell r="E470">
            <v>0</v>
          </cell>
        </row>
        <row r="471">
          <cell r="A471" t="str">
            <v>18.06.2024</v>
          </cell>
          <cell r="B471">
            <v>6</v>
          </cell>
          <cell r="C471">
            <v>1164.69</v>
          </cell>
          <cell r="D471">
            <v>270.85000000000002</v>
          </cell>
          <cell r="E471">
            <v>0</v>
          </cell>
        </row>
        <row r="472">
          <cell r="A472" t="str">
            <v>18.06.2024</v>
          </cell>
          <cell r="B472">
            <v>7</v>
          </cell>
          <cell r="C472">
            <v>1475.19</v>
          </cell>
          <cell r="D472">
            <v>555.01</v>
          </cell>
          <cell r="E472">
            <v>0</v>
          </cell>
        </row>
        <row r="473">
          <cell r="A473" t="str">
            <v>18.06.2024</v>
          </cell>
          <cell r="B473">
            <v>8</v>
          </cell>
          <cell r="C473">
            <v>2043.84</v>
          </cell>
          <cell r="D473">
            <v>99.89</v>
          </cell>
          <cell r="E473">
            <v>0</v>
          </cell>
        </row>
        <row r="474">
          <cell r="A474" t="str">
            <v>18.06.2024</v>
          </cell>
          <cell r="B474">
            <v>9</v>
          </cell>
          <cell r="C474">
            <v>2088.91</v>
          </cell>
          <cell r="D474">
            <v>492.52</v>
          </cell>
          <cell r="E474">
            <v>0</v>
          </cell>
        </row>
        <row r="475">
          <cell r="A475" t="str">
            <v>18.06.2024</v>
          </cell>
          <cell r="B475">
            <v>10</v>
          </cell>
          <cell r="C475">
            <v>2162.14</v>
          </cell>
          <cell r="D475">
            <v>536.75</v>
          </cell>
          <cell r="E475">
            <v>0</v>
          </cell>
        </row>
        <row r="476">
          <cell r="A476" t="str">
            <v>18.06.2024</v>
          </cell>
          <cell r="B476">
            <v>11</v>
          </cell>
          <cell r="C476">
            <v>2182.11</v>
          </cell>
          <cell r="D476">
            <v>656.08</v>
          </cell>
          <cell r="E476">
            <v>0</v>
          </cell>
        </row>
        <row r="477">
          <cell r="A477" t="str">
            <v>18.06.2024</v>
          </cell>
          <cell r="B477">
            <v>12</v>
          </cell>
          <cell r="C477">
            <v>2186.5300000000002</v>
          </cell>
          <cell r="D477">
            <v>1431.5</v>
          </cell>
          <cell r="E477">
            <v>0</v>
          </cell>
        </row>
        <row r="478">
          <cell r="A478" t="str">
            <v>18.06.2024</v>
          </cell>
          <cell r="B478">
            <v>13</v>
          </cell>
          <cell r="C478">
            <v>2219.14</v>
          </cell>
          <cell r="D478">
            <v>1585.43</v>
          </cell>
          <cell r="E478">
            <v>0</v>
          </cell>
        </row>
        <row r="479">
          <cell r="A479" t="str">
            <v>18.06.2024</v>
          </cell>
          <cell r="B479">
            <v>14</v>
          </cell>
          <cell r="C479">
            <v>2262.7800000000002</v>
          </cell>
          <cell r="D479">
            <v>1609.76</v>
          </cell>
          <cell r="E479">
            <v>0</v>
          </cell>
        </row>
        <row r="480">
          <cell r="A480" t="str">
            <v>18.06.2024</v>
          </cell>
          <cell r="B480">
            <v>15</v>
          </cell>
          <cell r="C480">
            <v>2194.6799999999998</v>
          </cell>
          <cell r="D480">
            <v>1652.39</v>
          </cell>
          <cell r="E480">
            <v>0</v>
          </cell>
        </row>
        <row r="481">
          <cell r="A481" t="str">
            <v>18.06.2024</v>
          </cell>
          <cell r="B481">
            <v>16</v>
          </cell>
          <cell r="C481">
            <v>2197.4699999999998</v>
          </cell>
          <cell r="D481">
            <v>935.1</v>
          </cell>
          <cell r="E481">
            <v>0</v>
          </cell>
        </row>
        <row r="482">
          <cell r="A482" t="str">
            <v>18.06.2024</v>
          </cell>
          <cell r="B482">
            <v>17</v>
          </cell>
          <cell r="C482">
            <v>2197.77</v>
          </cell>
          <cell r="D482">
            <v>793.19</v>
          </cell>
          <cell r="E482">
            <v>0</v>
          </cell>
        </row>
        <row r="483">
          <cell r="A483" t="str">
            <v>18.06.2024</v>
          </cell>
          <cell r="B483">
            <v>18</v>
          </cell>
          <cell r="C483">
            <v>2198.5100000000002</v>
          </cell>
          <cell r="D483">
            <v>153.81</v>
          </cell>
          <cell r="E483">
            <v>0</v>
          </cell>
        </row>
        <row r="484">
          <cell r="A484" t="str">
            <v>18.06.2024</v>
          </cell>
          <cell r="B484">
            <v>19</v>
          </cell>
          <cell r="C484">
            <v>2118.0500000000002</v>
          </cell>
          <cell r="D484">
            <v>72.28</v>
          </cell>
          <cell r="E484">
            <v>0</v>
          </cell>
        </row>
        <row r="485">
          <cell r="A485" t="str">
            <v>18.06.2024</v>
          </cell>
          <cell r="B485">
            <v>20</v>
          </cell>
          <cell r="C485">
            <v>2122.09</v>
          </cell>
          <cell r="D485">
            <v>197.06</v>
          </cell>
          <cell r="E485">
            <v>0</v>
          </cell>
        </row>
        <row r="486">
          <cell r="A486" t="str">
            <v>18.06.2024</v>
          </cell>
          <cell r="B486">
            <v>21</v>
          </cell>
          <cell r="C486">
            <v>2081.77</v>
          </cell>
          <cell r="D486">
            <v>47.65</v>
          </cell>
          <cell r="E486">
            <v>0</v>
          </cell>
        </row>
        <row r="487">
          <cell r="A487" t="str">
            <v>18.06.2024</v>
          </cell>
          <cell r="B487">
            <v>22</v>
          </cell>
          <cell r="C487">
            <v>2023.61</v>
          </cell>
          <cell r="D487">
            <v>0</v>
          </cell>
          <cell r="E487">
            <v>11.14</v>
          </cell>
        </row>
        <row r="488">
          <cell r="A488" t="str">
            <v>18.06.2024</v>
          </cell>
          <cell r="B488">
            <v>23</v>
          </cell>
          <cell r="C488">
            <v>1469.2</v>
          </cell>
          <cell r="D488">
            <v>0</v>
          </cell>
          <cell r="E488">
            <v>76.650000000000006</v>
          </cell>
        </row>
        <row r="489">
          <cell r="A489" t="str">
            <v>19.06.2024</v>
          </cell>
          <cell r="B489">
            <v>0</v>
          </cell>
          <cell r="C489">
            <v>1195.6500000000001</v>
          </cell>
          <cell r="D489">
            <v>52.27</v>
          </cell>
          <cell r="E489">
            <v>0</v>
          </cell>
        </row>
        <row r="490">
          <cell r="A490" t="str">
            <v>19.06.2024</v>
          </cell>
          <cell r="B490">
            <v>1</v>
          </cell>
          <cell r="C490">
            <v>1147.81</v>
          </cell>
          <cell r="D490">
            <v>52.37</v>
          </cell>
          <cell r="E490">
            <v>0</v>
          </cell>
        </row>
        <row r="491">
          <cell r="A491" t="str">
            <v>19.06.2024</v>
          </cell>
          <cell r="B491">
            <v>2</v>
          </cell>
          <cell r="C491">
            <v>943.62</v>
          </cell>
          <cell r="D491">
            <v>144.77000000000001</v>
          </cell>
          <cell r="E491">
            <v>0</v>
          </cell>
        </row>
        <row r="492">
          <cell r="A492" t="str">
            <v>19.06.2024</v>
          </cell>
          <cell r="B492">
            <v>3</v>
          </cell>
          <cell r="C492">
            <v>799.55</v>
          </cell>
          <cell r="D492">
            <v>82.1</v>
          </cell>
          <cell r="E492">
            <v>0</v>
          </cell>
        </row>
        <row r="493">
          <cell r="A493" t="str">
            <v>19.06.2024</v>
          </cell>
          <cell r="B493">
            <v>4</v>
          </cell>
          <cell r="C493">
            <v>783.04</v>
          </cell>
          <cell r="D493">
            <v>246.1</v>
          </cell>
          <cell r="E493">
            <v>0</v>
          </cell>
        </row>
        <row r="494">
          <cell r="A494" t="str">
            <v>19.06.2024</v>
          </cell>
          <cell r="B494">
            <v>5</v>
          </cell>
          <cell r="C494">
            <v>1090.17</v>
          </cell>
          <cell r="D494">
            <v>153.18</v>
          </cell>
          <cell r="E494">
            <v>0</v>
          </cell>
        </row>
        <row r="495">
          <cell r="A495" t="str">
            <v>19.06.2024</v>
          </cell>
          <cell r="B495">
            <v>6</v>
          </cell>
          <cell r="C495">
            <v>1185.46</v>
          </cell>
          <cell r="D495">
            <v>276.83</v>
          </cell>
          <cell r="E495">
            <v>0</v>
          </cell>
        </row>
        <row r="496">
          <cell r="A496" t="str">
            <v>19.06.2024</v>
          </cell>
          <cell r="B496">
            <v>7</v>
          </cell>
          <cell r="C496">
            <v>1517.27</v>
          </cell>
          <cell r="D496">
            <v>454.07</v>
          </cell>
          <cell r="E496">
            <v>0</v>
          </cell>
        </row>
        <row r="497">
          <cell r="A497" t="str">
            <v>19.06.2024</v>
          </cell>
          <cell r="B497">
            <v>8</v>
          </cell>
          <cell r="C497">
            <v>2070.4</v>
          </cell>
          <cell r="D497">
            <v>50.98</v>
          </cell>
          <cell r="E497">
            <v>0</v>
          </cell>
        </row>
        <row r="498">
          <cell r="A498" t="str">
            <v>19.06.2024</v>
          </cell>
          <cell r="B498">
            <v>9</v>
          </cell>
          <cell r="C498">
            <v>2181.02</v>
          </cell>
          <cell r="D498">
            <v>235.09</v>
          </cell>
          <cell r="E498">
            <v>0</v>
          </cell>
        </row>
        <row r="499">
          <cell r="A499" t="str">
            <v>19.06.2024</v>
          </cell>
          <cell r="B499">
            <v>10</v>
          </cell>
          <cell r="C499">
            <v>2303.58</v>
          </cell>
          <cell r="D499">
            <v>886.21</v>
          </cell>
          <cell r="E499">
            <v>0</v>
          </cell>
        </row>
        <row r="500">
          <cell r="A500" t="str">
            <v>19.06.2024</v>
          </cell>
          <cell r="B500">
            <v>11</v>
          </cell>
          <cell r="C500">
            <v>2345.27</v>
          </cell>
          <cell r="D500">
            <v>857.92</v>
          </cell>
          <cell r="E500">
            <v>0</v>
          </cell>
        </row>
        <row r="501">
          <cell r="A501" t="str">
            <v>19.06.2024</v>
          </cell>
          <cell r="B501">
            <v>12</v>
          </cell>
          <cell r="C501">
            <v>2360.58</v>
          </cell>
          <cell r="D501">
            <v>868.34</v>
          </cell>
          <cell r="E501">
            <v>0</v>
          </cell>
        </row>
        <row r="502">
          <cell r="A502" t="str">
            <v>19.06.2024</v>
          </cell>
          <cell r="B502">
            <v>13</v>
          </cell>
          <cell r="C502">
            <v>2377.36</v>
          </cell>
          <cell r="D502">
            <v>835.19</v>
          </cell>
          <cell r="E502">
            <v>0</v>
          </cell>
        </row>
        <row r="503">
          <cell r="A503" t="str">
            <v>19.06.2024</v>
          </cell>
          <cell r="B503">
            <v>14</v>
          </cell>
          <cell r="C503">
            <v>2410.7199999999998</v>
          </cell>
          <cell r="D503">
            <v>840.12</v>
          </cell>
          <cell r="E503">
            <v>0</v>
          </cell>
        </row>
        <row r="504">
          <cell r="A504" t="str">
            <v>19.06.2024</v>
          </cell>
          <cell r="B504">
            <v>15</v>
          </cell>
          <cell r="C504">
            <v>2428.41</v>
          </cell>
          <cell r="D504">
            <v>906.64</v>
          </cell>
          <cell r="E504">
            <v>0</v>
          </cell>
        </row>
        <row r="505">
          <cell r="A505" t="str">
            <v>19.06.2024</v>
          </cell>
          <cell r="B505">
            <v>16</v>
          </cell>
          <cell r="C505">
            <v>2435.79</v>
          </cell>
          <cell r="D505">
            <v>2574.25</v>
          </cell>
          <cell r="E505">
            <v>0</v>
          </cell>
        </row>
        <row r="506">
          <cell r="A506" t="str">
            <v>19.06.2024</v>
          </cell>
          <cell r="B506">
            <v>17</v>
          </cell>
          <cell r="C506">
            <v>2443.5</v>
          </cell>
          <cell r="D506">
            <v>1984.1</v>
          </cell>
          <cell r="E506">
            <v>0</v>
          </cell>
        </row>
        <row r="507">
          <cell r="A507" t="str">
            <v>19.06.2024</v>
          </cell>
          <cell r="B507">
            <v>18</v>
          </cell>
          <cell r="C507">
            <v>2376.64</v>
          </cell>
          <cell r="D507">
            <v>2250.86</v>
          </cell>
          <cell r="E507">
            <v>0</v>
          </cell>
        </row>
        <row r="508">
          <cell r="A508" t="str">
            <v>19.06.2024</v>
          </cell>
          <cell r="B508">
            <v>19</v>
          </cell>
          <cell r="C508">
            <v>2259.84</v>
          </cell>
          <cell r="D508">
            <v>3549.73</v>
          </cell>
          <cell r="E508">
            <v>0</v>
          </cell>
        </row>
        <row r="509">
          <cell r="A509" t="str">
            <v>19.06.2024</v>
          </cell>
          <cell r="B509">
            <v>20</v>
          </cell>
          <cell r="C509">
            <v>2284.2199999999998</v>
          </cell>
          <cell r="D509">
            <v>869.45</v>
          </cell>
          <cell r="E509">
            <v>0</v>
          </cell>
        </row>
        <row r="510">
          <cell r="A510" t="str">
            <v>19.06.2024</v>
          </cell>
          <cell r="B510">
            <v>21</v>
          </cell>
          <cell r="C510">
            <v>2215.69</v>
          </cell>
          <cell r="D510">
            <v>922.11</v>
          </cell>
          <cell r="E510">
            <v>0</v>
          </cell>
        </row>
        <row r="511">
          <cell r="A511" t="str">
            <v>19.06.2024</v>
          </cell>
          <cell r="B511">
            <v>22</v>
          </cell>
          <cell r="C511">
            <v>2053.36</v>
          </cell>
          <cell r="D511">
            <v>832.98</v>
          </cell>
          <cell r="E511">
            <v>0</v>
          </cell>
        </row>
        <row r="512">
          <cell r="A512" t="str">
            <v>19.06.2024</v>
          </cell>
          <cell r="B512">
            <v>23</v>
          </cell>
          <cell r="C512">
            <v>1533.81</v>
          </cell>
          <cell r="D512">
            <v>517.41</v>
          </cell>
          <cell r="E512">
            <v>0</v>
          </cell>
        </row>
        <row r="513">
          <cell r="A513" t="str">
            <v>20.06.2024</v>
          </cell>
          <cell r="B513">
            <v>0</v>
          </cell>
          <cell r="C513">
            <v>1213.96</v>
          </cell>
          <cell r="D513">
            <v>42.33</v>
          </cell>
          <cell r="E513">
            <v>0</v>
          </cell>
        </row>
        <row r="514">
          <cell r="A514" t="str">
            <v>20.06.2024</v>
          </cell>
          <cell r="B514">
            <v>1</v>
          </cell>
          <cell r="C514">
            <v>1171.46</v>
          </cell>
          <cell r="D514">
            <v>40.65</v>
          </cell>
          <cell r="E514">
            <v>0</v>
          </cell>
        </row>
        <row r="515">
          <cell r="A515" t="str">
            <v>20.06.2024</v>
          </cell>
          <cell r="B515">
            <v>2</v>
          </cell>
          <cell r="C515">
            <v>959.32</v>
          </cell>
          <cell r="D515">
            <v>0</v>
          </cell>
          <cell r="E515">
            <v>159.93</v>
          </cell>
        </row>
        <row r="516">
          <cell r="A516" t="str">
            <v>20.06.2024</v>
          </cell>
          <cell r="B516">
            <v>3</v>
          </cell>
          <cell r="C516">
            <v>850.68</v>
          </cell>
          <cell r="D516">
            <v>0</v>
          </cell>
          <cell r="E516">
            <v>42.39</v>
          </cell>
        </row>
        <row r="517">
          <cell r="A517" t="str">
            <v>20.06.2024</v>
          </cell>
          <cell r="B517">
            <v>4</v>
          </cell>
          <cell r="C517">
            <v>791.34</v>
          </cell>
          <cell r="D517">
            <v>24.69</v>
          </cell>
          <cell r="E517">
            <v>0</v>
          </cell>
        </row>
        <row r="518">
          <cell r="A518" t="str">
            <v>20.06.2024</v>
          </cell>
          <cell r="B518">
            <v>5</v>
          </cell>
          <cell r="C518">
            <v>982.59</v>
          </cell>
          <cell r="D518">
            <v>243.26</v>
          </cell>
          <cell r="E518">
            <v>0</v>
          </cell>
        </row>
        <row r="519">
          <cell r="A519" t="str">
            <v>20.06.2024</v>
          </cell>
          <cell r="B519">
            <v>6</v>
          </cell>
          <cell r="C519">
            <v>1118.17</v>
          </cell>
          <cell r="D519">
            <v>291.33</v>
          </cell>
          <cell r="E519">
            <v>0</v>
          </cell>
        </row>
        <row r="520">
          <cell r="A520" t="str">
            <v>20.06.2024</v>
          </cell>
          <cell r="B520">
            <v>7</v>
          </cell>
          <cell r="C520">
            <v>1409.21</v>
          </cell>
          <cell r="D520">
            <v>564.42999999999995</v>
          </cell>
          <cell r="E520">
            <v>0</v>
          </cell>
        </row>
        <row r="521">
          <cell r="A521" t="str">
            <v>20.06.2024</v>
          </cell>
          <cell r="B521">
            <v>8</v>
          </cell>
          <cell r="C521">
            <v>2049.35</v>
          </cell>
          <cell r="D521">
            <v>83.53</v>
          </cell>
          <cell r="E521">
            <v>0</v>
          </cell>
        </row>
        <row r="522">
          <cell r="A522" t="str">
            <v>20.06.2024</v>
          </cell>
          <cell r="B522">
            <v>9</v>
          </cell>
          <cell r="C522">
            <v>2076.21</v>
          </cell>
          <cell r="D522">
            <v>411.38</v>
          </cell>
          <cell r="E522">
            <v>0</v>
          </cell>
        </row>
        <row r="523">
          <cell r="A523" t="str">
            <v>20.06.2024</v>
          </cell>
          <cell r="B523">
            <v>10</v>
          </cell>
          <cell r="C523">
            <v>2122.65</v>
          </cell>
          <cell r="D523">
            <v>799.97</v>
          </cell>
          <cell r="E523">
            <v>0</v>
          </cell>
        </row>
        <row r="524">
          <cell r="A524" t="str">
            <v>20.06.2024</v>
          </cell>
          <cell r="B524">
            <v>11</v>
          </cell>
          <cell r="C524">
            <v>2158.1799999999998</v>
          </cell>
          <cell r="D524">
            <v>870.17</v>
          </cell>
          <cell r="E524">
            <v>0</v>
          </cell>
        </row>
        <row r="525">
          <cell r="A525" t="str">
            <v>20.06.2024</v>
          </cell>
          <cell r="B525">
            <v>12</v>
          </cell>
          <cell r="C525">
            <v>2186.2399999999998</v>
          </cell>
          <cell r="D525">
            <v>1286.72</v>
          </cell>
          <cell r="E525">
            <v>0</v>
          </cell>
        </row>
        <row r="526">
          <cell r="A526" t="str">
            <v>20.06.2024</v>
          </cell>
          <cell r="B526">
            <v>13</v>
          </cell>
          <cell r="C526">
            <v>2147.88</v>
          </cell>
          <cell r="D526">
            <v>2134.85</v>
          </cell>
          <cell r="E526">
            <v>0</v>
          </cell>
        </row>
        <row r="527">
          <cell r="A527" t="str">
            <v>20.06.2024</v>
          </cell>
          <cell r="B527">
            <v>14</v>
          </cell>
          <cell r="C527">
            <v>2163.7600000000002</v>
          </cell>
          <cell r="D527">
            <v>2181.73</v>
          </cell>
          <cell r="E527">
            <v>0</v>
          </cell>
        </row>
        <row r="528">
          <cell r="A528" t="str">
            <v>20.06.2024</v>
          </cell>
          <cell r="B528">
            <v>15</v>
          </cell>
          <cell r="C528">
            <v>2171.0300000000002</v>
          </cell>
          <cell r="D528">
            <v>2164.7800000000002</v>
          </cell>
          <cell r="E528">
            <v>0</v>
          </cell>
        </row>
        <row r="529">
          <cell r="A529" t="str">
            <v>20.06.2024</v>
          </cell>
          <cell r="B529">
            <v>16</v>
          </cell>
          <cell r="C529">
            <v>2155.17</v>
          </cell>
          <cell r="D529">
            <v>876.94</v>
          </cell>
          <cell r="E529">
            <v>0</v>
          </cell>
        </row>
        <row r="530">
          <cell r="A530" t="str">
            <v>20.06.2024</v>
          </cell>
          <cell r="B530">
            <v>17</v>
          </cell>
          <cell r="C530">
            <v>2152.75</v>
          </cell>
          <cell r="D530">
            <v>100.45</v>
          </cell>
          <cell r="E530">
            <v>0</v>
          </cell>
        </row>
        <row r="531">
          <cell r="A531" t="str">
            <v>20.06.2024</v>
          </cell>
          <cell r="B531">
            <v>18</v>
          </cell>
          <cell r="C531">
            <v>2102.21</v>
          </cell>
          <cell r="D531">
            <v>0</v>
          </cell>
          <cell r="E531">
            <v>11.09</v>
          </cell>
        </row>
        <row r="532">
          <cell r="A532" t="str">
            <v>20.06.2024</v>
          </cell>
          <cell r="B532">
            <v>19</v>
          </cell>
          <cell r="C532">
            <v>2082.67</v>
          </cell>
          <cell r="D532">
            <v>19.34</v>
          </cell>
          <cell r="E532">
            <v>0</v>
          </cell>
        </row>
        <row r="533">
          <cell r="A533" t="str">
            <v>20.06.2024</v>
          </cell>
          <cell r="B533">
            <v>20</v>
          </cell>
          <cell r="C533">
            <v>2077.9299999999998</v>
          </cell>
          <cell r="D533">
            <v>23.63</v>
          </cell>
          <cell r="E533">
            <v>0</v>
          </cell>
        </row>
        <row r="534">
          <cell r="A534" t="str">
            <v>20.06.2024</v>
          </cell>
          <cell r="B534">
            <v>21</v>
          </cell>
          <cell r="C534">
            <v>2060.39</v>
          </cell>
          <cell r="D534">
            <v>9.7100000000000009</v>
          </cell>
          <cell r="E534">
            <v>0</v>
          </cell>
        </row>
        <row r="535">
          <cell r="A535" t="str">
            <v>20.06.2024</v>
          </cell>
          <cell r="B535">
            <v>22</v>
          </cell>
          <cell r="C535">
            <v>1623.72</v>
          </cell>
          <cell r="D535">
            <v>0</v>
          </cell>
          <cell r="E535">
            <v>159.07</v>
          </cell>
        </row>
        <row r="536">
          <cell r="A536" t="str">
            <v>20.06.2024</v>
          </cell>
          <cell r="B536">
            <v>23</v>
          </cell>
          <cell r="C536">
            <v>1278.58</v>
          </cell>
          <cell r="D536">
            <v>0</v>
          </cell>
          <cell r="E536">
            <v>242.42</v>
          </cell>
        </row>
        <row r="537">
          <cell r="A537" t="str">
            <v>21.06.2024</v>
          </cell>
          <cell r="B537">
            <v>0</v>
          </cell>
          <cell r="C537">
            <v>1056.6099999999999</v>
          </cell>
          <cell r="D537">
            <v>0</v>
          </cell>
          <cell r="E537">
            <v>1092.8599999999999</v>
          </cell>
        </row>
        <row r="538">
          <cell r="A538" t="str">
            <v>21.06.2024</v>
          </cell>
          <cell r="B538">
            <v>1</v>
          </cell>
          <cell r="C538">
            <v>907.27</v>
          </cell>
          <cell r="D538">
            <v>0</v>
          </cell>
          <cell r="E538">
            <v>441.23</v>
          </cell>
        </row>
        <row r="539">
          <cell r="A539" t="str">
            <v>21.06.2024</v>
          </cell>
          <cell r="B539">
            <v>2</v>
          </cell>
          <cell r="C539">
            <v>711.62</v>
          </cell>
          <cell r="D539">
            <v>0</v>
          </cell>
          <cell r="E539">
            <v>737.5</v>
          </cell>
        </row>
        <row r="540">
          <cell r="A540" t="str">
            <v>21.06.2024</v>
          </cell>
          <cell r="B540">
            <v>3</v>
          </cell>
          <cell r="C540">
            <v>90.66</v>
          </cell>
          <cell r="D540">
            <v>0</v>
          </cell>
          <cell r="E540">
            <v>94.27</v>
          </cell>
        </row>
        <row r="541">
          <cell r="A541" t="str">
            <v>21.06.2024</v>
          </cell>
          <cell r="B541">
            <v>4</v>
          </cell>
          <cell r="C541">
            <v>184.75</v>
          </cell>
          <cell r="D541">
            <v>0</v>
          </cell>
          <cell r="E541">
            <v>71</v>
          </cell>
        </row>
        <row r="542">
          <cell r="A542" t="str">
            <v>21.06.2024</v>
          </cell>
          <cell r="B542">
            <v>5</v>
          </cell>
          <cell r="C542">
            <v>4.33</v>
          </cell>
          <cell r="D542">
            <v>955.53</v>
          </cell>
          <cell r="E542">
            <v>0</v>
          </cell>
        </row>
        <row r="543">
          <cell r="A543" t="str">
            <v>21.06.2024</v>
          </cell>
          <cell r="B543">
            <v>6</v>
          </cell>
          <cell r="C543">
            <v>954.14</v>
          </cell>
          <cell r="D543">
            <v>214.2</v>
          </cell>
          <cell r="E543">
            <v>0</v>
          </cell>
        </row>
        <row r="544">
          <cell r="A544" t="str">
            <v>21.06.2024</v>
          </cell>
          <cell r="B544">
            <v>7</v>
          </cell>
          <cell r="C544">
            <v>1179.94</v>
          </cell>
          <cell r="D544">
            <v>213.86</v>
          </cell>
          <cell r="E544">
            <v>0</v>
          </cell>
        </row>
        <row r="545">
          <cell r="A545" t="str">
            <v>21.06.2024</v>
          </cell>
          <cell r="B545">
            <v>8</v>
          </cell>
          <cell r="C545">
            <v>1527.93</v>
          </cell>
          <cell r="D545">
            <v>216.34</v>
          </cell>
          <cell r="E545">
            <v>0</v>
          </cell>
        </row>
        <row r="546">
          <cell r="A546" t="str">
            <v>21.06.2024</v>
          </cell>
          <cell r="B546">
            <v>9</v>
          </cell>
          <cell r="C546">
            <v>1857.01</v>
          </cell>
          <cell r="D546">
            <v>3.31</v>
          </cell>
          <cell r="E546">
            <v>0</v>
          </cell>
        </row>
        <row r="547">
          <cell r="A547" t="str">
            <v>21.06.2024</v>
          </cell>
          <cell r="B547">
            <v>10</v>
          </cell>
          <cell r="C547">
            <v>1932.92</v>
          </cell>
          <cell r="D547">
            <v>0</v>
          </cell>
          <cell r="E547">
            <v>289.60000000000002</v>
          </cell>
        </row>
        <row r="548">
          <cell r="A548" t="str">
            <v>21.06.2024</v>
          </cell>
          <cell r="B548">
            <v>11</v>
          </cell>
          <cell r="C548">
            <v>1956.28</v>
          </cell>
          <cell r="D548">
            <v>0</v>
          </cell>
          <cell r="E548">
            <v>391.09</v>
          </cell>
        </row>
        <row r="549">
          <cell r="A549" t="str">
            <v>21.06.2024</v>
          </cell>
          <cell r="B549">
            <v>12</v>
          </cell>
          <cell r="C549">
            <v>1672.69</v>
          </cell>
          <cell r="D549">
            <v>0</v>
          </cell>
          <cell r="E549">
            <v>122.54</v>
          </cell>
        </row>
        <row r="550">
          <cell r="A550" t="str">
            <v>21.06.2024</v>
          </cell>
          <cell r="B550">
            <v>13</v>
          </cell>
          <cell r="C550">
            <v>1963.29</v>
          </cell>
          <cell r="D550">
            <v>0</v>
          </cell>
          <cell r="E550">
            <v>413.2</v>
          </cell>
        </row>
        <row r="551">
          <cell r="A551" t="str">
            <v>21.06.2024</v>
          </cell>
          <cell r="B551">
            <v>14</v>
          </cell>
          <cell r="C551">
            <v>2001.72</v>
          </cell>
          <cell r="D551">
            <v>0</v>
          </cell>
          <cell r="E551">
            <v>560.88</v>
          </cell>
        </row>
        <row r="552">
          <cell r="A552" t="str">
            <v>21.06.2024</v>
          </cell>
          <cell r="B552">
            <v>15</v>
          </cell>
          <cell r="C552">
            <v>2018.89</v>
          </cell>
          <cell r="D552">
            <v>0</v>
          </cell>
          <cell r="E552">
            <v>498.65</v>
          </cell>
        </row>
        <row r="553">
          <cell r="A553" t="str">
            <v>21.06.2024</v>
          </cell>
          <cell r="B553">
            <v>16</v>
          </cell>
          <cell r="C553">
            <v>2010.33</v>
          </cell>
          <cell r="D553">
            <v>0</v>
          </cell>
          <cell r="E553">
            <v>518.1</v>
          </cell>
        </row>
        <row r="554">
          <cell r="A554" t="str">
            <v>21.06.2024</v>
          </cell>
          <cell r="B554">
            <v>17</v>
          </cell>
          <cell r="C554">
            <v>1983.28</v>
          </cell>
          <cell r="D554">
            <v>0</v>
          </cell>
          <cell r="E554">
            <v>694.09</v>
          </cell>
        </row>
        <row r="555">
          <cell r="A555" t="str">
            <v>21.06.2024</v>
          </cell>
          <cell r="B555">
            <v>18</v>
          </cell>
          <cell r="C555">
            <v>1942.71</v>
          </cell>
          <cell r="D555">
            <v>0</v>
          </cell>
          <cell r="E555">
            <v>762.18</v>
          </cell>
        </row>
        <row r="556">
          <cell r="A556" t="str">
            <v>21.06.2024</v>
          </cell>
          <cell r="B556">
            <v>19</v>
          </cell>
          <cell r="C556">
            <v>1812.24</v>
          </cell>
          <cell r="D556">
            <v>0</v>
          </cell>
          <cell r="E556">
            <v>689.59</v>
          </cell>
        </row>
        <row r="557">
          <cell r="A557" t="str">
            <v>21.06.2024</v>
          </cell>
          <cell r="B557">
            <v>20</v>
          </cell>
          <cell r="C557">
            <v>2043.49</v>
          </cell>
          <cell r="D557">
            <v>0</v>
          </cell>
          <cell r="E557">
            <v>505.82</v>
          </cell>
        </row>
        <row r="558">
          <cell r="A558" t="str">
            <v>21.06.2024</v>
          </cell>
          <cell r="B558">
            <v>21</v>
          </cell>
          <cell r="C558">
            <v>2027.35</v>
          </cell>
          <cell r="D558">
            <v>0</v>
          </cell>
          <cell r="E558">
            <v>975.83</v>
          </cell>
        </row>
        <row r="559">
          <cell r="A559" t="str">
            <v>21.06.2024</v>
          </cell>
          <cell r="B559">
            <v>22</v>
          </cell>
          <cell r="C559">
            <v>1684.24</v>
          </cell>
          <cell r="D559">
            <v>0</v>
          </cell>
          <cell r="E559">
            <v>903.9</v>
          </cell>
        </row>
        <row r="560">
          <cell r="A560" t="str">
            <v>21.06.2024</v>
          </cell>
          <cell r="B560">
            <v>23</v>
          </cell>
          <cell r="C560">
            <v>1287.21</v>
          </cell>
          <cell r="D560">
            <v>0</v>
          </cell>
          <cell r="E560">
            <v>1330.35</v>
          </cell>
        </row>
        <row r="561">
          <cell r="A561" t="str">
            <v>22.06.2024</v>
          </cell>
          <cell r="B561">
            <v>0</v>
          </cell>
          <cell r="C561">
            <v>1202.48</v>
          </cell>
          <cell r="D561">
            <v>0</v>
          </cell>
          <cell r="E561">
            <v>42.13</v>
          </cell>
        </row>
        <row r="562">
          <cell r="A562" t="str">
            <v>22.06.2024</v>
          </cell>
          <cell r="B562">
            <v>1</v>
          </cell>
          <cell r="C562">
            <v>1139.21</v>
          </cell>
          <cell r="D562">
            <v>0</v>
          </cell>
          <cell r="E562">
            <v>32.08</v>
          </cell>
        </row>
        <row r="563">
          <cell r="A563" t="str">
            <v>22.06.2024</v>
          </cell>
          <cell r="B563">
            <v>2</v>
          </cell>
          <cell r="C563">
            <v>1014.06</v>
          </cell>
          <cell r="D563">
            <v>4.72</v>
          </cell>
          <cell r="E563">
            <v>0</v>
          </cell>
        </row>
        <row r="564">
          <cell r="A564" t="str">
            <v>22.06.2024</v>
          </cell>
          <cell r="B564">
            <v>3</v>
          </cell>
          <cell r="C564">
            <v>913.2</v>
          </cell>
          <cell r="D564">
            <v>0</v>
          </cell>
          <cell r="E564">
            <v>2</v>
          </cell>
        </row>
        <row r="565">
          <cell r="A565" t="str">
            <v>22.06.2024</v>
          </cell>
          <cell r="B565">
            <v>4</v>
          </cell>
          <cell r="C565">
            <v>918.69</v>
          </cell>
          <cell r="D565">
            <v>61.43</v>
          </cell>
          <cell r="E565">
            <v>0</v>
          </cell>
        </row>
        <row r="566">
          <cell r="A566" t="str">
            <v>22.06.2024</v>
          </cell>
          <cell r="B566">
            <v>5</v>
          </cell>
          <cell r="C566">
            <v>1007.4</v>
          </cell>
          <cell r="D566">
            <v>74.73</v>
          </cell>
          <cell r="E566">
            <v>0</v>
          </cell>
        </row>
        <row r="567">
          <cell r="A567" t="str">
            <v>22.06.2024</v>
          </cell>
          <cell r="B567">
            <v>6</v>
          </cell>
          <cell r="C567">
            <v>1004.08</v>
          </cell>
          <cell r="D567">
            <v>141.6</v>
          </cell>
          <cell r="E567">
            <v>0</v>
          </cell>
        </row>
        <row r="568">
          <cell r="A568" t="str">
            <v>22.06.2024</v>
          </cell>
          <cell r="B568">
            <v>7</v>
          </cell>
          <cell r="C568">
            <v>1248.19</v>
          </cell>
          <cell r="D568">
            <v>234.03</v>
          </cell>
          <cell r="E568">
            <v>0</v>
          </cell>
        </row>
        <row r="569">
          <cell r="A569" t="str">
            <v>22.06.2024</v>
          </cell>
          <cell r="B569">
            <v>8</v>
          </cell>
          <cell r="C569">
            <v>1811.14</v>
          </cell>
          <cell r="D569">
            <v>218.25</v>
          </cell>
          <cell r="E569">
            <v>0</v>
          </cell>
        </row>
        <row r="570">
          <cell r="A570" t="str">
            <v>22.06.2024</v>
          </cell>
          <cell r="B570">
            <v>9</v>
          </cell>
          <cell r="C570">
            <v>2053.23</v>
          </cell>
          <cell r="D570">
            <v>32.44</v>
          </cell>
          <cell r="E570">
            <v>0</v>
          </cell>
        </row>
        <row r="571">
          <cell r="A571" t="str">
            <v>22.06.2024</v>
          </cell>
          <cell r="B571">
            <v>10</v>
          </cell>
          <cell r="C571">
            <v>2074.48</v>
          </cell>
          <cell r="D571">
            <v>4.43</v>
          </cell>
          <cell r="E571">
            <v>0</v>
          </cell>
        </row>
        <row r="572">
          <cell r="A572" t="str">
            <v>22.06.2024</v>
          </cell>
          <cell r="B572">
            <v>11</v>
          </cell>
          <cell r="C572">
            <v>2074.36</v>
          </cell>
          <cell r="D572">
            <v>0</v>
          </cell>
          <cell r="E572">
            <v>36.74</v>
          </cell>
        </row>
        <row r="573">
          <cell r="A573" t="str">
            <v>22.06.2024</v>
          </cell>
          <cell r="B573">
            <v>12</v>
          </cell>
          <cell r="C573">
            <v>2078.59</v>
          </cell>
          <cell r="D573">
            <v>0</v>
          </cell>
          <cell r="E573">
            <v>60.26</v>
          </cell>
        </row>
        <row r="574">
          <cell r="A574" t="str">
            <v>22.06.2024</v>
          </cell>
          <cell r="B574">
            <v>13</v>
          </cell>
          <cell r="C574">
            <v>2076.5300000000002</v>
          </cell>
          <cell r="D574">
            <v>0</v>
          </cell>
          <cell r="E574">
            <v>86.11</v>
          </cell>
        </row>
        <row r="575">
          <cell r="A575" t="str">
            <v>22.06.2024</v>
          </cell>
          <cell r="B575">
            <v>14</v>
          </cell>
          <cell r="C575">
            <v>2086.9</v>
          </cell>
          <cell r="D575">
            <v>0</v>
          </cell>
          <cell r="E575">
            <v>89.47</v>
          </cell>
        </row>
        <row r="576">
          <cell r="A576" t="str">
            <v>22.06.2024</v>
          </cell>
          <cell r="B576">
            <v>15</v>
          </cell>
          <cell r="C576">
            <v>2089.58</v>
          </cell>
          <cell r="D576">
            <v>0</v>
          </cell>
          <cell r="E576">
            <v>86.58</v>
          </cell>
        </row>
        <row r="577">
          <cell r="A577" t="str">
            <v>22.06.2024</v>
          </cell>
          <cell r="B577">
            <v>16</v>
          </cell>
          <cell r="C577">
            <v>2093.5300000000002</v>
          </cell>
          <cell r="D577">
            <v>0</v>
          </cell>
          <cell r="E577">
            <v>55.74</v>
          </cell>
        </row>
        <row r="578">
          <cell r="A578" t="str">
            <v>22.06.2024</v>
          </cell>
          <cell r="B578">
            <v>17</v>
          </cell>
          <cell r="C578">
            <v>2093.09</v>
          </cell>
          <cell r="D578">
            <v>0</v>
          </cell>
          <cell r="E578">
            <v>61.49</v>
          </cell>
        </row>
        <row r="579">
          <cell r="A579" t="str">
            <v>22.06.2024</v>
          </cell>
          <cell r="B579">
            <v>18</v>
          </cell>
          <cell r="C579">
            <v>2085.34</v>
          </cell>
          <cell r="D579">
            <v>0</v>
          </cell>
          <cell r="E579">
            <v>51.83</v>
          </cell>
        </row>
        <row r="580">
          <cell r="A580" t="str">
            <v>22.06.2024</v>
          </cell>
          <cell r="B580">
            <v>19</v>
          </cell>
          <cell r="C580">
            <v>2075.85</v>
          </cell>
          <cell r="D580">
            <v>0</v>
          </cell>
          <cell r="E580">
            <v>147.75</v>
          </cell>
        </row>
        <row r="581">
          <cell r="A581" t="str">
            <v>22.06.2024</v>
          </cell>
          <cell r="B581">
            <v>20</v>
          </cell>
          <cell r="C581">
            <v>2093.11</v>
          </cell>
          <cell r="D581">
            <v>0</v>
          </cell>
          <cell r="E581">
            <v>22.1</v>
          </cell>
        </row>
        <row r="582">
          <cell r="A582" t="str">
            <v>22.06.2024</v>
          </cell>
          <cell r="B582">
            <v>21</v>
          </cell>
          <cell r="C582">
            <v>2114.34</v>
          </cell>
          <cell r="D582">
            <v>0</v>
          </cell>
          <cell r="E582">
            <v>116.64</v>
          </cell>
        </row>
        <row r="583">
          <cell r="A583" t="str">
            <v>22.06.2024</v>
          </cell>
          <cell r="B583">
            <v>22</v>
          </cell>
          <cell r="C583">
            <v>2040.15</v>
          </cell>
          <cell r="D583">
            <v>0</v>
          </cell>
          <cell r="E583">
            <v>916.78</v>
          </cell>
        </row>
        <row r="584">
          <cell r="A584" t="str">
            <v>22.06.2024</v>
          </cell>
          <cell r="B584">
            <v>23</v>
          </cell>
          <cell r="C584">
            <v>1600.51</v>
          </cell>
          <cell r="D584">
            <v>0</v>
          </cell>
          <cell r="E584">
            <v>535.16</v>
          </cell>
        </row>
        <row r="585">
          <cell r="A585" t="str">
            <v>23.06.2024</v>
          </cell>
          <cell r="B585">
            <v>0</v>
          </cell>
          <cell r="C585">
            <v>1246.5899999999999</v>
          </cell>
          <cell r="D585">
            <v>0</v>
          </cell>
          <cell r="E585">
            <v>106.96</v>
          </cell>
        </row>
        <row r="586">
          <cell r="A586" t="str">
            <v>23.06.2024</v>
          </cell>
          <cell r="B586">
            <v>1</v>
          </cell>
          <cell r="C586">
            <v>1180.48</v>
          </cell>
          <cell r="D586">
            <v>0</v>
          </cell>
          <cell r="E586">
            <v>63.19</v>
          </cell>
        </row>
        <row r="587">
          <cell r="A587" t="str">
            <v>23.06.2024</v>
          </cell>
          <cell r="B587">
            <v>2</v>
          </cell>
          <cell r="C587">
            <v>990.16</v>
          </cell>
          <cell r="D587">
            <v>0</v>
          </cell>
          <cell r="E587">
            <v>96.77</v>
          </cell>
        </row>
        <row r="588">
          <cell r="A588" t="str">
            <v>23.06.2024</v>
          </cell>
          <cell r="B588">
            <v>3</v>
          </cell>
          <cell r="C588">
            <v>843.04</v>
          </cell>
          <cell r="D588">
            <v>0</v>
          </cell>
          <cell r="E588">
            <v>81.95</v>
          </cell>
        </row>
        <row r="589">
          <cell r="A589" t="str">
            <v>23.06.2024</v>
          </cell>
          <cell r="B589">
            <v>4</v>
          </cell>
          <cell r="C589">
            <v>799.98</v>
          </cell>
          <cell r="D589">
            <v>0</v>
          </cell>
          <cell r="E589">
            <v>66.430000000000007</v>
          </cell>
        </row>
        <row r="590">
          <cell r="A590" t="str">
            <v>23.06.2024</v>
          </cell>
          <cell r="B590">
            <v>5</v>
          </cell>
          <cell r="C590">
            <v>911.22</v>
          </cell>
          <cell r="D590">
            <v>106.73</v>
          </cell>
          <cell r="E590">
            <v>0</v>
          </cell>
        </row>
        <row r="591">
          <cell r="A591" t="str">
            <v>23.06.2024</v>
          </cell>
          <cell r="B591">
            <v>6</v>
          </cell>
          <cell r="C591">
            <v>1052.52</v>
          </cell>
          <cell r="D591">
            <v>52.09</v>
          </cell>
          <cell r="E591">
            <v>0</v>
          </cell>
        </row>
        <row r="592">
          <cell r="A592" t="str">
            <v>23.06.2024</v>
          </cell>
          <cell r="B592">
            <v>7</v>
          </cell>
          <cell r="C592">
            <v>1282.8</v>
          </cell>
          <cell r="D592">
            <v>127.18</v>
          </cell>
          <cell r="E592">
            <v>0</v>
          </cell>
        </row>
        <row r="593">
          <cell r="A593" t="str">
            <v>23.06.2024</v>
          </cell>
          <cell r="B593">
            <v>8</v>
          </cell>
          <cell r="C593">
            <v>1746.43</v>
          </cell>
          <cell r="D593">
            <v>100.53</v>
          </cell>
          <cell r="E593">
            <v>0</v>
          </cell>
        </row>
        <row r="594">
          <cell r="A594" t="str">
            <v>23.06.2024</v>
          </cell>
          <cell r="B594">
            <v>9</v>
          </cell>
          <cell r="C594">
            <v>2074.0700000000002</v>
          </cell>
          <cell r="D594">
            <v>0</v>
          </cell>
          <cell r="E594">
            <v>38.9</v>
          </cell>
        </row>
        <row r="595">
          <cell r="A595" t="str">
            <v>23.06.2024</v>
          </cell>
          <cell r="B595">
            <v>10</v>
          </cell>
          <cell r="C595">
            <v>2101.0700000000002</v>
          </cell>
          <cell r="D595">
            <v>0</v>
          </cell>
          <cell r="E595">
            <v>77.290000000000006</v>
          </cell>
        </row>
        <row r="596">
          <cell r="A596" t="str">
            <v>23.06.2024</v>
          </cell>
          <cell r="B596">
            <v>11</v>
          </cell>
          <cell r="C596">
            <v>2087.1999999999998</v>
          </cell>
          <cell r="D596">
            <v>0</v>
          </cell>
          <cell r="E596">
            <v>150.13</v>
          </cell>
        </row>
        <row r="597">
          <cell r="A597" t="str">
            <v>23.06.2024</v>
          </cell>
          <cell r="B597">
            <v>12</v>
          </cell>
          <cell r="C597">
            <v>2089.9</v>
          </cell>
          <cell r="D597">
            <v>0</v>
          </cell>
          <cell r="E597">
            <v>195.43</v>
          </cell>
        </row>
        <row r="598">
          <cell r="A598" t="str">
            <v>23.06.2024</v>
          </cell>
          <cell r="B598">
            <v>13</v>
          </cell>
          <cell r="C598">
            <v>2084.9</v>
          </cell>
          <cell r="D598">
            <v>0</v>
          </cell>
          <cell r="E598">
            <v>218.73</v>
          </cell>
        </row>
        <row r="599">
          <cell r="A599" t="str">
            <v>23.06.2024</v>
          </cell>
          <cell r="B599">
            <v>14</v>
          </cell>
          <cell r="C599">
            <v>2098.14</v>
          </cell>
          <cell r="D599">
            <v>0</v>
          </cell>
          <cell r="E599">
            <v>206.74</v>
          </cell>
        </row>
        <row r="600">
          <cell r="A600" t="str">
            <v>23.06.2024</v>
          </cell>
          <cell r="B600">
            <v>15</v>
          </cell>
          <cell r="C600">
            <v>2096.35</v>
          </cell>
          <cell r="D600">
            <v>0</v>
          </cell>
          <cell r="E600">
            <v>109.91</v>
          </cell>
        </row>
        <row r="601">
          <cell r="A601" t="str">
            <v>23.06.2024</v>
          </cell>
          <cell r="B601">
            <v>16</v>
          </cell>
          <cell r="C601">
            <v>2091.41</v>
          </cell>
          <cell r="D601">
            <v>0</v>
          </cell>
          <cell r="E601">
            <v>140.74</v>
          </cell>
        </row>
        <row r="602">
          <cell r="A602" t="str">
            <v>23.06.2024</v>
          </cell>
          <cell r="B602">
            <v>17</v>
          </cell>
          <cell r="C602">
            <v>2087.02</v>
          </cell>
          <cell r="D602">
            <v>0</v>
          </cell>
          <cell r="E602">
            <v>120.19</v>
          </cell>
        </row>
        <row r="603">
          <cell r="A603" t="str">
            <v>23.06.2024</v>
          </cell>
          <cell r="B603">
            <v>18</v>
          </cell>
          <cell r="C603">
            <v>2087.0700000000002</v>
          </cell>
          <cell r="D603">
            <v>0</v>
          </cell>
          <cell r="E603">
            <v>94.16</v>
          </cell>
        </row>
        <row r="604">
          <cell r="A604" t="str">
            <v>23.06.2024</v>
          </cell>
          <cell r="B604">
            <v>19</v>
          </cell>
          <cell r="C604">
            <v>2077.59</v>
          </cell>
          <cell r="D604">
            <v>0</v>
          </cell>
          <cell r="E604">
            <v>93.24</v>
          </cell>
        </row>
        <row r="605">
          <cell r="A605" t="str">
            <v>23.06.2024</v>
          </cell>
          <cell r="B605">
            <v>20</v>
          </cell>
          <cell r="C605">
            <v>2088.52</v>
          </cell>
          <cell r="D605">
            <v>3.08</v>
          </cell>
          <cell r="E605">
            <v>0</v>
          </cell>
        </row>
        <row r="606">
          <cell r="A606" t="str">
            <v>23.06.2024</v>
          </cell>
          <cell r="B606">
            <v>21</v>
          </cell>
          <cell r="C606">
            <v>2099.59</v>
          </cell>
          <cell r="D606">
            <v>0</v>
          </cell>
          <cell r="E606">
            <v>44.49</v>
          </cell>
        </row>
        <row r="607">
          <cell r="A607" t="str">
            <v>23.06.2024</v>
          </cell>
          <cell r="B607">
            <v>22</v>
          </cell>
          <cell r="C607">
            <v>2057.17</v>
          </cell>
          <cell r="D607">
            <v>0</v>
          </cell>
          <cell r="E607">
            <v>770.75</v>
          </cell>
        </row>
        <row r="608">
          <cell r="A608" t="str">
            <v>23.06.2024</v>
          </cell>
          <cell r="B608">
            <v>23</v>
          </cell>
          <cell r="C608">
            <v>1637.56</v>
          </cell>
          <cell r="D608">
            <v>0</v>
          </cell>
          <cell r="E608">
            <v>267.58999999999997</v>
          </cell>
        </row>
        <row r="609">
          <cell r="A609" t="str">
            <v>24.06.2024</v>
          </cell>
          <cell r="B609">
            <v>0</v>
          </cell>
          <cell r="C609">
            <v>1325.99</v>
          </cell>
          <cell r="D609">
            <v>0</v>
          </cell>
          <cell r="E609">
            <v>151.94999999999999</v>
          </cell>
        </row>
        <row r="610">
          <cell r="A610" t="str">
            <v>24.06.2024</v>
          </cell>
          <cell r="B610">
            <v>1</v>
          </cell>
          <cell r="C610">
            <v>1187.53</v>
          </cell>
          <cell r="D610">
            <v>0</v>
          </cell>
          <cell r="E610">
            <v>93.86</v>
          </cell>
        </row>
        <row r="611">
          <cell r="A611" t="str">
            <v>24.06.2024</v>
          </cell>
          <cell r="B611">
            <v>2</v>
          </cell>
          <cell r="C611">
            <v>988.92</v>
          </cell>
          <cell r="D611">
            <v>0</v>
          </cell>
          <cell r="E611">
            <v>117.29</v>
          </cell>
        </row>
        <row r="612">
          <cell r="A612" t="str">
            <v>24.06.2024</v>
          </cell>
          <cell r="B612">
            <v>3</v>
          </cell>
          <cell r="C612">
            <v>860.26</v>
          </cell>
          <cell r="D612">
            <v>21.93</v>
          </cell>
          <cell r="E612">
            <v>0</v>
          </cell>
        </row>
        <row r="613">
          <cell r="A613" t="str">
            <v>24.06.2024</v>
          </cell>
          <cell r="B613">
            <v>4</v>
          </cell>
          <cell r="C613">
            <v>846.31</v>
          </cell>
          <cell r="D613">
            <v>17.170000000000002</v>
          </cell>
          <cell r="E613">
            <v>0</v>
          </cell>
        </row>
        <row r="614">
          <cell r="A614" t="str">
            <v>24.06.2024</v>
          </cell>
          <cell r="B614">
            <v>5</v>
          </cell>
          <cell r="C614">
            <v>1105.17</v>
          </cell>
          <cell r="D614">
            <v>86.52</v>
          </cell>
          <cell r="E614">
            <v>0</v>
          </cell>
        </row>
        <row r="615">
          <cell r="A615" t="str">
            <v>24.06.2024</v>
          </cell>
          <cell r="B615">
            <v>6</v>
          </cell>
          <cell r="C615">
            <v>1241.2</v>
          </cell>
          <cell r="D615">
            <v>196.65</v>
          </cell>
          <cell r="E615">
            <v>0</v>
          </cell>
        </row>
        <row r="616">
          <cell r="A616" t="str">
            <v>24.06.2024</v>
          </cell>
          <cell r="B616">
            <v>7</v>
          </cell>
          <cell r="C616">
            <v>1560.44</v>
          </cell>
          <cell r="D616">
            <v>386.71</v>
          </cell>
          <cell r="E616">
            <v>0</v>
          </cell>
        </row>
        <row r="617">
          <cell r="A617" t="str">
            <v>24.06.2024</v>
          </cell>
          <cell r="B617">
            <v>8</v>
          </cell>
          <cell r="C617">
            <v>2096.02</v>
          </cell>
          <cell r="D617">
            <v>29.1</v>
          </cell>
          <cell r="E617">
            <v>0</v>
          </cell>
        </row>
        <row r="618">
          <cell r="A618" t="str">
            <v>24.06.2024</v>
          </cell>
          <cell r="B618">
            <v>9</v>
          </cell>
          <cell r="C618">
            <v>2140.63</v>
          </cell>
          <cell r="D618">
            <v>22.87</v>
          </cell>
          <cell r="E618">
            <v>0</v>
          </cell>
        </row>
        <row r="619">
          <cell r="A619" t="str">
            <v>24.06.2024</v>
          </cell>
          <cell r="B619">
            <v>10</v>
          </cell>
          <cell r="C619">
            <v>2143.14</v>
          </cell>
          <cell r="D619">
            <v>39.619999999999997</v>
          </cell>
          <cell r="E619">
            <v>0</v>
          </cell>
        </row>
        <row r="620">
          <cell r="A620" t="str">
            <v>24.06.2024</v>
          </cell>
          <cell r="B620">
            <v>11</v>
          </cell>
          <cell r="C620">
            <v>2136.88</v>
          </cell>
          <cell r="D620">
            <v>12.15</v>
          </cell>
          <cell r="E620">
            <v>0</v>
          </cell>
        </row>
        <row r="621">
          <cell r="A621" t="str">
            <v>24.06.2024</v>
          </cell>
          <cell r="B621">
            <v>12</v>
          </cell>
          <cell r="C621">
            <v>2135.67</v>
          </cell>
          <cell r="D621">
            <v>74.5</v>
          </cell>
          <cell r="E621">
            <v>0</v>
          </cell>
        </row>
        <row r="622">
          <cell r="A622" t="str">
            <v>24.06.2024</v>
          </cell>
          <cell r="B622">
            <v>13</v>
          </cell>
          <cell r="C622">
            <v>2182.11</v>
          </cell>
          <cell r="D622">
            <v>22.91</v>
          </cell>
          <cell r="E622">
            <v>0</v>
          </cell>
        </row>
        <row r="623">
          <cell r="A623" t="str">
            <v>24.06.2024</v>
          </cell>
          <cell r="B623">
            <v>14</v>
          </cell>
          <cell r="C623">
            <v>2201.2399999999998</v>
          </cell>
          <cell r="D623">
            <v>0</v>
          </cell>
          <cell r="E623">
            <v>21.31</v>
          </cell>
        </row>
        <row r="624">
          <cell r="A624" t="str">
            <v>24.06.2024</v>
          </cell>
          <cell r="B624">
            <v>15</v>
          </cell>
          <cell r="C624">
            <v>2235.3000000000002</v>
          </cell>
          <cell r="D624">
            <v>0</v>
          </cell>
          <cell r="E624">
            <v>44.22</v>
          </cell>
        </row>
        <row r="625">
          <cell r="A625" t="str">
            <v>24.06.2024</v>
          </cell>
          <cell r="B625">
            <v>16</v>
          </cell>
          <cell r="C625">
            <v>2236.83</v>
          </cell>
          <cell r="D625">
            <v>0</v>
          </cell>
          <cell r="E625">
            <v>46.31</v>
          </cell>
        </row>
        <row r="626">
          <cell r="A626" t="str">
            <v>24.06.2024</v>
          </cell>
          <cell r="B626">
            <v>17</v>
          </cell>
          <cell r="C626">
            <v>2198.4299999999998</v>
          </cell>
          <cell r="D626">
            <v>0</v>
          </cell>
          <cell r="E626">
            <v>39.119999999999997</v>
          </cell>
        </row>
        <row r="627">
          <cell r="A627" t="str">
            <v>24.06.2024</v>
          </cell>
          <cell r="B627">
            <v>18</v>
          </cell>
          <cell r="C627">
            <v>2113.86</v>
          </cell>
          <cell r="D627">
            <v>0.93</v>
          </cell>
          <cell r="E627">
            <v>0</v>
          </cell>
        </row>
        <row r="628">
          <cell r="A628" t="str">
            <v>24.06.2024</v>
          </cell>
          <cell r="B628">
            <v>19</v>
          </cell>
          <cell r="C628">
            <v>2090.4899999999998</v>
          </cell>
          <cell r="D628">
            <v>1.08</v>
          </cell>
          <cell r="E628">
            <v>0</v>
          </cell>
        </row>
        <row r="629">
          <cell r="A629" t="str">
            <v>24.06.2024</v>
          </cell>
          <cell r="B629">
            <v>20</v>
          </cell>
          <cell r="C629">
            <v>2100.0700000000002</v>
          </cell>
          <cell r="D629">
            <v>0.66</v>
          </cell>
          <cell r="E629">
            <v>0</v>
          </cell>
        </row>
        <row r="630">
          <cell r="A630" t="str">
            <v>24.06.2024</v>
          </cell>
          <cell r="B630">
            <v>21</v>
          </cell>
          <cell r="C630">
            <v>2102.23</v>
          </cell>
          <cell r="D630">
            <v>0</v>
          </cell>
          <cell r="E630">
            <v>20.46</v>
          </cell>
        </row>
        <row r="631">
          <cell r="A631" t="str">
            <v>24.06.2024</v>
          </cell>
          <cell r="B631">
            <v>22</v>
          </cell>
          <cell r="C631">
            <v>2055.61</v>
          </cell>
          <cell r="D631">
            <v>0</v>
          </cell>
          <cell r="E631">
            <v>371.61</v>
          </cell>
        </row>
        <row r="632">
          <cell r="A632" t="str">
            <v>24.06.2024</v>
          </cell>
          <cell r="B632">
            <v>23</v>
          </cell>
          <cell r="C632">
            <v>1518.49</v>
          </cell>
          <cell r="D632">
            <v>0</v>
          </cell>
          <cell r="E632">
            <v>269.44</v>
          </cell>
        </row>
        <row r="633">
          <cell r="A633" t="str">
            <v>25.06.2024</v>
          </cell>
          <cell r="B633">
            <v>0</v>
          </cell>
          <cell r="C633">
            <v>1222.1300000000001</v>
          </cell>
          <cell r="D633">
            <v>0</v>
          </cell>
          <cell r="E633">
            <v>165.65</v>
          </cell>
        </row>
        <row r="634">
          <cell r="A634" t="str">
            <v>25.06.2024</v>
          </cell>
          <cell r="B634">
            <v>1</v>
          </cell>
          <cell r="C634">
            <v>1031.6500000000001</v>
          </cell>
          <cell r="D634">
            <v>0</v>
          </cell>
          <cell r="E634">
            <v>83.19</v>
          </cell>
        </row>
        <row r="635">
          <cell r="A635" t="str">
            <v>25.06.2024</v>
          </cell>
          <cell r="B635">
            <v>2</v>
          </cell>
          <cell r="C635">
            <v>849.94</v>
          </cell>
          <cell r="D635">
            <v>0</v>
          </cell>
          <cell r="E635">
            <v>874.28</v>
          </cell>
        </row>
        <row r="636">
          <cell r="A636" t="str">
            <v>25.06.2024</v>
          </cell>
          <cell r="B636">
            <v>3</v>
          </cell>
          <cell r="C636">
            <v>2.17</v>
          </cell>
          <cell r="D636">
            <v>0</v>
          </cell>
          <cell r="E636">
            <v>2.25</v>
          </cell>
        </row>
        <row r="637">
          <cell r="A637" t="str">
            <v>25.06.2024</v>
          </cell>
          <cell r="B637">
            <v>4</v>
          </cell>
          <cell r="C637">
            <v>2</v>
          </cell>
          <cell r="D637">
            <v>0</v>
          </cell>
          <cell r="E637">
            <v>2.0699999999999998</v>
          </cell>
        </row>
        <row r="638">
          <cell r="A638" t="str">
            <v>25.06.2024</v>
          </cell>
          <cell r="B638">
            <v>5</v>
          </cell>
          <cell r="C638">
            <v>978.73</v>
          </cell>
          <cell r="D638">
            <v>192.12</v>
          </cell>
          <cell r="E638">
            <v>0</v>
          </cell>
        </row>
        <row r="639">
          <cell r="A639" t="str">
            <v>25.06.2024</v>
          </cell>
          <cell r="B639">
            <v>6</v>
          </cell>
          <cell r="C639">
            <v>1169.93</v>
          </cell>
          <cell r="D639">
            <v>118.38</v>
          </cell>
          <cell r="E639">
            <v>0</v>
          </cell>
        </row>
        <row r="640">
          <cell r="A640" t="str">
            <v>25.06.2024</v>
          </cell>
          <cell r="B640">
            <v>7</v>
          </cell>
          <cell r="C640">
            <v>1425.99</v>
          </cell>
          <cell r="D640">
            <v>195.48</v>
          </cell>
          <cell r="E640">
            <v>0</v>
          </cell>
        </row>
        <row r="641">
          <cell r="A641" t="str">
            <v>25.06.2024</v>
          </cell>
          <cell r="B641">
            <v>8</v>
          </cell>
          <cell r="C641">
            <v>2054.58</v>
          </cell>
          <cell r="D641">
            <v>43.07</v>
          </cell>
          <cell r="E641">
            <v>0</v>
          </cell>
        </row>
        <row r="642">
          <cell r="A642" t="str">
            <v>25.06.2024</v>
          </cell>
          <cell r="B642">
            <v>9</v>
          </cell>
          <cell r="C642">
            <v>2088.0300000000002</v>
          </cell>
          <cell r="D642">
            <v>49.09</v>
          </cell>
          <cell r="E642">
            <v>0</v>
          </cell>
        </row>
        <row r="643">
          <cell r="A643" t="str">
            <v>25.06.2024</v>
          </cell>
          <cell r="B643">
            <v>10</v>
          </cell>
          <cell r="C643">
            <v>2095.4699999999998</v>
          </cell>
          <cell r="D643">
            <v>40.46</v>
          </cell>
          <cell r="E643">
            <v>0</v>
          </cell>
        </row>
        <row r="644">
          <cell r="A644" t="str">
            <v>25.06.2024</v>
          </cell>
          <cell r="B644">
            <v>11</v>
          </cell>
          <cell r="C644">
            <v>2100.7399999999998</v>
          </cell>
          <cell r="D644">
            <v>5.12</v>
          </cell>
          <cell r="E644">
            <v>0</v>
          </cell>
        </row>
        <row r="645">
          <cell r="A645" t="str">
            <v>25.06.2024</v>
          </cell>
          <cell r="B645">
            <v>12</v>
          </cell>
          <cell r="C645">
            <v>2101.2600000000002</v>
          </cell>
          <cell r="D645">
            <v>38.450000000000003</v>
          </cell>
          <cell r="E645">
            <v>0</v>
          </cell>
        </row>
        <row r="646">
          <cell r="A646" t="str">
            <v>25.06.2024</v>
          </cell>
          <cell r="B646">
            <v>13</v>
          </cell>
          <cell r="C646">
            <v>2098.17</v>
          </cell>
          <cell r="D646">
            <v>32.409999999999997</v>
          </cell>
          <cell r="E646">
            <v>0</v>
          </cell>
        </row>
        <row r="647">
          <cell r="A647" t="str">
            <v>25.06.2024</v>
          </cell>
          <cell r="B647">
            <v>14</v>
          </cell>
          <cell r="C647">
            <v>2108.46</v>
          </cell>
          <cell r="D647">
            <v>31.82</v>
          </cell>
          <cell r="E647">
            <v>0</v>
          </cell>
        </row>
        <row r="648">
          <cell r="A648" t="str">
            <v>25.06.2024</v>
          </cell>
          <cell r="B648">
            <v>15</v>
          </cell>
          <cell r="C648">
            <v>2099.5700000000002</v>
          </cell>
          <cell r="D648">
            <v>23.71</v>
          </cell>
          <cell r="E648">
            <v>0</v>
          </cell>
        </row>
        <row r="649">
          <cell r="A649" t="str">
            <v>25.06.2024</v>
          </cell>
          <cell r="B649">
            <v>16</v>
          </cell>
          <cell r="C649">
            <v>2100.21</v>
          </cell>
          <cell r="D649">
            <v>0</v>
          </cell>
          <cell r="E649">
            <v>25.64</v>
          </cell>
        </row>
        <row r="650">
          <cell r="A650" t="str">
            <v>25.06.2024</v>
          </cell>
          <cell r="B650">
            <v>17</v>
          </cell>
          <cell r="C650">
            <v>2085.61</v>
          </cell>
          <cell r="D650">
            <v>0</v>
          </cell>
          <cell r="E650">
            <v>60.35</v>
          </cell>
        </row>
        <row r="651">
          <cell r="A651" t="str">
            <v>25.06.2024</v>
          </cell>
          <cell r="B651">
            <v>18</v>
          </cell>
          <cell r="C651">
            <v>2076.0100000000002</v>
          </cell>
          <cell r="D651">
            <v>0</v>
          </cell>
          <cell r="E651">
            <v>88.09</v>
          </cell>
        </row>
        <row r="652">
          <cell r="A652" t="str">
            <v>25.06.2024</v>
          </cell>
          <cell r="B652">
            <v>19</v>
          </cell>
          <cell r="C652">
            <v>2057.9499999999998</v>
          </cell>
          <cell r="D652">
            <v>0</v>
          </cell>
          <cell r="E652">
            <v>137.19999999999999</v>
          </cell>
        </row>
        <row r="653">
          <cell r="A653" t="str">
            <v>25.06.2024</v>
          </cell>
          <cell r="B653">
            <v>20</v>
          </cell>
          <cell r="C653">
            <v>2067.66</v>
          </cell>
          <cell r="D653">
            <v>0</v>
          </cell>
          <cell r="E653">
            <v>59.59</v>
          </cell>
        </row>
        <row r="654">
          <cell r="A654" t="str">
            <v>25.06.2024</v>
          </cell>
          <cell r="B654">
            <v>21</v>
          </cell>
          <cell r="C654">
            <v>2074.5500000000002</v>
          </cell>
          <cell r="D654">
            <v>0</v>
          </cell>
          <cell r="E654">
            <v>195.84</v>
          </cell>
        </row>
        <row r="655">
          <cell r="A655" t="str">
            <v>25.06.2024</v>
          </cell>
          <cell r="B655">
            <v>22</v>
          </cell>
          <cell r="C655">
            <v>1901.59</v>
          </cell>
          <cell r="D655">
            <v>0</v>
          </cell>
          <cell r="E655">
            <v>623.46</v>
          </cell>
        </row>
        <row r="656">
          <cell r="A656" t="str">
            <v>25.06.2024</v>
          </cell>
          <cell r="B656">
            <v>23</v>
          </cell>
          <cell r="C656">
            <v>1452.8</v>
          </cell>
          <cell r="D656">
            <v>0</v>
          </cell>
          <cell r="E656">
            <v>748.86</v>
          </cell>
        </row>
        <row r="657">
          <cell r="A657" t="str">
            <v>26.06.2024</v>
          </cell>
          <cell r="B657">
            <v>0</v>
          </cell>
          <cell r="C657">
            <v>1259.3499999999999</v>
          </cell>
          <cell r="D657">
            <v>0</v>
          </cell>
          <cell r="E657">
            <v>290.83999999999997</v>
          </cell>
        </row>
        <row r="658">
          <cell r="A658" t="str">
            <v>26.06.2024</v>
          </cell>
          <cell r="B658">
            <v>1</v>
          </cell>
          <cell r="C658">
            <v>1029.26</v>
          </cell>
          <cell r="D658">
            <v>0</v>
          </cell>
          <cell r="E658">
            <v>121.61</v>
          </cell>
        </row>
        <row r="659">
          <cell r="A659" t="str">
            <v>26.06.2024</v>
          </cell>
          <cell r="B659">
            <v>2</v>
          </cell>
          <cell r="C659">
            <v>901.62</v>
          </cell>
          <cell r="D659">
            <v>0</v>
          </cell>
          <cell r="E659">
            <v>927.26</v>
          </cell>
        </row>
        <row r="660">
          <cell r="A660" t="str">
            <v>26.06.2024</v>
          </cell>
          <cell r="B660">
            <v>3</v>
          </cell>
          <cell r="C660">
            <v>826.86</v>
          </cell>
          <cell r="D660">
            <v>0</v>
          </cell>
          <cell r="E660">
            <v>854.1</v>
          </cell>
        </row>
        <row r="661">
          <cell r="A661" t="str">
            <v>26.06.2024</v>
          </cell>
          <cell r="B661">
            <v>4</v>
          </cell>
          <cell r="C661">
            <v>625.20000000000005</v>
          </cell>
          <cell r="D661">
            <v>0</v>
          </cell>
          <cell r="E661">
            <v>646.4</v>
          </cell>
        </row>
        <row r="662">
          <cell r="A662" t="str">
            <v>26.06.2024</v>
          </cell>
          <cell r="B662">
            <v>5</v>
          </cell>
          <cell r="C662">
            <v>1062.81</v>
          </cell>
          <cell r="D662">
            <v>181.56</v>
          </cell>
          <cell r="E662">
            <v>0</v>
          </cell>
        </row>
        <row r="663">
          <cell r="A663" t="str">
            <v>26.06.2024</v>
          </cell>
          <cell r="B663">
            <v>6</v>
          </cell>
          <cell r="C663">
            <v>1254.95</v>
          </cell>
          <cell r="D663">
            <v>220.09</v>
          </cell>
          <cell r="E663">
            <v>0</v>
          </cell>
        </row>
        <row r="664">
          <cell r="A664" t="str">
            <v>26.06.2024</v>
          </cell>
          <cell r="B664">
            <v>7</v>
          </cell>
          <cell r="C664">
            <v>1517.6</v>
          </cell>
          <cell r="D664">
            <v>289.62</v>
          </cell>
          <cell r="E664">
            <v>0</v>
          </cell>
        </row>
        <row r="665">
          <cell r="A665" t="str">
            <v>26.06.2024</v>
          </cell>
          <cell r="B665">
            <v>8</v>
          </cell>
          <cell r="C665">
            <v>2055.19</v>
          </cell>
          <cell r="D665">
            <v>4.4000000000000004</v>
          </cell>
          <cell r="E665">
            <v>0</v>
          </cell>
        </row>
        <row r="666">
          <cell r="A666" t="str">
            <v>26.06.2024</v>
          </cell>
          <cell r="B666">
            <v>9</v>
          </cell>
          <cell r="C666">
            <v>2096.23</v>
          </cell>
          <cell r="D666">
            <v>0</v>
          </cell>
          <cell r="E666">
            <v>17.48</v>
          </cell>
        </row>
        <row r="667">
          <cell r="A667" t="str">
            <v>26.06.2024</v>
          </cell>
          <cell r="B667">
            <v>10</v>
          </cell>
          <cell r="C667">
            <v>2101.1799999999998</v>
          </cell>
          <cell r="D667">
            <v>0</v>
          </cell>
          <cell r="E667">
            <v>34.82</v>
          </cell>
        </row>
        <row r="668">
          <cell r="A668" t="str">
            <v>26.06.2024</v>
          </cell>
          <cell r="B668">
            <v>11</v>
          </cell>
          <cell r="C668">
            <v>2092.4499999999998</v>
          </cell>
          <cell r="D668">
            <v>0</v>
          </cell>
          <cell r="E668">
            <v>87.26</v>
          </cell>
        </row>
        <row r="669">
          <cell r="A669" t="str">
            <v>26.06.2024</v>
          </cell>
          <cell r="B669">
            <v>12</v>
          </cell>
          <cell r="C669">
            <v>2088.84</v>
          </cell>
          <cell r="D669">
            <v>0</v>
          </cell>
          <cell r="E669">
            <v>107.33</v>
          </cell>
        </row>
        <row r="670">
          <cell r="A670" t="str">
            <v>26.06.2024</v>
          </cell>
          <cell r="B670">
            <v>13</v>
          </cell>
          <cell r="C670">
            <v>2081.2199999999998</v>
          </cell>
          <cell r="D670">
            <v>0</v>
          </cell>
          <cell r="E670">
            <v>89.46</v>
          </cell>
        </row>
        <row r="671">
          <cell r="A671" t="str">
            <v>26.06.2024</v>
          </cell>
          <cell r="B671">
            <v>14</v>
          </cell>
          <cell r="C671">
            <v>2097.36</v>
          </cell>
          <cell r="D671">
            <v>0</v>
          </cell>
          <cell r="E671">
            <v>94.97</v>
          </cell>
        </row>
        <row r="672">
          <cell r="A672" t="str">
            <v>26.06.2024</v>
          </cell>
          <cell r="B672">
            <v>15</v>
          </cell>
          <cell r="C672">
            <v>2088.62</v>
          </cell>
          <cell r="D672">
            <v>0</v>
          </cell>
          <cell r="E672">
            <v>73.72</v>
          </cell>
        </row>
        <row r="673">
          <cell r="A673" t="str">
            <v>26.06.2024</v>
          </cell>
          <cell r="B673">
            <v>16</v>
          </cell>
          <cell r="C673">
            <v>2089.3000000000002</v>
          </cell>
          <cell r="D673">
            <v>0</v>
          </cell>
          <cell r="E673">
            <v>99.5</v>
          </cell>
        </row>
        <row r="674">
          <cell r="A674" t="str">
            <v>26.06.2024</v>
          </cell>
          <cell r="B674">
            <v>17</v>
          </cell>
          <cell r="C674">
            <v>2093.66</v>
          </cell>
          <cell r="D674">
            <v>0</v>
          </cell>
          <cell r="E674">
            <v>135.11000000000001</v>
          </cell>
        </row>
        <row r="675">
          <cell r="A675" t="str">
            <v>26.06.2024</v>
          </cell>
          <cell r="B675">
            <v>18</v>
          </cell>
          <cell r="C675">
            <v>2092.1</v>
          </cell>
          <cell r="D675">
            <v>0</v>
          </cell>
          <cell r="E675">
            <v>103.69</v>
          </cell>
        </row>
        <row r="676">
          <cell r="A676" t="str">
            <v>26.06.2024</v>
          </cell>
          <cell r="B676">
            <v>19</v>
          </cell>
          <cell r="C676">
            <v>2080.81</v>
          </cell>
          <cell r="D676">
            <v>0</v>
          </cell>
          <cell r="E676">
            <v>136.46</v>
          </cell>
        </row>
        <row r="677">
          <cell r="A677" t="str">
            <v>26.06.2024</v>
          </cell>
          <cell r="B677">
            <v>20</v>
          </cell>
          <cell r="C677">
            <v>2084.14</v>
          </cell>
          <cell r="D677">
            <v>0</v>
          </cell>
          <cell r="E677">
            <v>49.7</v>
          </cell>
        </row>
        <row r="678">
          <cell r="A678" t="str">
            <v>26.06.2024</v>
          </cell>
          <cell r="B678">
            <v>21</v>
          </cell>
          <cell r="C678">
            <v>2082.09</v>
          </cell>
          <cell r="D678">
            <v>0</v>
          </cell>
          <cell r="E678">
            <v>174.29</v>
          </cell>
        </row>
        <row r="679">
          <cell r="A679" t="str">
            <v>26.06.2024</v>
          </cell>
          <cell r="B679">
            <v>22</v>
          </cell>
          <cell r="C679">
            <v>2043.07</v>
          </cell>
          <cell r="D679">
            <v>0</v>
          </cell>
          <cell r="E679">
            <v>251.32</v>
          </cell>
        </row>
        <row r="680">
          <cell r="A680" t="str">
            <v>26.06.2024</v>
          </cell>
          <cell r="B680">
            <v>23</v>
          </cell>
          <cell r="C680">
            <v>1534.1</v>
          </cell>
          <cell r="D680">
            <v>0</v>
          </cell>
          <cell r="E680">
            <v>447.35</v>
          </cell>
        </row>
        <row r="681">
          <cell r="A681" t="str">
            <v>27.06.2024</v>
          </cell>
          <cell r="B681">
            <v>0</v>
          </cell>
          <cell r="C681">
            <v>1286.77</v>
          </cell>
          <cell r="D681">
            <v>0</v>
          </cell>
          <cell r="E681">
            <v>230.51</v>
          </cell>
        </row>
        <row r="682">
          <cell r="A682" t="str">
            <v>27.06.2024</v>
          </cell>
          <cell r="B682">
            <v>1</v>
          </cell>
          <cell r="C682">
            <v>1025.32</v>
          </cell>
          <cell r="D682">
            <v>0</v>
          </cell>
          <cell r="E682">
            <v>125.21</v>
          </cell>
        </row>
        <row r="683">
          <cell r="A683" t="str">
            <v>27.06.2024</v>
          </cell>
          <cell r="B683">
            <v>2</v>
          </cell>
          <cell r="C683">
            <v>903.71</v>
          </cell>
          <cell r="D683">
            <v>0</v>
          </cell>
          <cell r="E683">
            <v>932.46</v>
          </cell>
        </row>
        <row r="684">
          <cell r="A684" t="str">
            <v>27.06.2024</v>
          </cell>
          <cell r="B684">
            <v>3</v>
          </cell>
          <cell r="C684">
            <v>829.62</v>
          </cell>
          <cell r="D684">
            <v>0</v>
          </cell>
          <cell r="E684">
            <v>857.45</v>
          </cell>
        </row>
        <row r="685">
          <cell r="A685" t="str">
            <v>27.06.2024</v>
          </cell>
          <cell r="B685">
            <v>4</v>
          </cell>
          <cell r="C685">
            <v>822.36</v>
          </cell>
          <cell r="D685">
            <v>45.27</v>
          </cell>
          <cell r="E685">
            <v>0</v>
          </cell>
        </row>
        <row r="686">
          <cell r="A686" t="str">
            <v>27.06.2024</v>
          </cell>
          <cell r="B686">
            <v>5</v>
          </cell>
          <cell r="C686">
            <v>1084.58</v>
          </cell>
          <cell r="D686">
            <v>130.62</v>
          </cell>
          <cell r="E686">
            <v>0</v>
          </cell>
        </row>
        <row r="687">
          <cell r="A687" t="str">
            <v>27.06.2024</v>
          </cell>
          <cell r="B687">
            <v>6</v>
          </cell>
          <cell r="C687">
            <v>1272.3699999999999</v>
          </cell>
          <cell r="D687">
            <v>99.94</v>
          </cell>
          <cell r="E687">
            <v>0</v>
          </cell>
        </row>
        <row r="688">
          <cell r="A688" t="str">
            <v>27.06.2024</v>
          </cell>
          <cell r="B688">
            <v>7</v>
          </cell>
          <cell r="C688">
            <v>1558.25</v>
          </cell>
          <cell r="D688">
            <v>294.92</v>
          </cell>
          <cell r="E688">
            <v>0</v>
          </cell>
        </row>
        <row r="689">
          <cell r="A689" t="str">
            <v>27.06.2024</v>
          </cell>
          <cell r="B689">
            <v>8</v>
          </cell>
          <cell r="C689">
            <v>2085.48</v>
          </cell>
          <cell r="D689">
            <v>0</v>
          </cell>
          <cell r="E689">
            <v>3.26</v>
          </cell>
        </row>
        <row r="690">
          <cell r="A690" t="str">
            <v>27.06.2024</v>
          </cell>
          <cell r="B690">
            <v>9</v>
          </cell>
          <cell r="C690">
            <v>2136.08</v>
          </cell>
          <cell r="D690">
            <v>0</v>
          </cell>
          <cell r="E690">
            <v>25.17</v>
          </cell>
        </row>
        <row r="691">
          <cell r="A691" t="str">
            <v>27.06.2024</v>
          </cell>
          <cell r="B691">
            <v>10</v>
          </cell>
          <cell r="C691">
            <v>2132.4</v>
          </cell>
          <cell r="D691">
            <v>0</v>
          </cell>
          <cell r="E691">
            <v>37.270000000000003</v>
          </cell>
        </row>
        <row r="692">
          <cell r="A692" t="str">
            <v>27.06.2024</v>
          </cell>
          <cell r="B692">
            <v>11</v>
          </cell>
          <cell r="C692">
            <v>2126.71</v>
          </cell>
          <cell r="D692">
            <v>0</v>
          </cell>
          <cell r="E692">
            <v>59.17</v>
          </cell>
        </row>
        <row r="693">
          <cell r="A693" t="str">
            <v>27.06.2024</v>
          </cell>
          <cell r="B693">
            <v>12</v>
          </cell>
          <cell r="C693">
            <v>2121.89</v>
          </cell>
          <cell r="D693">
            <v>0</v>
          </cell>
          <cell r="E693">
            <v>31.73</v>
          </cell>
        </row>
        <row r="694">
          <cell r="A694" t="str">
            <v>27.06.2024</v>
          </cell>
          <cell r="B694">
            <v>13</v>
          </cell>
          <cell r="C694">
            <v>2122.0100000000002</v>
          </cell>
          <cell r="D694">
            <v>0</v>
          </cell>
          <cell r="E694">
            <v>39.369999999999997</v>
          </cell>
        </row>
        <row r="695">
          <cell r="A695" t="str">
            <v>27.06.2024</v>
          </cell>
          <cell r="B695">
            <v>14</v>
          </cell>
          <cell r="C695">
            <v>2178.11</v>
          </cell>
          <cell r="D695">
            <v>0</v>
          </cell>
          <cell r="E695">
            <v>90.37</v>
          </cell>
        </row>
        <row r="696">
          <cell r="A696" t="str">
            <v>27.06.2024</v>
          </cell>
          <cell r="B696">
            <v>15</v>
          </cell>
          <cell r="C696">
            <v>2206.1</v>
          </cell>
          <cell r="D696">
            <v>237.46</v>
          </cell>
          <cell r="E696">
            <v>0</v>
          </cell>
        </row>
        <row r="697">
          <cell r="A697" t="str">
            <v>27.06.2024</v>
          </cell>
          <cell r="B697">
            <v>16</v>
          </cell>
          <cell r="C697">
            <v>2200.56</v>
          </cell>
          <cell r="D697">
            <v>33.72</v>
          </cell>
          <cell r="E697">
            <v>0</v>
          </cell>
        </row>
        <row r="698">
          <cell r="A698" t="str">
            <v>27.06.2024</v>
          </cell>
          <cell r="B698">
            <v>17</v>
          </cell>
          <cell r="C698">
            <v>2184.61</v>
          </cell>
          <cell r="D698">
            <v>0</v>
          </cell>
          <cell r="E698">
            <v>124.43</v>
          </cell>
        </row>
        <row r="699">
          <cell r="A699" t="str">
            <v>27.06.2024</v>
          </cell>
          <cell r="B699">
            <v>18</v>
          </cell>
          <cell r="C699">
            <v>2108.98</v>
          </cell>
          <cell r="D699">
            <v>0</v>
          </cell>
          <cell r="E699">
            <v>54.76</v>
          </cell>
        </row>
        <row r="700">
          <cell r="A700" t="str">
            <v>27.06.2024</v>
          </cell>
          <cell r="B700">
            <v>19</v>
          </cell>
          <cell r="C700">
            <v>2074.29</v>
          </cell>
          <cell r="D700">
            <v>0</v>
          </cell>
          <cell r="E700">
            <v>52.11</v>
          </cell>
        </row>
        <row r="701">
          <cell r="A701" t="str">
            <v>27.06.2024</v>
          </cell>
          <cell r="B701">
            <v>20</v>
          </cell>
          <cell r="C701">
            <v>2076.0700000000002</v>
          </cell>
          <cell r="D701">
            <v>0</v>
          </cell>
          <cell r="E701">
            <v>15.3</v>
          </cell>
        </row>
        <row r="702">
          <cell r="A702" t="str">
            <v>27.06.2024</v>
          </cell>
          <cell r="B702">
            <v>21</v>
          </cell>
          <cell r="C702">
            <v>2069.71</v>
          </cell>
          <cell r="D702">
            <v>0</v>
          </cell>
          <cell r="E702">
            <v>159.68</v>
          </cell>
        </row>
        <row r="703">
          <cell r="A703" t="str">
            <v>27.06.2024</v>
          </cell>
          <cell r="B703">
            <v>22</v>
          </cell>
          <cell r="C703">
            <v>2041.72</v>
          </cell>
          <cell r="D703">
            <v>0</v>
          </cell>
          <cell r="E703">
            <v>357.48</v>
          </cell>
        </row>
        <row r="704">
          <cell r="A704" t="str">
            <v>27.06.2024</v>
          </cell>
          <cell r="B704">
            <v>23</v>
          </cell>
          <cell r="C704">
            <v>1597.96</v>
          </cell>
          <cell r="D704">
            <v>0</v>
          </cell>
          <cell r="E704">
            <v>585.33000000000004</v>
          </cell>
        </row>
        <row r="705">
          <cell r="A705" t="str">
            <v>28.06.2024</v>
          </cell>
          <cell r="B705">
            <v>0</v>
          </cell>
          <cell r="C705">
            <v>1288.76</v>
          </cell>
          <cell r="D705">
            <v>0</v>
          </cell>
          <cell r="E705">
            <v>189.68</v>
          </cell>
        </row>
        <row r="706">
          <cell r="A706" t="str">
            <v>28.06.2024</v>
          </cell>
          <cell r="B706">
            <v>1</v>
          </cell>
          <cell r="C706">
            <v>1005.63</v>
          </cell>
          <cell r="D706">
            <v>0</v>
          </cell>
          <cell r="E706">
            <v>37.21</v>
          </cell>
        </row>
        <row r="707">
          <cell r="A707" t="str">
            <v>28.06.2024</v>
          </cell>
          <cell r="B707">
            <v>2</v>
          </cell>
          <cell r="C707">
            <v>833.38</v>
          </cell>
          <cell r="D707">
            <v>0</v>
          </cell>
          <cell r="E707">
            <v>203.46</v>
          </cell>
        </row>
        <row r="708">
          <cell r="A708" t="str">
            <v>28.06.2024</v>
          </cell>
          <cell r="B708">
            <v>3</v>
          </cell>
          <cell r="C708">
            <v>2.77</v>
          </cell>
          <cell r="D708">
            <v>0</v>
          </cell>
          <cell r="E708">
            <v>2.86</v>
          </cell>
        </row>
        <row r="709">
          <cell r="A709" t="str">
            <v>28.06.2024</v>
          </cell>
          <cell r="B709">
            <v>4</v>
          </cell>
          <cell r="C709">
            <v>2.0499999999999998</v>
          </cell>
          <cell r="D709">
            <v>0</v>
          </cell>
          <cell r="E709">
            <v>2.12</v>
          </cell>
        </row>
        <row r="710">
          <cell r="A710" t="str">
            <v>28.06.2024</v>
          </cell>
          <cell r="B710">
            <v>5</v>
          </cell>
          <cell r="C710">
            <v>955.42</v>
          </cell>
          <cell r="D710">
            <v>151.91</v>
          </cell>
          <cell r="E710">
            <v>0</v>
          </cell>
        </row>
        <row r="711">
          <cell r="A711" t="str">
            <v>28.06.2024</v>
          </cell>
          <cell r="B711">
            <v>6</v>
          </cell>
          <cell r="C711">
            <v>1171.0999999999999</v>
          </cell>
          <cell r="D711">
            <v>128.08000000000001</v>
          </cell>
          <cell r="E711">
            <v>0</v>
          </cell>
        </row>
        <row r="712">
          <cell r="A712" t="str">
            <v>28.06.2024</v>
          </cell>
          <cell r="B712">
            <v>7</v>
          </cell>
          <cell r="C712">
            <v>1509.27</v>
          </cell>
          <cell r="D712">
            <v>280.45999999999998</v>
          </cell>
          <cell r="E712">
            <v>0</v>
          </cell>
        </row>
        <row r="713">
          <cell r="A713" t="str">
            <v>28.06.2024</v>
          </cell>
          <cell r="B713">
            <v>8</v>
          </cell>
          <cell r="C713">
            <v>2071.31</v>
          </cell>
          <cell r="D713">
            <v>79.3</v>
          </cell>
          <cell r="E713">
            <v>0</v>
          </cell>
        </row>
        <row r="714">
          <cell r="A714" t="str">
            <v>28.06.2024</v>
          </cell>
          <cell r="B714">
            <v>9</v>
          </cell>
          <cell r="C714">
            <v>2259.7199999999998</v>
          </cell>
          <cell r="D714">
            <v>9.7100000000000009</v>
          </cell>
          <cell r="E714">
            <v>0</v>
          </cell>
        </row>
        <row r="715">
          <cell r="A715" t="str">
            <v>28.06.2024</v>
          </cell>
          <cell r="B715">
            <v>10</v>
          </cell>
          <cell r="C715">
            <v>2255.0700000000002</v>
          </cell>
          <cell r="D715">
            <v>57.27</v>
          </cell>
          <cell r="E715">
            <v>0</v>
          </cell>
        </row>
        <row r="716">
          <cell r="A716" t="str">
            <v>28.06.2024</v>
          </cell>
          <cell r="B716">
            <v>11</v>
          </cell>
          <cell r="C716">
            <v>2277.86</v>
          </cell>
          <cell r="D716">
            <v>47.86</v>
          </cell>
          <cell r="E716">
            <v>0</v>
          </cell>
        </row>
        <row r="717">
          <cell r="A717" t="str">
            <v>28.06.2024</v>
          </cell>
          <cell r="B717">
            <v>12</v>
          </cell>
          <cell r="C717">
            <v>2231.36</v>
          </cell>
          <cell r="D717">
            <v>104.82</v>
          </cell>
          <cell r="E717">
            <v>0</v>
          </cell>
        </row>
        <row r="718">
          <cell r="A718" t="str">
            <v>28.06.2024</v>
          </cell>
          <cell r="B718">
            <v>13</v>
          </cell>
          <cell r="C718">
            <v>2310.54</v>
          </cell>
          <cell r="D718">
            <v>21.15</v>
          </cell>
          <cell r="E718">
            <v>0</v>
          </cell>
        </row>
        <row r="719">
          <cell r="A719" t="str">
            <v>28.06.2024</v>
          </cell>
          <cell r="B719">
            <v>14</v>
          </cell>
          <cell r="C719">
            <v>2319.83</v>
          </cell>
          <cell r="D719">
            <v>3.02</v>
          </cell>
          <cell r="E719">
            <v>0</v>
          </cell>
        </row>
        <row r="720">
          <cell r="A720" t="str">
            <v>28.06.2024</v>
          </cell>
          <cell r="B720">
            <v>15</v>
          </cell>
          <cell r="C720">
            <v>2328.7800000000002</v>
          </cell>
          <cell r="D720">
            <v>0</v>
          </cell>
          <cell r="E720">
            <v>132.5</v>
          </cell>
        </row>
        <row r="721">
          <cell r="A721" t="str">
            <v>28.06.2024</v>
          </cell>
          <cell r="B721">
            <v>16</v>
          </cell>
          <cell r="C721">
            <v>2341.54</v>
          </cell>
          <cell r="D721">
            <v>0</v>
          </cell>
          <cell r="E721">
            <v>138</v>
          </cell>
        </row>
        <row r="722">
          <cell r="A722" t="str">
            <v>28.06.2024</v>
          </cell>
          <cell r="B722">
            <v>17</v>
          </cell>
          <cell r="C722">
            <v>2321.79</v>
          </cell>
          <cell r="D722">
            <v>0</v>
          </cell>
          <cell r="E722">
            <v>185.32</v>
          </cell>
        </row>
        <row r="723">
          <cell r="A723" t="str">
            <v>28.06.2024</v>
          </cell>
          <cell r="B723">
            <v>18</v>
          </cell>
          <cell r="C723">
            <v>2291.4</v>
          </cell>
          <cell r="D723">
            <v>0</v>
          </cell>
          <cell r="E723">
            <v>103.51</v>
          </cell>
        </row>
        <row r="724">
          <cell r="A724" t="str">
            <v>28.06.2024</v>
          </cell>
          <cell r="B724">
            <v>19</v>
          </cell>
          <cell r="C724">
            <v>2185.6799999999998</v>
          </cell>
          <cell r="D724">
            <v>0</v>
          </cell>
          <cell r="E724">
            <v>47.61</v>
          </cell>
        </row>
        <row r="725">
          <cell r="A725" t="str">
            <v>28.06.2024</v>
          </cell>
          <cell r="B725">
            <v>20</v>
          </cell>
          <cell r="C725">
            <v>2192.79</v>
          </cell>
          <cell r="D725">
            <v>40.6</v>
          </cell>
          <cell r="E725">
            <v>0</v>
          </cell>
        </row>
        <row r="726">
          <cell r="A726" t="str">
            <v>28.06.2024</v>
          </cell>
          <cell r="B726">
            <v>21</v>
          </cell>
          <cell r="C726">
            <v>2178.13</v>
          </cell>
          <cell r="D726">
            <v>0</v>
          </cell>
          <cell r="E726">
            <v>44.49</v>
          </cell>
        </row>
        <row r="727">
          <cell r="A727" t="str">
            <v>28.06.2024</v>
          </cell>
          <cell r="B727">
            <v>22</v>
          </cell>
          <cell r="C727">
            <v>2039.8</v>
          </cell>
          <cell r="D727">
            <v>0</v>
          </cell>
          <cell r="E727">
            <v>203.64</v>
          </cell>
        </row>
        <row r="728">
          <cell r="A728" t="str">
            <v>28.06.2024</v>
          </cell>
          <cell r="B728">
            <v>23</v>
          </cell>
          <cell r="C728">
            <v>1495.52</v>
          </cell>
          <cell r="D728">
            <v>0</v>
          </cell>
          <cell r="E728">
            <v>274.88</v>
          </cell>
        </row>
        <row r="729">
          <cell r="A729" t="str">
            <v>29.06.2024</v>
          </cell>
          <cell r="B729">
            <v>0</v>
          </cell>
          <cell r="C729">
            <v>1353.09</v>
          </cell>
          <cell r="D729">
            <v>0</v>
          </cell>
          <cell r="E729">
            <v>112.79</v>
          </cell>
        </row>
        <row r="730">
          <cell r="A730" t="str">
            <v>29.06.2024</v>
          </cell>
          <cell r="B730">
            <v>1</v>
          </cell>
          <cell r="C730">
            <v>1184.1199999999999</v>
          </cell>
          <cell r="D730">
            <v>1.53</v>
          </cell>
          <cell r="E730">
            <v>0</v>
          </cell>
        </row>
        <row r="731">
          <cell r="A731" t="str">
            <v>29.06.2024</v>
          </cell>
          <cell r="B731">
            <v>2</v>
          </cell>
          <cell r="C731">
            <v>1103.51</v>
          </cell>
          <cell r="D731">
            <v>0</v>
          </cell>
          <cell r="E731">
            <v>1.31</v>
          </cell>
        </row>
        <row r="732">
          <cell r="A732" t="str">
            <v>29.06.2024</v>
          </cell>
          <cell r="B732">
            <v>3</v>
          </cell>
          <cell r="C732">
            <v>1001.77</v>
          </cell>
          <cell r="D732">
            <v>0</v>
          </cell>
          <cell r="E732">
            <v>52.21</v>
          </cell>
        </row>
        <row r="733">
          <cell r="A733" t="str">
            <v>29.06.2024</v>
          </cell>
          <cell r="B733">
            <v>4</v>
          </cell>
          <cell r="C733">
            <v>930.18</v>
          </cell>
          <cell r="D733">
            <v>70.34</v>
          </cell>
          <cell r="E733">
            <v>0</v>
          </cell>
        </row>
        <row r="734">
          <cell r="A734" t="str">
            <v>29.06.2024</v>
          </cell>
          <cell r="B734">
            <v>5</v>
          </cell>
          <cell r="C734">
            <v>1046.3699999999999</v>
          </cell>
          <cell r="D734">
            <v>150.97999999999999</v>
          </cell>
          <cell r="E734">
            <v>0</v>
          </cell>
        </row>
        <row r="735">
          <cell r="A735" t="str">
            <v>29.06.2024</v>
          </cell>
          <cell r="B735">
            <v>6</v>
          </cell>
          <cell r="C735">
            <v>1116.5899999999999</v>
          </cell>
          <cell r="D735">
            <v>183.65</v>
          </cell>
          <cell r="E735">
            <v>0</v>
          </cell>
        </row>
        <row r="736">
          <cell r="A736" t="str">
            <v>29.06.2024</v>
          </cell>
          <cell r="B736">
            <v>7</v>
          </cell>
          <cell r="C736">
            <v>1388.6</v>
          </cell>
          <cell r="D736">
            <v>195.98</v>
          </cell>
          <cell r="E736">
            <v>0</v>
          </cell>
        </row>
        <row r="737">
          <cell r="A737" t="str">
            <v>29.06.2024</v>
          </cell>
          <cell r="B737">
            <v>8</v>
          </cell>
          <cell r="C737">
            <v>1909.94</v>
          </cell>
          <cell r="D737">
            <v>180.14</v>
          </cell>
          <cell r="E737">
            <v>0</v>
          </cell>
        </row>
        <row r="738">
          <cell r="A738" t="str">
            <v>29.06.2024</v>
          </cell>
          <cell r="B738">
            <v>9</v>
          </cell>
          <cell r="C738">
            <v>2135.04</v>
          </cell>
          <cell r="D738">
            <v>81.489999999999995</v>
          </cell>
          <cell r="E738">
            <v>0</v>
          </cell>
        </row>
        <row r="739">
          <cell r="A739" t="str">
            <v>29.06.2024</v>
          </cell>
          <cell r="B739">
            <v>10</v>
          </cell>
          <cell r="C739">
            <v>2171.81</v>
          </cell>
          <cell r="D739">
            <v>141.53</v>
          </cell>
          <cell r="E739">
            <v>0</v>
          </cell>
        </row>
        <row r="740">
          <cell r="A740" t="str">
            <v>29.06.2024</v>
          </cell>
          <cell r="B740">
            <v>11</v>
          </cell>
          <cell r="C740">
            <v>2245.56</v>
          </cell>
          <cell r="D740">
            <v>100.99</v>
          </cell>
          <cell r="E740">
            <v>0</v>
          </cell>
        </row>
        <row r="741">
          <cell r="A741" t="str">
            <v>29.06.2024</v>
          </cell>
          <cell r="B741">
            <v>12</v>
          </cell>
          <cell r="C741">
            <v>2307.62</v>
          </cell>
          <cell r="D741">
            <v>82.19</v>
          </cell>
          <cell r="E741">
            <v>0</v>
          </cell>
        </row>
        <row r="742">
          <cell r="A742" t="str">
            <v>29.06.2024</v>
          </cell>
          <cell r="B742">
            <v>13</v>
          </cell>
          <cell r="C742">
            <v>2339.5500000000002</v>
          </cell>
          <cell r="D742">
            <v>30.87</v>
          </cell>
          <cell r="E742">
            <v>0</v>
          </cell>
        </row>
        <row r="743">
          <cell r="A743" t="str">
            <v>29.06.2024</v>
          </cell>
          <cell r="B743">
            <v>14</v>
          </cell>
          <cell r="C743">
            <v>2364.5</v>
          </cell>
          <cell r="D743">
            <v>7.65</v>
          </cell>
          <cell r="E743">
            <v>0</v>
          </cell>
        </row>
        <row r="744">
          <cell r="A744" t="str">
            <v>29.06.2024</v>
          </cell>
          <cell r="B744">
            <v>15</v>
          </cell>
          <cell r="C744">
            <v>2363.39</v>
          </cell>
          <cell r="D744">
            <v>0</v>
          </cell>
          <cell r="E744">
            <v>37.119999999999997</v>
          </cell>
        </row>
        <row r="745">
          <cell r="A745" t="str">
            <v>29.06.2024</v>
          </cell>
          <cell r="B745">
            <v>16</v>
          </cell>
          <cell r="C745">
            <v>2390.87</v>
          </cell>
          <cell r="D745">
            <v>0</v>
          </cell>
          <cell r="E745">
            <v>69.2</v>
          </cell>
        </row>
        <row r="746">
          <cell r="A746" t="str">
            <v>29.06.2024</v>
          </cell>
          <cell r="B746">
            <v>17</v>
          </cell>
          <cell r="C746">
            <v>2389.9</v>
          </cell>
          <cell r="D746">
            <v>0</v>
          </cell>
          <cell r="E746">
            <v>10.7</v>
          </cell>
        </row>
        <row r="747">
          <cell r="A747" t="str">
            <v>29.06.2024</v>
          </cell>
          <cell r="B747">
            <v>18</v>
          </cell>
          <cell r="C747">
            <v>2390.38</v>
          </cell>
          <cell r="D747">
            <v>267.7</v>
          </cell>
          <cell r="E747">
            <v>0</v>
          </cell>
        </row>
        <row r="748">
          <cell r="A748" t="str">
            <v>29.06.2024</v>
          </cell>
          <cell r="B748">
            <v>19</v>
          </cell>
          <cell r="C748">
            <v>2280.62</v>
          </cell>
          <cell r="D748">
            <v>55.99</v>
          </cell>
          <cell r="E748">
            <v>0</v>
          </cell>
        </row>
        <row r="749">
          <cell r="A749" t="str">
            <v>29.06.2024</v>
          </cell>
          <cell r="B749">
            <v>20</v>
          </cell>
          <cell r="C749">
            <v>2306.39</v>
          </cell>
          <cell r="D749">
            <v>178.67</v>
          </cell>
          <cell r="E749">
            <v>0</v>
          </cell>
        </row>
        <row r="750">
          <cell r="A750" t="str">
            <v>29.06.2024</v>
          </cell>
          <cell r="B750">
            <v>21</v>
          </cell>
          <cell r="C750">
            <v>2304.21</v>
          </cell>
          <cell r="D750">
            <v>149.63999999999999</v>
          </cell>
          <cell r="E750">
            <v>0</v>
          </cell>
        </row>
        <row r="751">
          <cell r="A751" t="str">
            <v>29.06.2024</v>
          </cell>
          <cell r="B751">
            <v>22</v>
          </cell>
          <cell r="C751">
            <v>2060.88</v>
          </cell>
          <cell r="D751">
            <v>0</v>
          </cell>
          <cell r="E751">
            <v>48.7</v>
          </cell>
        </row>
        <row r="752">
          <cell r="A752" t="str">
            <v>29.06.2024</v>
          </cell>
          <cell r="B752">
            <v>23</v>
          </cell>
          <cell r="C752">
            <v>1535.95</v>
          </cell>
          <cell r="D752">
            <v>83.7</v>
          </cell>
          <cell r="E752">
            <v>0</v>
          </cell>
        </row>
        <row r="753">
          <cell r="A753" t="str">
            <v>30.06.2024</v>
          </cell>
          <cell r="B753">
            <v>0</v>
          </cell>
          <cell r="C753">
            <v>1271.98</v>
          </cell>
          <cell r="D753">
            <v>2.23</v>
          </cell>
          <cell r="E753">
            <v>0</v>
          </cell>
        </row>
        <row r="754">
          <cell r="A754" t="str">
            <v>30.06.2024</v>
          </cell>
          <cell r="B754">
            <v>1</v>
          </cell>
          <cell r="C754">
            <v>1107.92</v>
          </cell>
          <cell r="D754">
            <v>65.8</v>
          </cell>
          <cell r="E754">
            <v>0</v>
          </cell>
        </row>
        <row r="755">
          <cell r="A755" t="str">
            <v>30.06.2024</v>
          </cell>
          <cell r="B755">
            <v>2</v>
          </cell>
          <cell r="C755">
            <v>964.9</v>
          </cell>
          <cell r="D755">
            <v>0</v>
          </cell>
          <cell r="E755">
            <v>83.85</v>
          </cell>
        </row>
        <row r="756">
          <cell r="A756" t="str">
            <v>30.06.2024</v>
          </cell>
          <cell r="B756">
            <v>3</v>
          </cell>
          <cell r="C756">
            <v>826.53</v>
          </cell>
          <cell r="D756">
            <v>0</v>
          </cell>
          <cell r="E756">
            <v>35.79</v>
          </cell>
        </row>
        <row r="757">
          <cell r="A757" t="str">
            <v>30.06.2024</v>
          </cell>
          <cell r="B757">
            <v>4</v>
          </cell>
          <cell r="C757">
            <v>777.08</v>
          </cell>
          <cell r="D757">
            <v>0</v>
          </cell>
          <cell r="E757">
            <v>79.53</v>
          </cell>
        </row>
        <row r="758">
          <cell r="A758" t="str">
            <v>30.06.2024</v>
          </cell>
          <cell r="B758">
            <v>5</v>
          </cell>
          <cell r="C758">
            <v>858.37</v>
          </cell>
          <cell r="D758">
            <v>171.82</v>
          </cell>
          <cell r="E758">
            <v>0</v>
          </cell>
        </row>
        <row r="759">
          <cell r="A759" t="str">
            <v>30.06.2024</v>
          </cell>
          <cell r="B759">
            <v>6</v>
          </cell>
          <cell r="C759">
            <v>864.7</v>
          </cell>
          <cell r="D759">
            <v>233.78</v>
          </cell>
          <cell r="E759">
            <v>0</v>
          </cell>
        </row>
        <row r="760">
          <cell r="A760" t="str">
            <v>30.06.2024</v>
          </cell>
          <cell r="B760">
            <v>7</v>
          </cell>
          <cell r="C760">
            <v>1229.1600000000001</v>
          </cell>
          <cell r="D760">
            <v>181.76</v>
          </cell>
          <cell r="E760">
            <v>0</v>
          </cell>
        </row>
        <row r="761">
          <cell r="A761" t="str">
            <v>30.06.2024</v>
          </cell>
          <cell r="B761">
            <v>8</v>
          </cell>
          <cell r="C761">
            <v>1628.96</v>
          </cell>
          <cell r="D761">
            <v>488.11</v>
          </cell>
          <cell r="E761">
            <v>0</v>
          </cell>
        </row>
        <row r="762">
          <cell r="A762" t="str">
            <v>30.06.2024</v>
          </cell>
          <cell r="B762">
            <v>9</v>
          </cell>
          <cell r="C762">
            <v>2076.42</v>
          </cell>
          <cell r="D762">
            <v>59</v>
          </cell>
          <cell r="E762">
            <v>0</v>
          </cell>
        </row>
        <row r="763">
          <cell r="A763" t="str">
            <v>30.06.2024</v>
          </cell>
          <cell r="B763">
            <v>10</v>
          </cell>
          <cell r="C763">
            <v>2118.4899999999998</v>
          </cell>
          <cell r="D763">
            <v>58.65</v>
          </cell>
          <cell r="E763">
            <v>0</v>
          </cell>
        </row>
        <row r="764">
          <cell r="A764" t="str">
            <v>30.06.2024</v>
          </cell>
          <cell r="B764">
            <v>11</v>
          </cell>
          <cell r="C764">
            <v>2126.77</v>
          </cell>
          <cell r="D764">
            <v>141.86000000000001</v>
          </cell>
          <cell r="E764">
            <v>0</v>
          </cell>
        </row>
        <row r="765">
          <cell r="A765" t="str">
            <v>30.06.2024</v>
          </cell>
          <cell r="B765">
            <v>12</v>
          </cell>
          <cell r="C765">
            <v>2130.23</v>
          </cell>
          <cell r="D765">
            <v>187.31</v>
          </cell>
          <cell r="E765">
            <v>0</v>
          </cell>
        </row>
        <row r="766">
          <cell r="A766" t="str">
            <v>30.06.2024</v>
          </cell>
          <cell r="B766">
            <v>13</v>
          </cell>
          <cell r="C766">
            <v>2133.7399999999998</v>
          </cell>
          <cell r="D766">
            <v>238.4</v>
          </cell>
          <cell r="E766">
            <v>0</v>
          </cell>
        </row>
        <row r="767">
          <cell r="A767" t="str">
            <v>30.06.2024</v>
          </cell>
          <cell r="B767">
            <v>14</v>
          </cell>
          <cell r="C767">
            <v>2139.48</v>
          </cell>
          <cell r="D767">
            <v>329.48</v>
          </cell>
          <cell r="E767">
            <v>0</v>
          </cell>
        </row>
        <row r="768">
          <cell r="A768" t="str">
            <v>30.06.2024</v>
          </cell>
          <cell r="B768">
            <v>15</v>
          </cell>
          <cell r="C768">
            <v>2143.0100000000002</v>
          </cell>
          <cell r="D768">
            <v>999.82</v>
          </cell>
          <cell r="E768">
            <v>0</v>
          </cell>
        </row>
        <row r="769">
          <cell r="A769" t="str">
            <v>30.06.2024</v>
          </cell>
          <cell r="B769">
            <v>16</v>
          </cell>
          <cell r="C769">
            <v>2143.44</v>
          </cell>
          <cell r="D769">
            <v>1400.39</v>
          </cell>
          <cell r="E769">
            <v>0</v>
          </cell>
        </row>
        <row r="770">
          <cell r="A770" t="str">
            <v>30.06.2024</v>
          </cell>
          <cell r="B770">
            <v>17</v>
          </cell>
          <cell r="C770">
            <v>2136.4699999999998</v>
          </cell>
          <cell r="D770">
            <v>2776.45</v>
          </cell>
          <cell r="E770">
            <v>0</v>
          </cell>
        </row>
        <row r="771">
          <cell r="A771" t="str">
            <v>30.06.2024</v>
          </cell>
          <cell r="B771">
            <v>18</v>
          </cell>
          <cell r="C771">
            <v>2140.9</v>
          </cell>
          <cell r="D771">
            <v>2625.22</v>
          </cell>
          <cell r="E771">
            <v>0</v>
          </cell>
        </row>
        <row r="772">
          <cell r="A772" t="str">
            <v>30.06.2024</v>
          </cell>
          <cell r="B772">
            <v>19</v>
          </cell>
          <cell r="C772">
            <v>2119.46</v>
          </cell>
          <cell r="D772">
            <v>603.41</v>
          </cell>
          <cell r="E772">
            <v>0</v>
          </cell>
        </row>
        <row r="773">
          <cell r="A773" t="str">
            <v>30.06.2024</v>
          </cell>
          <cell r="B773">
            <v>20</v>
          </cell>
          <cell r="C773">
            <v>2124.75</v>
          </cell>
          <cell r="D773">
            <v>1353.93</v>
          </cell>
          <cell r="E773">
            <v>0</v>
          </cell>
        </row>
        <row r="774">
          <cell r="A774" t="str">
            <v>30.06.2024</v>
          </cell>
          <cell r="B774">
            <v>21</v>
          </cell>
          <cell r="C774">
            <v>2117.14</v>
          </cell>
          <cell r="D774">
            <v>846.68</v>
          </cell>
          <cell r="E774">
            <v>0</v>
          </cell>
        </row>
        <row r="775">
          <cell r="A775" t="str">
            <v>30.06.2024</v>
          </cell>
          <cell r="B775">
            <v>22</v>
          </cell>
          <cell r="C775">
            <v>2059.5700000000002</v>
          </cell>
          <cell r="D775">
            <v>52.36</v>
          </cell>
          <cell r="E775">
            <v>0</v>
          </cell>
        </row>
        <row r="776">
          <cell r="A776" t="str">
            <v>30.06.2024</v>
          </cell>
          <cell r="B776">
            <v>23</v>
          </cell>
          <cell r="C776">
            <v>1531.37</v>
          </cell>
          <cell r="D776">
            <v>73.08</v>
          </cell>
          <cell r="E776">
            <v>0</v>
          </cell>
        </row>
        <row r="780">
          <cell r="A780" t="str">
            <v>В случае если результатом расчета составляющей предельных уровней нерегулируемых цен (кроме приходящейся на единицу электрической энергии величины разницы предварительных требований и обязательств по результатам конкурентного отбора ценовых заявок на сутки вперед и приходящейся на единицу электрической энергии величины разницы предварительных требований и обязательств по результатам конкурентного отбора заявок для балансирования системы) и иных подлежащих публикации величин в соответствии с подпунктами 1 и 3.3 п. 10.8 Регламента Финансовых расчетов на оптовом рынке э/э является отрицательная величина, то КО публикует вместо отрицательной величины 0</v>
          </cell>
        </row>
        <row r="782">
          <cell r="A782" t="str">
            <v>В случае если результатом расчета составляющей предельных уровней нерегулируемых цен и иных, подлежащих публикации величин в соответствии с подпунктами 1 и 3.3 п. 10.8 Регламента Финансовых расчетов на оптовом рынке э/э является неопределенность, то КО публикует вместо неопределенности 0</v>
          </cell>
        </row>
      </sheetData>
      <sheetData sheetId="1">
        <row r="11">
          <cell r="D11">
            <v>4.3020002339910048</v>
          </cell>
        </row>
      </sheetData>
      <sheetData sheetId="2">
        <row r="9">
          <cell r="E9">
            <v>846593.22</v>
          </cell>
        </row>
        <row r="11">
          <cell r="E11">
            <v>1.49918</v>
          </cell>
          <cell r="F11">
            <v>1.98142</v>
          </cell>
          <cell r="G11">
            <v>2.74844</v>
          </cell>
          <cell r="H11">
            <v>4.4408000000000003</v>
          </cell>
        </row>
      </sheetData>
      <sheetData sheetId="3">
        <row r="12">
          <cell r="E12">
            <v>0.27900000000000003</v>
          </cell>
        </row>
      </sheetData>
      <sheetData sheetId="4">
        <row r="6">
          <cell r="D6" t="str">
            <v>0</v>
          </cell>
        </row>
      </sheetData>
      <sheetData sheetId="5">
        <row r="1">
          <cell r="A1" t="str">
    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v>
          </cell>
        </row>
        <row r="2">
          <cell r="T2" t="str">
            <v>Июнь</v>
          </cell>
          <cell r="U2">
            <v>2024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19"/>
  <sheetViews>
    <sheetView tabSelected="1" workbookViewId="0">
      <selection activeCell="E24" sqref="E24"/>
    </sheetView>
  </sheetViews>
  <sheetFormatPr defaultRowHeight="15.75"/>
  <cols>
    <col min="1" max="1" width="14.28515625" style="2" customWidth="1"/>
    <col min="2" max="25" width="8.7109375" style="2" customWidth="1"/>
    <col min="26" max="16384" width="9.140625" style="2"/>
  </cols>
  <sheetData>
    <row r="1" spans="1:25" ht="6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ht="31.5" customHeight="1">
      <c r="A2" s="3"/>
      <c r="B2" s="4" t="s">
        <v>1</v>
      </c>
      <c r="C2" s="5"/>
      <c r="D2" s="5"/>
      <c r="E2" s="5"/>
      <c r="H2" s="6"/>
      <c r="I2" s="6"/>
      <c r="J2" s="6"/>
      <c r="T2" s="7" t="s">
        <v>43</v>
      </c>
      <c r="U2" s="8" t="s">
        <v>44</v>
      </c>
      <c r="V2" s="8"/>
    </row>
    <row r="3" spans="1:25">
      <c r="A3" s="9"/>
      <c r="B3" s="10" t="s">
        <v>2</v>
      </c>
      <c r="C3" s="11"/>
      <c r="D3" s="11"/>
      <c r="E3" s="11"/>
      <c r="H3" s="6"/>
      <c r="I3" s="6"/>
      <c r="J3" s="6"/>
      <c r="T3" s="12" t="s">
        <v>3</v>
      </c>
      <c r="U3" s="13" t="s">
        <v>4</v>
      </c>
      <c r="V3" s="13"/>
    </row>
    <row r="4" spans="1:25">
      <c r="A4" s="14" t="s">
        <v>5</v>
      </c>
      <c r="B4" s="14"/>
      <c r="C4" s="15"/>
      <c r="D4" s="16"/>
      <c r="E4" s="17"/>
      <c r="F4" s="18"/>
      <c r="G4" s="18"/>
      <c r="H4" s="18"/>
      <c r="I4" s="19"/>
      <c r="J4" s="20"/>
    </row>
    <row r="5" spans="1:25" ht="51" customHeight="1">
      <c r="A5" s="21" t="s">
        <v>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25">
      <c r="A6" s="19"/>
      <c r="B6" s="22"/>
      <c r="C6" s="22"/>
      <c r="D6" s="22"/>
      <c r="E6" s="22"/>
      <c r="F6" s="22"/>
      <c r="G6" s="22"/>
      <c r="H6" s="22"/>
      <c r="I6" s="22"/>
      <c r="J6" s="22"/>
    </row>
    <row r="7" spans="1:25">
      <c r="A7" s="23" t="s">
        <v>7</v>
      </c>
      <c r="B7" s="19"/>
      <c r="C7" s="19"/>
      <c r="D7" s="19"/>
      <c r="E7" s="19"/>
      <c r="F7" s="19"/>
      <c r="G7" s="19"/>
      <c r="H7" s="19"/>
      <c r="I7" s="19"/>
      <c r="J7" s="19"/>
    </row>
    <row r="9" spans="1:25">
      <c r="A9" s="24" t="s">
        <v>8</v>
      </c>
      <c r="B9" s="25"/>
      <c r="C9" s="26"/>
      <c r="D9" s="27"/>
      <c r="E9" s="27"/>
      <c r="F9" s="27"/>
      <c r="G9" s="28" t="s">
        <v>9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9"/>
    </row>
    <row r="10" spans="1:25" ht="24">
      <c r="A10" s="30"/>
      <c r="B10" s="31" t="s">
        <v>10</v>
      </c>
      <c r="C10" s="32" t="s">
        <v>11</v>
      </c>
      <c r="D10" s="32" t="s">
        <v>12</v>
      </c>
      <c r="E10" s="32" t="s">
        <v>13</v>
      </c>
      <c r="F10" s="32" t="s">
        <v>14</v>
      </c>
      <c r="G10" s="32" t="s">
        <v>15</v>
      </c>
      <c r="H10" s="32" t="s">
        <v>16</v>
      </c>
      <c r="I10" s="32" t="s">
        <v>17</v>
      </c>
      <c r="J10" s="32" t="s">
        <v>18</v>
      </c>
      <c r="K10" s="32" t="s">
        <v>19</v>
      </c>
      <c r="L10" s="32" t="s">
        <v>20</v>
      </c>
      <c r="M10" s="32" t="s">
        <v>21</v>
      </c>
      <c r="N10" s="32" t="s">
        <v>22</v>
      </c>
      <c r="O10" s="32" t="s">
        <v>23</v>
      </c>
      <c r="P10" s="32" t="s">
        <v>24</v>
      </c>
      <c r="Q10" s="32" t="s">
        <v>25</v>
      </c>
      <c r="R10" s="32" t="s">
        <v>26</v>
      </c>
      <c r="S10" s="32" t="s">
        <v>27</v>
      </c>
      <c r="T10" s="32" t="s">
        <v>28</v>
      </c>
      <c r="U10" s="32" t="s">
        <v>29</v>
      </c>
      <c r="V10" s="32" t="s">
        <v>30</v>
      </c>
      <c r="W10" s="32" t="s">
        <v>31</v>
      </c>
      <c r="X10" s="32" t="s">
        <v>32</v>
      </c>
      <c r="Y10" s="32" t="s">
        <v>33</v>
      </c>
    </row>
    <row r="11" spans="1:25">
      <c r="A11" s="33">
        <v>45444</v>
      </c>
      <c r="B11" s="34">
        <v>3559.44</v>
      </c>
      <c r="C11" s="34">
        <v>3505.1400000000003</v>
      </c>
      <c r="D11" s="34">
        <v>3357.86</v>
      </c>
      <c r="E11" s="34">
        <v>3233.1</v>
      </c>
      <c r="F11" s="34">
        <v>3011.16</v>
      </c>
      <c r="G11" s="34">
        <v>2931.81</v>
      </c>
      <c r="H11" s="34">
        <v>2351.16</v>
      </c>
      <c r="I11" s="34">
        <v>3454.81</v>
      </c>
      <c r="J11" s="34">
        <v>3747.9</v>
      </c>
      <c r="K11" s="34">
        <v>3911.76</v>
      </c>
      <c r="L11" s="34">
        <v>3993.7799999999997</v>
      </c>
      <c r="M11" s="34">
        <v>3783.37</v>
      </c>
      <c r="N11" s="34">
        <v>3779.04</v>
      </c>
      <c r="O11" s="34">
        <v>3788.56</v>
      </c>
      <c r="P11" s="34">
        <v>3778.19</v>
      </c>
      <c r="Q11" s="34">
        <v>3798.1</v>
      </c>
      <c r="R11" s="34">
        <v>3849.4300000000003</v>
      </c>
      <c r="S11" s="34">
        <v>4105.6000000000004</v>
      </c>
      <c r="T11" s="34">
        <v>4055.38</v>
      </c>
      <c r="U11" s="34">
        <v>4025.6</v>
      </c>
      <c r="V11" s="34">
        <v>4149.1400000000003</v>
      </c>
      <c r="W11" s="34">
        <v>4061.02</v>
      </c>
      <c r="X11" s="34">
        <v>3759.71</v>
      </c>
      <c r="Y11" s="34">
        <v>3589.33</v>
      </c>
    </row>
    <row r="12" spans="1:25">
      <c r="A12" s="33">
        <v>45445</v>
      </c>
      <c r="B12" s="34">
        <v>3518.35</v>
      </c>
      <c r="C12" s="34">
        <v>3314.96</v>
      </c>
      <c r="D12" s="34">
        <v>3115.65</v>
      </c>
      <c r="E12" s="34">
        <v>2982.04</v>
      </c>
      <c r="F12" s="34">
        <v>2898.38</v>
      </c>
      <c r="G12" s="34">
        <v>2917.19</v>
      </c>
      <c r="H12" s="34">
        <v>2345.7399999999998</v>
      </c>
      <c r="I12" s="34">
        <v>2349.1999999999998</v>
      </c>
      <c r="J12" s="34">
        <v>3607.1800000000003</v>
      </c>
      <c r="K12" s="34">
        <v>3946.76</v>
      </c>
      <c r="L12" s="34">
        <v>4070.5299999999997</v>
      </c>
      <c r="M12" s="34">
        <v>4078.8900000000003</v>
      </c>
      <c r="N12" s="34">
        <v>4074.91</v>
      </c>
      <c r="O12" s="34">
        <v>4104.2299999999996</v>
      </c>
      <c r="P12" s="34">
        <v>4170.34</v>
      </c>
      <c r="Q12" s="34">
        <v>4220.55</v>
      </c>
      <c r="R12" s="34">
        <v>4259.41</v>
      </c>
      <c r="S12" s="34">
        <v>4281.09</v>
      </c>
      <c r="T12" s="34">
        <v>4281.7299999999996</v>
      </c>
      <c r="U12" s="34">
        <v>4172.87</v>
      </c>
      <c r="V12" s="34">
        <v>4206.63</v>
      </c>
      <c r="W12" s="34">
        <v>4218.67</v>
      </c>
      <c r="X12" s="34">
        <v>4079.04</v>
      </c>
      <c r="Y12" s="34">
        <v>3695.3900000000003</v>
      </c>
    </row>
    <row r="13" spans="1:25">
      <c r="A13" s="33">
        <v>45446</v>
      </c>
      <c r="B13" s="34">
        <v>3568.04</v>
      </c>
      <c r="C13" s="34">
        <v>3349.42</v>
      </c>
      <c r="D13" s="34">
        <v>3316.31</v>
      </c>
      <c r="E13" s="34">
        <v>3161.34</v>
      </c>
      <c r="F13" s="34">
        <v>3094.51</v>
      </c>
      <c r="G13" s="34">
        <v>3294.63</v>
      </c>
      <c r="H13" s="34">
        <v>3439.77</v>
      </c>
      <c r="I13" s="34">
        <v>3639.34</v>
      </c>
      <c r="J13" s="34">
        <v>4131.53</v>
      </c>
      <c r="K13" s="34">
        <v>4338.97</v>
      </c>
      <c r="L13" s="34">
        <v>4341.96</v>
      </c>
      <c r="M13" s="34">
        <v>4320.6499999999996</v>
      </c>
      <c r="N13" s="34">
        <v>4321.04</v>
      </c>
      <c r="O13" s="34">
        <v>4321.74</v>
      </c>
      <c r="P13" s="34">
        <v>4326.5599999999995</v>
      </c>
      <c r="Q13" s="34">
        <v>4317.7</v>
      </c>
      <c r="R13" s="34">
        <v>4314.45</v>
      </c>
      <c r="S13" s="34">
        <v>4313.1400000000003</v>
      </c>
      <c r="T13" s="34">
        <v>4312.8999999999996</v>
      </c>
      <c r="U13" s="34">
        <v>4180.05</v>
      </c>
      <c r="V13" s="34">
        <v>4231.1400000000003</v>
      </c>
      <c r="W13" s="34">
        <v>4219.99</v>
      </c>
      <c r="X13" s="34">
        <v>3899.4700000000003</v>
      </c>
      <c r="Y13" s="34">
        <v>3638.98</v>
      </c>
    </row>
    <row r="14" spans="1:25">
      <c r="A14" s="33">
        <v>45447</v>
      </c>
      <c r="B14" s="34">
        <v>3662.7799999999997</v>
      </c>
      <c r="C14" s="34">
        <v>3435.54</v>
      </c>
      <c r="D14" s="34">
        <v>3299.23</v>
      </c>
      <c r="E14" s="34">
        <v>3202.16</v>
      </c>
      <c r="F14" s="34">
        <v>3204.31</v>
      </c>
      <c r="G14" s="34">
        <v>3376.49</v>
      </c>
      <c r="H14" s="34">
        <v>3496.1400000000003</v>
      </c>
      <c r="I14" s="34">
        <v>3745.54</v>
      </c>
      <c r="J14" s="34">
        <v>4201.88</v>
      </c>
      <c r="K14" s="34">
        <v>4353.32</v>
      </c>
      <c r="L14" s="34">
        <v>4364.74</v>
      </c>
      <c r="M14" s="34">
        <v>4364.9799999999996</v>
      </c>
      <c r="N14" s="34">
        <v>4357.54</v>
      </c>
      <c r="O14" s="34">
        <v>4357.71</v>
      </c>
      <c r="P14" s="34">
        <v>4359.33</v>
      </c>
      <c r="Q14" s="34">
        <v>4357.1900000000005</v>
      </c>
      <c r="R14" s="34">
        <v>4364.42</v>
      </c>
      <c r="S14" s="34">
        <v>4365.53</v>
      </c>
      <c r="T14" s="34">
        <v>4367.08</v>
      </c>
      <c r="U14" s="34">
        <v>4349.0599999999995</v>
      </c>
      <c r="V14" s="34">
        <v>4348.03</v>
      </c>
      <c r="W14" s="34">
        <v>4356.1900000000005</v>
      </c>
      <c r="X14" s="34">
        <v>3895.6400000000003</v>
      </c>
      <c r="Y14" s="34">
        <v>3640.0299999999997</v>
      </c>
    </row>
    <row r="15" spans="1:25">
      <c r="A15" s="33">
        <v>45448</v>
      </c>
      <c r="B15" s="34">
        <v>3474.33</v>
      </c>
      <c r="C15" s="34">
        <v>3297.73</v>
      </c>
      <c r="D15" s="34">
        <v>3160.58</v>
      </c>
      <c r="E15" s="34">
        <v>3069.6</v>
      </c>
      <c r="F15" s="34">
        <v>2340.48</v>
      </c>
      <c r="G15" s="34">
        <v>2340.48</v>
      </c>
      <c r="H15" s="34">
        <v>2544.7200000000003</v>
      </c>
      <c r="I15" s="34">
        <v>2448.58</v>
      </c>
      <c r="J15" s="34">
        <v>4074.37</v>
      </c>
      <c r="K15" s="34">
        <v>4322.3900000000003</v>
      </c>
      <c r="L15" s="34">
        <v>4345.42</v>
      </c>
      <c r="M15" s="34">
        <v>4334.95</v>
      </c>
      <c r="N15" s="34">
        <v>4336.6400000000003</v>
      </c>
      <c r="O15" s="34">
        <v>4337.42</v>
      </c>
      <c r="P15" s="34">
        <v>4337.62</v>
      </c>
      <c r="Q15" s="34">
        <v>4338.68</v>
      </c>
      <c r="R15" s="34">
        <v>4338.99</v>
      </c>
      <c r="S15" s="34">
        <v>4365.6900000000005</v>
      </c>
      <c r="T15" s="34">
        <v>4350.5</v>
      </c>
      <c r="U15" s="34">
        <v>4315.6000000000004</v>
      </c>
      <c r="V15" s="34">
        <v>4331.4799999999996</v>
      </c>
      <c r="W15" s="34">
        <v>4329.42</v>
      </c>
      <c r="X15" s="34">
        <v>3884.8199999999997</v>
      </c>
      <c r="Y15" s="34">
        <v>3571.09</v>
      </c>
    </row>
    <row r="16" spans="1:25">
      <c r="A16" s="33">
        <v>45449</v>
      </c>
      <c r="B16" s="34">
        <v>3218.58</v>
      </c>
      <c r="C16" s="34">
        <v>3104.37</v>
      </c>
      <c r="D16" s="34">
        <v>2997.27</v>
      </c>
      <c r="E16" s="34">
        <v>2340.48</v>
      </c>
      <c r="F16" s="34">
        <v>2340.48</v>
      </c>
      <c r="G16" s="34">
        <v>2340.48</v>
      </c>
      <c r="H16" s="34">
        <v>2481.12</v>
      </c>
      <c r="I16" s="34">
        <v>3454.65</v>
      </c>
      <c r="J16" s="34">
        <v>3919.87</v>
      </c>
      <c r="K16" s="34">
        <v>4318.84</v>
      </c>
      <c r="L16" s="34">
        <v>4359.33</v>
      </c>
      <c r="M16" s="34">
        <v>4365.3099999999995</v>
      </c>
      <c r="N16" s="34">
        <v>4361.29</v>
      </c>
      <c r="O16" s="34">
        <v>4357.08</v>
      </c>
      <c r="P16" s="34">
        <v>4379.01</v>
      </c>
      <c r="Q16" s="34">
        <v>4385.1500000000005</v>
      </c>
      <c r="R16" s="34">
        <v>4373.26</v>
      </c>
      <c r="S16" s="34">
        <v>4358.25</v>
      </c>
      <c r="T16" s="34">
        <v>4342.1400000000003</v>
      </c>
      <c r="U16" s="34">
        <v>4165.12</v>
      </c>
      <c r="V16" s="34">
        <v>4251.17</v>
      </c>
      <c r="W16" s="34">
        <v>4167.84</v>
      </c>
      <c r="X16" s="34">
        <v>3717.01</v>
      </c>
      <c r="Y16" s="34">
        <v>3430.94</v>
      </c>
    </row>
    <row r="17" spans="1:25">
      <c r="A17" s="33">
        <v>45450</v>
      </c>
      <c r="B17" s="34">
        <v>3273.34</v>
      </c>
      <c r="C17" s="34">
        <v>3087.3</v>
      </c>
      <c r="D17" s="34">
        <v>2449.2600000000002</v>
      </c>
      <c r="E17" s="34">
        <v>2436.36</v>
      </c>
      <c r="F17" s="34">
        <v>2429.4300000000003</v>
      </c>
      <c r="G17" s="34">
        <v>2454.5299999999997</v>
      </c>
      <c r="H17" s="34">
        <v>3304.3</v>
      </c>
      <c r="I17" s="34">
        <v>3596.13</v>
      </c>
      <c r="J17" s="34">
        <v>3966.12</v>
      </c>
      <c r="K17" s="34">
        <v>4340.59</v>
      </c>
      <c r="L17" s="34">
        <v>4342.3900000000003</v>
      </c>
      <c r="M17" s="34">
        <v>4344.53</v>
      </c>
      <c r="N17" s="34">
        <v>4348.33</v>
      </c>
      <c r="O17" s="34">
        <v>4345.96</v>
      </c>
      <c r="P17" s="34">
        <v>4351.96</v>
      </c>
      <c r="Q17" s="34">
        <v>4352.7</v>
      </c>
      <c r="R17" s="34">
        <v>4390.29</v>
      </c>
      <c r="S17" s="34">
        <v>4369.93</v>
      </c>
      <c r="T17" s="34">
        <v>4380.46</v>
      </c>
      <c r="U17" s="34">
        <v>4345.6100000000006</v>
      </c>
      <c r="V17" s="34">
        <v>4381.8</v>
      </c>
      <c r="W17" s="34">
        <v>4373.93</v>
      </c>
      <c r="X17" s="34">
        <v>3992.59</v>
      </c>
      <c r="Y17" s="34">
        <v>3622.0299999999997</v>
      </c>
    </row>
    <row r="18" spans="1:25">
      <c r="A18" s="33">
        <v>45451</v>
      </c>
      <c r="B18" s="34">
        <v>3551.79</v>
      </c>
      <c r="C18" s="34">
        <v>3332.89</v>
      </c>
      <c r="D18" s="34">
        <v>3192.64</v>
      </c>
      <c r="E18" s="34">
        <v>3133.73</v>
      </c>
      <c r="F18" s="34">
        <v>3137.4300000000003</v>
      </c>
      <c r="G18" s="34">
        <v>3252.65</v>
      </c>
      <c r="H18" s="34">
        <v>3377.65</v>
      </c>
      <c r="I18" s="34">
        <v>3564.54</v>
      </c>
      <c r="J18" s="34">
        <v>4060.54</v>
      </c>
      <c r="K18" s="34">
        <v>4369.8099999999995</v>
      </c>
      <c r="L18" s="34">
        <v>4390.2800000000007</v>
      </c>
      <c r="M18" s="34">
        <v>4396.3900000000003</v>
      </c>
      <c r="N18" s="34">
        <v>4400.6500000000005</v>
      </c>
      <c r="O18" s="34">
        <v>4398.0600000000004</v>
      </c>
      <c r="P18" s="34">
        <v>4406.43</v>
      </c>
      <c r="Q18" s="34">
        <v>4411.2400000000007</v>
      </c>
      <c r="R18" s="34">
        <v>4425.88</v>
      </c>
      <c r="S18" s="34">
        <v>4428.2</v>
      </c>
      <c r="T18" s="34">
        <v>4418.95</v>
      </c>
      <c r="U18" s="34">
        <v>4401.3</v>
      </c>
      <c r="V18" s="34">
        <v>4419.7800000000007</v>
      </c>
      <c r="W18" s="34">
        <v>4411.04</v>
      </c>
      <c r="X18" s="34">
        <v>4306.5200000000004</v>
      </c>
      <c r="Y18" s="34">
        <v>3797.74</v>
      </c>
    </row>
    <row r="19" spans="1:25">
      <c r="A19" s="33">
        <v>45452</v>
      </c>
      <c r="B19" s="34">
        <v>3470.6400000000003</v>
      </c>
      <c r="C19" s="34">
        <v>3358.4300000000003</v>
      </c>
      <c r="D19" s="34">
        <v>3188.13</v>
      </c>
      <c r="E19" s="34">
        <v>3102.29</v>
      </c>
      <c r="F19" s="34">
        <v>3052.61</v>
      </c>
      <c r="G19" s="34">
        <v>3088.94</v>
      </c>
      <c r="H19" s="34">
        <v>3087.27</v>
      </c>
      <c r="I19" s="34">
        <v>3478.3199999999997</v>
      </c>
      <c r="J19" s="34">
        <v>3830.73</v>
      </c>
      <c r="K19" s="34">
        <v>4236.68</v>
      </c>
      <c r="L19" s="34">
        <v>4362.29</v>
      </c>
      <c r="M19" s="34">
        <v>4369.3600000000006</v>
      </c>
      <c r="N19" s="34">
        <v>4369.17</v>
      </c>
      <c r="O19" s="34">
        <v>4364.6400000000003</v>
      </c>
      <c r="P19" s="34">
        <v>4369.04</v>
      </c>
      <c r="Q19" s="34">
        <v>4369.0599999999995</v>
      </c>
      <c r="R19" s="34">
        <v>4398.7400000000007</v>
      </c>
      <c r="S19" s="34">
        <v>4405.8600000000006</v>
      </c>
      <c r="T19" s="34">
        <v>4403.0700000000006</v>
      </c>
      <c r="U19" s="34">
        <v>4374</v>
      </c>
      <c r="V19" s="34">
        <v>4401.5</v>
      </c>
      <c r="W19" s="34">
        <v>4385.26</v>
      </c>
      <c r="X19" s="34">
        <v>4280.17</v>
      </c>
      <c r="Y19" s="34">
        <v>3783.4700000000003</v>
      </c>
    </row>
    <row r="20" spans="1:25">
      <c r="A20" s="33">
        <v>45453</v>
      </c>
      <c r="B20" s="34">
        <v>3414.34</v>
      </c>
      <c r="C20" s="34">
        <v>3270.58</v>
      </c>
      <c r="D20" s="34">
        <v>3143.69</v>
      </c>
      <c r="E20" s="34">
        <v>3092.49</v>
      </c>
      <c r="F20" s="34">
        <v>2995.81</v>
      </c>
      <c r="G20" s="34">
        <v>3238.05</v>
      </c>
      <c r="H20" s="34">
        <v>3393.9</v>
      </c>
      <c r="I20" s="34">
        <v>3750.59</v>
      </c>
      <c r="J20" s="34">
        <v>4363.01</v>
      </c>
      <c r="K20" s="34">
        <v>4401.08</v>
      </c>
      <c r="L20" s="34">
        <v>4410.7700000000004</v>
      </c>
      <c r="M20" s="34">
        <v>4409.25</v>
      </c>
      <c r="N20" s="34">
        <v>4412.1500000000005</v>
      </c>
      <c r="O20" s="34">
        <v>4412.47</v>
      </c>
      <c r="P20" s="34">
        <v>4426.9000000000005</v>
      </c>
      <c r="Q20" s="34">
        <v>4427.21</v>
      </c>
      <c r="R20" s="34">
        <v>4445.6400000000003</v>
      </c>
      <c r="S20" s="34">
        <v>4430.17</v>
      </c>
      <c r="T20" s="34">
        <v>4428.3900000000003</v>
      </c>
      <c r="U20" s="34">
        <v>4397.9800000000005</v>
      </c>
      <c r="V20" s="34">
        <v>4415.16</v>
      </c>
      <c r="W20" s="34">
        <v>4407.5200000000004</v>
      </c>
      <c r="X20" s="34">
        <v>4268.2700000000004</v>
      </c>
      <c r="Y20" s="34">
        <v>3731.7799999999997</v>
      </c>
    </row>
    <row r="21" spans="1:25">
      <c r="A21" s="33">
        <v>45454</v>
      </c>
      <c r="B21" s="34">
        <v>3394.4700000000003</v>
      </c>
      <c r="C21" s="34">
        <v>3270.1800000000003</v>
      </c>
      <c r="D21" s="34">
        <v>3108.63</v>
      </c>
      <c r="E21" s="34">
        <v>2991.5299999999997</v>
      </c>
      <c r="F21" s="34">
        <v>2950.09</v>
      </c>
      <c r="G21" s="34">
        <v>2474.66</v>
      </c>
      <c r="H21" s="34">
        <v>3392.08</v>
      </c>
      <c r="I21" s="34">
        <v>3724.13</v>
      </c>
      <c r="J21" s="34">
        <v>4152.8900000000003</v>
      </c>
      <c r="K21" s="34">
        <v>4413.7300000000005</v>
      </c>
      <c r="L21" s="34">
        <v>4419.05</v>
      </c>
      <c r="M21" s="34">
        <v>4436.5700000000006</v>
      </c>
      <c r="N21" s="34">
        <v>4440.96</v>
      </c>
      <c r="O21" s="34">
        <v>4435.88</v>
      </c>
      <c r="P21" s="34">
        <v>4462.1500000000005</v>
      </c>
      <c r="Q21" s="34">
        <v>4485.83</v>
      </c>
      <c r="R21" s="34">
        <v>4512.75</v>
      </c>
      <c r="S21" s="34">
        <v>4484.6500000000005</v>
      </c>
      <c r="T21" s="34">
        <v>4439.95</v>
      </c>
      <c r="U21" s="34">
        <v>4401.18</v>
      </c>
      <c r="V21" s="34">
        <v>4414.04</v>
      </c>
      <c r="W21" s="34">
        <v>4405.1500000000005</v>
      </c>
      <c r="X21" s="34">
        <v>4314.92</v>
      </c>
      <c r="Y21" s="34">
        <v>3792.0299999999997</v>
      </c>
    </row>
    <row r="22" spans="1:25">
      <c r="A22" s="33">
        <v>45455</v>
      </c>
      <c r="B22" s="34">
        <v>3522.2</v>
      </c>
      <c r="C22" s="34">
        <v>3442.9700000000003</v>
      </c>
      <c r="D22" s="34">
        <v>3305.64</v>
      </c>
      <c r="E22" s="34">
        <v>3130.75</v>
      </c>
      <c r="F22" s="34">
        <v>3076.92</v>
      </c>
      <c r="G22" s="34">
        <v>3167.87</v>
      </c>
      <c r="H22" s="34">
        <v>3199.35</v>
      </c>
      <c r="I22" s="34">
        <v>3489.4700000000003</v>
      </c>
      <c r="J22" s="34">
        <v>3834.01</v>
      </c>
      <c r="K22" s="34">
        <v>4336.54</v>
      </c>
      <c r="L22" s="34">
        <v>4403.63</v>
      </c>
      <c r="M22" s="34">
        <v>4416.84</v>
      </c>
      <c r="N22" s="34">
        <v>4416.75</v>
      </c>
      <c r="O22" s="34">
        <v>4412.8900000000003</v>
      </c>
      <c r="P22" s="34">
        <v>4413.8900000000003</v>
      </c>
      <c r="Q22" s="34">
        <v>4413.16</v>
      </c>
      <c r="R22" s="34">
        <v>4410.18</v>
      </c>
      <c r="S22" s="34">
        <v>4388.08</v>
      </c>
      <c r="T22" s="34">
        <v>4379.45</v>
      </c>
      <c r="U22" s="34">
        <v>4346.4799999999996</v>
      </c>
      <c r="V22" s="34">
        <v>4384.3600000000006</v>
      </c>
      <c r="W22" s="34">
        <v>4370.55</v>
      </c>
      <c r="X22" s="34">
        <v>4090.8199999999997</v>
      </c>
      <c r="Y22" s="34">
        <v>3692.29</v>
      </c>
    </row>
    <row r="23" spans="1:25">
      <c r="A23" s="33">
        <v>45456</v>
      </c>
      <c r="B23" s="34">
        <v>3484.2799999999997</v>
      </c>
      <c r="C23" s="34">
        <v>3450.83</v>
      </c>
      <c r="D23" s="34">
        <v>3317.2799999999997</v>
      </c>
      <c r="E23" s="34">
        <v>3149.67</v>
      </c>
      <c r="F23" s="34">
        <v>3042.79</v>
      </c>
      <c r="G23" s="34">
        <v>3337.2200000000003</v>
      </c>
      <c r="H23" s="34">
        <v>3456.95</v>
      </c>
      <c r="I23" s="34">
        <v>3760.0299999999997</v>
      </c>
      <c r="J23" s="34">
        <v>4389.91</v>
      </c>
      <c r="K23" s="34">
        <v>4436.7700000000004</v>
      </c>
      <c r="L23" s="34">
        <v>4451.5600000000004</v>
      </c>
      <c r="M23" s="34">
        <v>4461.4900000000007</v>
      </c>
      <c r="N23" s="34">
        <v>4457.54</v>
      </c>
      <c r="O23" s="34">
        <v>4461.26</v>
      </c>
      <c r="P23" s="34">
        <v>4476.22</v>
      </c>
      <c r="Q23" s="34">
        <v>4477.2300000000005</v>
      </c>
      <c r="R23" s="34">
        <v>4481.01</v>
      </c>
      <c r="S23" s="34">
        <v>4473.79</v>
      </c>
      <c r="T23" s="34">
        <v>4476.22</v>
      </c>
      <c r="U23" s="34">
        <v>4435.3900000000003</v>
      </c>
      <c r="V23" s="34">
        <v>4456.26</v>
      </c>
      <c r="W23" s="34">
        <v>4417.2</v>
      </c>
      <c r="X23" s="34">
        <v>4360.3</v>
      </c>
      <c r="Y23" s="34">
        <v>3772.51</v>
      </c>
    </row>
    <row r="24" spans="1:25">
      <c r="A24" s="33">
        <v>45457</v>
      </c>
      <c r="B24" s="34">
        <v>3458.3</v>
      </c>
      <c r="C24" s="34">
        <v>3389.02</v>
      </c>
      <c r="D24" s="34">
        <v>3166.2799999999997</v>
      </c>
      <c r="E24" s="34">
        <v>3037.9700000000003</v>
      </c>
      <c r="F24" s="34">
        <v>3068.5299999999997</v>
      </c>
      <c r="G24" s="34">
        <v>3345.37</v>
      </c>
      <c r="H24" s="34">
        <v>3427.8</v>
      </c>
      <c r="I24" s="34">
        <v>3717.95</v>
      </c>
      <c r="J24" s="34">
        <v>4378.1400000000003</v>
      </c>
      <c r="K24" s="34">
        <v>4427.84</v>
      </c>
      <c r="L24" s="34">
        <v>4543.0200000000004</v>
      </c>
      <c r="M24" s="34">
        <v>4593.4800000000005</v>
      </c>
      <c r="N24" s="34">
        <v>4630.16</v>
      </c>
      <c r="O24" s="34">
        <v>4648.9400000000005</v>
      </c>
      <c r="P24" s="34">
        <v>4671.92</v>
      </c>
      <c r="Q24" s="34">
        <v>4662.46</v>
      </c>
      <c r="R24" s="34">
        <v>4470.3900000000003</v>
      </c>
      <c r="S24" s="34">
        <v>4451.4800000000005</v>
      </c>
      <c r="T24" s="34">
        <v>4510.3200000000006</v>
      </c>
      <c r="U24" s="34">
        <v>4412.3200000000006</v>
      </c>
      <c r="V24" s="34">
        <v>4399.1900000000005</v>
      </c>
      <c r="W24" s="34">
        <v>4384.1499999999996</v>
      </c>
      <c r="X24" s="34">
        <v>4305.5</v>
      </c>
      <c r="Y24" s="34">
        <v>3732.9</v>
      </c>
    </row>
    <row r="25" spans="1:25">
      <c r="A25" s="33">
        <v>45458</v>
      </c>
      <c r="B25" s="34">
        <v>3497.33</v>
      </c>
      <c r="C25" s="34">
        <v>3464.25</v>
      </c>
      <c r="D25" s="34">
        <v>3355.08</v>
      </c>
      <c r="E25" s="34">
        <v>3138.83</v>
      </c>
      <c r="F25" s="34">
        <v>3085.66</v>
      </c>
      <c r="G25" s="34">
        <v>3287.19</v>
      </c>
      <c r="H25" s="34">
        <v>3300.14</v>
      </c>
      <c r="I25" s="34">
        <v>3485.77</v>
      </c>
      <c r="J25" s="34">
        <v>3960.1</v>
      </c>
      <c r="K25" s="34">
        <v>4387.41</v>
      </c>
      <c r="L25" s="34">
        <v>4409.79</v>
      </c>
      <c r="M25" s="34">
        <v>4417.88</v>
      </c>
      <c r="N25" s="34">
        <v>4399.58</v>
      </c>
      <c r="O25" s="34">
        <v>4393.59</v>
      </c>
      <c r="P25" s="34">
        <v>4417.97</v>
      </c>
      <c r="Q25" s="34">
        <v>4426.5300000000007</v>
      </c>
      <c r="R25" s="34">
        <v>4450.08</v>
      </c>
      <c r="S25" s="34">
        <v>4443.21</v>
      </c>
      <c r="T25" s="34">
        <v>4416.17</v>
      </c>
      <c r="U25" s="34">
        <v>4388.0200000000004</v>
      </c>
      <c r="V25" s="34">
        <v>4396.42</v>
      </c>
      <c r="W25" s="34">
        <v>4379.1499999999996</v>
      </c>
      <c r="X25" s="34">
        <v>4251.3900000000003</v>
      </c>
      <c r="Y25" s="34">
        <v>3730.9700000000003</v>
      </c>
    </row>
    <row r="26" spans="1:25">
      <c r="A26" s="33">
        <v>45459</v>
      </c>
      <c r="B26" s="34">
        <v>3462.2</v>
      </c>
      <c r="C26" s="34">
        <v>3413.44</v>
      </c>
      <c r="D26" s="34">
        <v>3307.86</v>
      </c>
      <c r="E26" s="34">
        <v>3096.01</v>
      </c>
      <c r="F26" s="34">
        <v>2967.38</v>
      </c>
      <c r="G26" s="34">
        <v>3229.79</v>
      </c>
      <c r="H26" s="34">
        <v>3174.86</v>
      </c>
      <c r="I26" s="34">
        <v>3359.07</v>
      </c>
      <c r="J26" s="34">
        <v>3758.4300000000003</v>
      </c>
      <c r="K26" s="34">
        <v>4322.3999999999996</v>
      </c>
      <c r="L26" s="34">
        <v>4385.68</v>
      </c>
      <c r="M26" s="34">
        <v>4388.29</v>
      </c>
      <c r="N26" s="34">
        <v>4395.4000000000005</v>
      </c>
      <c r="O26" s="34">
        <v>4383.8500000000004</v>
      </c>
      <c r="P26" s="34">
        <v>4390.76</v>
      </c>
      <c r="Q26" s="34">
        <v>4388.29</v>
      </c>
      <c r="R26" s="34">
        <v>4400.54</v>
      </c>
      <c r="S26" s="34">
        <v>4399.17</v>
      </c>
      <c r="T26" s="34">
        <v>4403.95</v>
      </c>
      <c r="U26" s="34">
        <v>4390.68</v>
      </c>
      <c r="V26" s="34">
        <v>4402.2400000000007</v>
      </c>
      <c r="W26" s="34">
        <v>4375.9799999999996</v>
      </c>
      <c r="X26" s="34">
        <v>4156.38</v>
      </c>
      <c r="Y26" s="34">
        <v>3737.7200000000003</v>
      </c>
    </row>
    <row r="27" spans="1:25">
      <c r="A27" s="33">
        <v>45460</v>
      </c>
      <c r="B27" s="34">
        <v>3520.2799999999997</v>
      </c>
      <c r="C27" s="34">
        <v>3452.11</v>
      </c>
      <c r="D27" s="34">
        <v>3361.69</v>
      </c>
      <c r="E27" s="34">
        <v>3247.96</v>
      </c>
      <c r="F27" s="34">
        <v>3313.73</v>
      </c>
      <c r="G27" s="34">
        <v>3426.5699999999997</v>
      </c>
      <c r="H27" s="34">
        <v>3507.11</v>
      </c>
      <c r="I27" s="34">
        <v>3739.15</v>
      </c>
      <c r="J27" s="34">
        <v>4340.07</v>
      </c>
      <c r="K27" s="34">
        <v>4397.46</v>
      </c>
      <c r="L27" s="34">
        <v>4413.6900000000005</v>
      </c>
      <c r="M27" s="34">
        <v>4417.1500000000005</v>
      </c>
      <c r="N27" s="34">
        <v>4415.1500000000005</v>
      </c>
      <c r="O27" s="34">
        <v>4412.16</v>
      </c>
      <c r="P27" s="34">
        <v>4420.01</v>
      </c>
      <c r="Q27" s="34">
        <v>4418.18</v>
      </c>
      <c r="R27" s="34">
        <v>4422.76</v>
      </c>
      <c r="S27" s="34">
        <v>4420.54</v>
      </c>
      <c r="T27" s="34">
        <v>4414.8500000000004</v>
      </c>
      <c r="U27" s="34">
        <v>4398.7300000000005</v>
      </c>
      <c r="V27" s="34">
        <v>4401.3100000000004</v>
      </c>
      <c r="W27" s="34">
        <v>4393.01</v>
      </c>
      <c r="X27" s="34">
        <v>4110.96</v>
      </c>
      <c r="Y27" s="34">
        <v>3733.17</v>
      </c>
    </row>
    <row r="28" spans="1:25">
      <c r="A28" s="33">
        <v>45461</v>
      </c>
      <c r="B28" s="34">
        <v>3510.69</v>
      </c>
      <c r="C28" s="34">
        <v>3421.06</v>
      </c>
      <c r="D28" s="34">
        <v>3250.4</v>
      </c>
      <c r="E28" s="34">
        <v>3187.45</v>
      </c>
      <c r="F28" s="34">
        <v>3172.1</v>
      </c>
      <c r="G28" s="34">
        <v>3403.5699999999997</v>
      </c>
      <c r="H28" s="34">
        <v>3505.17</v>
      </c>
      <c r="I28" s="34">
        <v>3815.67</v>
      </c>
      <c r="J28" s="34">
        <v>4384.32</v>
      </c>
      <c r="K28" s="34">
        <v>4429.3900000000003</v>
      </c>
      <c r="L28" s="34">
        <v>4502.62</v>
      </c>
      <c r="M28" s="34">
        <v>4522.59</v>
      </c>
      <c r="N28" s="34">
        <v>4527.01</v>
      </c>
      <c r="O28" s="34">
        <v>4559.62</v>
      </c>
      <c r="P28" s="34">
        <v>4603.26</v>
      </c>
      <c r="Q28" s="34">
        <v>4535.16</v>
      </c>
      <c r="R28" s="34">
        <v>4537.95</v>
      </c>
      <c r="S28" s="34">
        <v>4538.25</v>
      </c>
      <c r="T28" s="34">
        <v>4538.9900000000007</v>
      </c>
      <c r="U28" s="34">
        <v>4458.5300000000007</v>
      </c>
      <c r="V28" s="34">
        <v>4462.5700000000006</v>
      </c>
      <c r="W28" s="34">
        <v>4422.25</v>
      </c>
      <c r="X28" s="34">
        <v>4364.09</v>
      </c>
      <c r="Y28" s="34">
        <v>3809.6800000000003</v>
      </c>
    </row>
    <row r="29" spans="1:25">
      <c r="A29" s="33">
        <v>45462</v>
      </c>
      <c r="B29" s="34">
        <v>3536.13</v>
      </c>
      <c r="C29" s="34">
        <v>3488.29</v>
      </c>
      <c r="D29" s="34">
        <v>3284.1</v>
      </c>
      <c r="E29" s="34">
        <v>3140.0299999999997</v>
      </c>
      <c r="F29" s="34">
        <v>3123.52</v>
      </c>
      <c r="G29" s="34">
        <v>3430.65</v>
      </c>
      <c r="H29" s="34">
        <v>3525.94</v>
      </c>
      <c r="I29" s="34">
        <v>3857.75</v>
      </c>
      <c r="J29" s="34">
        <v>4410.88</v>
      </c>
      <c r="K29" s="34">
        <v>4521.5</v>
      </c>
      <c r="L29" s="34">
        <v>4644.0600000000004</v>
      </c>
      <c r="M29" s="34">
        <v>4685.75</v>
      </c>
      <c r="N29" s="34">
        <v>4701.0600000000004</v>
      </c>
      <c r="O29" s="34">
        <v>4717.84</v>
      </c>
      <c r="P29" s="34">
        <v>4751.2</v>
      </c>
      <c r="Q29" s="34">
        <v>4768.8900000000003</v>
      </c>
      <c r="R29" s="34">
        <v>4776.2700000000004</v>
      </c>
      <c r="S29" s="34">
        <v>4783.9800000000005</v>
      </c>
      <c r="T29" s="34">
        <v>4717.12</v>
      </c>
      <c r="U29" s="34">
        <v>4600.3200000000006</v>
      </c>
      <c r="V29" s="34">
        <v>4624.7</v>
      </c>
      <c r="W29" s="34">
        <v>4556.17</v>
      </c>
      <c r="X29" s="34">
        <v>4393.84</v>
      </c>
      <c r="Y29" s="34">
        <v>3874.29</v>
      </c>
    </row>
    <row r="30" spans="1:25">
      <c r="A30" s="33">
        <v>45463</v>
      </c>
      <c r="B30" s="34">
        <v>3554.44</v>
      </c>
      <c r="C30" s="34">
        <v>3511.94</v>
      </c>
      <c r="D30" s="34">
        <v>3299.8</v>
      </c>
      <c r="E30" s="34">
        <v>3191.16</v>
      </c>
      <c r="F30" s="34">
        <v>3131.82</v>
      </c>
      <c r="G30" s="34">
        <v>3323.07</v>
      </c>
      <c r="H30" s="34">
        <v>3458.65</v>
      </c>
      <c r="I30" s="34">
        <v>3749.69</v>
      </c>
      <c r="J30" s="34">
        <v>4389.83</v>
      </c>
      <c r="K30" s="34">
        <v>4416.6900000000005</v>
      </c>
      <c r="L30" s="34">
        <v>4463.13</v>
      </c>
      <c r="M30" s="34">
        <v>4498.66</v>
      </c>
      <c r="N30" s="34">
        <v>4526.72</v>
      </c>
      <c r="O30" s="34">
        <v>4488.3600000000006</v>
      </c>
      <c r="P30" s="34">
        <v>4504.2400000000007</v>
      </c>
      <c r="Q30" s="34">
        <v>4511.51</v>
      </c>
      <c r="R30" s="34">
        <v>4495.6500000000005</v>
      </c>
      <c r="S30" s="34">
        <v>4493.2300000000005</v>
      </c>
      <c r="T30" s="34">
        <v>4442.6900000000005</v>
      </c>
      <c r="U30" s="34">
        <v>4423.1500000000005</v>
      </c>
      <c r="V30" s="34">
        <v>4418.41</v>
      </c>
      <c r="W30" s="34">
        <v>4400.87</v>
      </c>
      <c r="X30" s="34">
        <v>3964.2</v>
      </c>
      <c r="Y30" s="34">
        <v>3619.06</v>
      </c>
    </row>
    <row r="31" spans="1:25">
      <c r="A31" s="33">
        <v>45464</v>
      </c>
      <c r="B31" s="34">
        <v>3397.09</v>
      </c>
      <c r="C31" s="34">
        <v>3247.75</v>
      </c>
      <c r="D31" s="34">
        <v>3052.1</v>
      </c>
      <c r="E31" s="34">
        <v>2431.1400000000003</v>
      </c>
      <c r="F31" s="34">
        <v>2525.23</v>
      </c>
      <c r="G31" s="34">
        <v>2344.8100000000004</v>
      </c>
      <c r="H31" s="34">
        <v>3294.62</v>
      </c>
      <c r="I31" s="34">
        <v>3520.42</v>
      </c>
      <c r="J31" s="34">
        <v>3868.41</v>
      </c>
      <c r="K31" s="34">
        <v>4197.49</v>
      </c>
      <c r="L31" s="34">
        <v>4273.3999999999996</v>
      </c>
      <c r="M31" s="34">
        <v>4296.76</v>
      </c>
      <c r="N31" s="34">
        <v>4013.17</v>
      </c>
      <c r="O31" s="34">
        <v>4303.7700000000004</v>
      </c>
      <c r="P31" s="34">
        <v>4342.2</v>
      </c>
      <c r="Q31" s="34">
        <v>4359.37</v>
      </c>
      <c r="R31" s="34">
        <v>4350.8099999999995</v>
      </c>
      <c r="S31" s="34">
        <v>4323.76</v>
      </c>
      <c r="T31" s="34">
        <v>4283.1900000000005</v>
      </c>
      <c r="U31" s="34">
        <v>4152.72</v>
      </c>
      <c r="V31" s="34">
        <v>4383.97</v>
      </c>
      <c r="W31" s="34">
        <v>4367.83</v>
      </c>
      <c r="X31" s="34">
        <v>4024.7200000000003</v>
      </c>
      <c r="Y31" s="34">
        <v>3627.69</v>
      </c>
    </row>
    <row r="32" spans="1:25">
      <c r="A32" s="33">
        <v>45465</v>
      </c>
      <c r="B32" s="34">
        <v>3542.96</v>
      </c>
      <c r="C32" s="34">
        <v>3479.69</v>
      </c>
      <c r="D32" s="34">
        <v>3354.54</v>
      </c>
      <c r="E32" s="34">
        <v>3253.6800000000003</v>
      </c>
      <c r="F32" s="34">
        <v>3259.17</v>
      </c>
      <c r="G32" s="34">
        <v>3347.88</v>
      </c>
      <c r="H32" s="34">
        <v>3344.56</v>
      </c>
      <c r="I32" s="34">
        <v>3588.67</v>
      </c>
      <c r="J32" s="34">
        <v>4151.62</v>
      </c>
      <c r="K32" s="34">
        <v>4393.71</v>
      </c>
      <c r="L32" s="34">
        <v>4414.96</v>
      </c>
      <c r="M32" s="34">
        <v>4414.84</v>
      </c>
      <c r="N32" s="34">
        <v>4419.0700000000006</v>
      </c>
      <c r="O32" s="34">
        <v>4417.01</v>
      </c>
      <c r="P32" s="34">
        <v>4427.38</v>
      </c>
      <c r="Q32" s="34">
        <v>4430.0600000000004</v>
      </c>
      <c r="R32" s="34">
        <v>4434.01</v>
      </c>
      <c r="S32" s="34">
        <v>4433.5700000000006</v>
      </c>
      <c r="T32" s="34">
        <v>4425.8200000000006</v>
      </c>
      <c r="U32" s="34">
        <v>4416.33</v>
      </c>
      <c r="V32" s="34">
        <v>4433.59</v>
      </c>
      <c r="W32" s="34">
        <v>4454.8200000000006</v>
      </c>
      <c r="X32" s="34">
        <v>4380.63</v>
      </c>
      <c r="Y32" s="34">
        <v>3940.99</v>
      </c>
    </row>
    <row r="33" spans="1:25">
      <c r="A33" s="33">
        <v>45466</v>
      </c>
      <c r="B33" s="34">
        <v>3587.0699999999997</v>
      </c>
      <c r="C33" s="34">
        <v>3520.96</v>
      </c>
      <c r="D33" s="34">
        <v>3330.64</v>
      </c>
      <c r="E33" s="34">
        <v>3183.52</v>
      </c>
      <c r="F33" s="34">
        <v>3140.46</v>
      </c>
      <c r="G33" s="34">
        <v>3251.7</v>
      </c>
      <c r="H33" s="34">
        <v>3393</v>
      </c>
      <c r="I33" s="34">
        <v>3623.2799999999997</v>
      </c>
      <c r="J33" s="34">
        <v>4086.91</v>
      </c>
      <c r="K33" s="34">
        <v>4414.55</v>
      </c>
      <c r="L33" s="34">
        <v>4441.55</v>
      </c>
      <c r="M33" s="34">
        <v>4427.68</v>
      </c>
      <c r="N33" s="34">
        <v>4430.38</v>
      </c>
      <c r="O33" s="34">
        <v>4425.38</v>
      </c>
      <c r="P33" s="34">
        <v>4438.62</v>
      </c>
      <c r="Q33" s="34">
        <v>4436.83</v>
      </c>
      <c r="R33" s="34">
        <v>4431.8900000000003</v>
      </c>
      <c r="S33" s="34">
        <v>4427.5</v>
      </c>
      <c r="T33" s="34">
        <v>4427.55</v>
      </c>
      <c r="U33" s="34">
        <v>4418.0700000000006</v>
      </c>
      <c r="V33" s="34">
        <v>4429</v>
      </c>
      <c r="W33" s="34">
        <v>4440.0700000000006</v>
      </c>
      <c r="X33" s="34">
        <v>4397.6500000000005</v>
      </c>
      <c r="Y33" s="34">
        <v>3978.04</v>
      </c>
    </row>
    <row r="34" spans="1:25">
      <c r="A34" s="33">
        <v>45467</v>
      </c>
      <c r="B34" s="34">
        <v>3666.4700000000003</v>
      </c>
      <c r="C34" s="34">
        <v>3528.01</v>
      </c>
      <c r="D34" s="34">
        <v>3329.4</v>
      </c>
      <c r="E34" s="34">
        <v>3200.74</v>
      </c>
      <c r="F34" s="34">
        <v>3186.79</v>
      </c>
      <c r="G34" s="34">
        <v>3445.65</v>
      </c>
      <c r="H34" s="34">
        <v>3581.6800000000003</v>
      </c>
      <c r="I34" s="34">
        <v>3900.92</v>
      </c>
      <c r="J34" s="34">
        <v>4436.5</v>
      </c>
      <c r="K34" s="34">
        <v>4481.1100000000006</v>
      </c>
      <c r="L34" s="34">
        <v>4483.62</v>
      </c>
      <c r="M34" s="34">
        <v>4477.3600000000006</v>
      </c>
      <c r="N34" s="34">
        <v>4476.1500000000005</v>
      </c>
      <c r="O34" s="34">
        <v>4522.59</v>
      </c>
      <c r="P34" s="34">
        <v>4541.72</v>
      </c>
      <c r="Q34" s="34">
        <v>4575.7800000000007</v>
      </c>
      <c r="R34" s="34">
        <v>4577.3100000000004</v>
      </c>
      <c r="S34" s="34">
        <v>4538.91</v>
      </c>
      <c r="T34" s="34">
        <v>4454.34</v>
      </c>
      <c r="U34" s="34">
        <v>4430.97</v>
      </c>
      <c r="V34" s="34">
        <v>4440.55</v>
      </c>
      <c r="W34" s="34">
        <v>4442.71</v>
      </c>
      <c r="X34" s="34">
        <v>4396.09</v>
      </c>
      <c r="Y34" s="34">
        <v>3858.9700000000003</v>
      </c>
    </row>
    <row r="35" spans="1:25">
      <c r="A35" s="33">
        <v>45468</v>
      </c>
      <c r="B35" s="34">
        <v>3562.61</v>
      </c>
      <c r="C35" s="34">
        <v>3372.13</v>
      </c>
      <c r="D35" s="34">
        <v>3190.42</v>
      </c>
      <c r="E35" s="34">
        <v>2342.65</v>
      </c>
      <c r="F35" s="34">
        <v>2342.48</v>
      </c>
      <c r="G35" s="34">
        <v>3319.21</v>
      </c>
      <c r="H35" s="34">
        <v>3510.41</v>
      </c>
      <c r="I35" s="34">
        <v>3766.4700000000003</v>
      </c>
      <c r="J35" s="34">
        <v>4395.0600000000004</v>
      </c>
      <c r="K35" s="34">
        <v>4428.51</v>
      </c>
      <c r="L35" s="34">
        <v>4435.95</v>
      </c>
      <c r="M35" s="34">
        <v>4441.22</v>
      </c>
      <c r="N35" s="34">
        <v>4441.7400000000007</v>
      </c>
      <c r="O35" s="34">
        <v>4438.6500000000005</v>
      </c>
      <c r="P35" s="34">
        <v>4448.9400000000005</v>
      </c>
      <c r="Q35" s="34">
        <v>4440.05</v>
      </c>
      <c r="R35" s="34">
        <v>4440.6900000000005</v>
      </c>
      <c r="S35" s="34">
        <v>4426.09</v>
      </c>
      <c r="T35" s="34">
        <v>4416.4900000000007</v>
      </c>
      <c r="U35" s="34">
        <v>4398.43</v>
      </c>
      <c r="V35" s="34">
        <v>4408.1400000000003</v>
      </c>
      <c r="W35" s="34">
        <v>4415.0300000000007</v>
      </c>
      <c r="X35" s="34">
        <v>4242.07</v>
      </c>
      <c r="Y35" s="34">
        <v>3793.2799999999997</v>
      </c>
    </row>
    <row r="36" spans="1:25">
      <c r="A36" s="33">
        <v>45469</v>
      </c>
      <c r="B36" s="34">
        <v>3599.83</v>
      </c>
      <c r="C36" s="34">
        <v>3369.74</v>
      </c>
      <c r="D36" s="34">
        <v>3242.1</v>
      </c>
      <c r="E36" s="34">
        <v>3167.34</v>
      </c>
      <c r="F36" s="34">
        <v>2965.6800000000003</v>
      </c>
      <c r="G36" s="34">
        <v>3403.29</v>
      </c>
      <c r="H36" s="34">
        <v>3595.4300000000003</v>
      </c>
      <c r="I36" s="34">
        <v>3858.08</v>
      </c>
      <c r="J36" s="34">
        <v>4395.67</v>
      </c>
      <c r="K36" s="34">
        <v>4436.71</v>
      </c>
      <c r="L36" s="34">
        <v>4441.66</v>
      </c>
      <c r="M36" s="34">
        <v>4432.93</v>
      </c>
      <c r="N36" s="34">
        <v>4429.3200000000006</v>
      </c>
      <c r="O36" s="34">
        <v>4421.7</v>
      </c>
      <c r="P36" s="34">
        <v>4437.84</v>
      </c>
      <c r="Q36" s="34">
        <v>4429.1000000000004</v>
      </c>
      <c r="R36" s="34">
        <v>4429.7800000000007</v>
      </c>
      <c r="S36" s="34">
        <v>4434.1400000000003</v>
      </c>
      <c r="T36" s="34">
        <v>4432.58</v>
      </c>
      <c r="U36" s="34">
        <v>4421.29</v>
      </c>
      <c r="V36" s="34">
        <v>4424.62</v>
      </c>
      <c r="W36" s="34">
        <v>4422.5700000000006</v>
      </c>
      <c r="X36" s="34">
        <v>4383.55</v>
      </c>
      <c r="Y36" s="34">
        <v>3874.58</v>
      </c>
    </row>
    <row r="37" spans="1:25">
      <c r="A37" s="33">
        <v>45470</v>
      </c>
      <c r="B37" s="34">
        <v>3627.25</v>
      </c>
      <c r="C37" s="34">
        <v>3365.8</v>
      </c>
      <c r="D37" s="34">
        <v>3244.19</v>
      </c>
      <c r="E37" s="34">
        <v>3170.1</v>
      </c>
      <c r="F37" s="34">
        <v>3162.84</v>
      </c>
      <c r="G37" s="34">
        <v>3425.06</v>
      </c>
      <c r="H37" s="34">
        <v>3612.85</v>
      </c>
      <c r="I37" s="34">
        <v>3898.73</v>
      </c>
      <c r="J37" s="34">
        <v>4425.96</v>
      </c>
      <c r="K37" s="34">
        <v>4476.5600000000004</v>
      </c>
      <c r="L37" s="34">
        <v>4472.88</v>
      </c>
      <c r="M37" s="34">
        <v>4467.1900000000005</v>
      </c>
      <c r="N37" s="34">
        <v>4462.37</v>
      </c>
      <c r="O37" s="34">
        <v>4462.4900000000007</v>
      </c>
      <c r="P37" s="34">
        <v>4518.59</v>
      </c>
      <c r="Q37" s="34">
        <v>4546.58</v>
      </c>
      <c r="R37" s="34">
        <v>4541.04</v>
      </c>
      <c r="S37" s="34">
        <v>4525.09</v>
      </c>
      <c r="T37" s="34">
        <v>4449.46</v>
      </c>
      <c r="U37" s="34">
        <v>4414.7700000000004</v>
      </c>
      <c r="V37" s="34">
        <v>4416.55</v>
      </c>
      <c r="W37" s="34">
        <v>4410.1900000000005</v>
      </c>
      <c r="X37" s="34">
        <v>4382.2</v>
      </c>
      <c r="Y37" s="34">
        <v>3938.44</v>
      </c>
    </row>
    <row r="38" spans="1:25">
      <c r="A38" s="33">
        <v>45471</v>
      </c>
      <c r="B38" s="34">
        <v>3629.24</v>
      </c>
      <c r="C38" s="34">
        <v>3346.11</v>
      </c>
      <c r="D38" s="34">
        <v>3173.86</v>
      </c>
      <c r="E38" s="34">
        <v>2343.25</v>
      </c>
      <c r="F38" s="34">
        <v>2342.5299999999997</v>
      </c>
      <c r="G38" s="34">
        <v>3295.9</v>
      </c>
      <c r="H38" s="34">
        <v>3511.58</v>
      </c>
      <c r="I38" s="34">
        <v>3849.75</v>
      </c>
      <c r="J38" s="34">
        <v>4411.79</v>
      </c>
      <c r="K38" s="34">
        <v>4600.2</v>
      </c>
      <c r="L38" s="34">
        <v>4595.55</v>
      </c>
      <c r="M38" s="34">
        <v>4618.34</v>
      </c>
      <c r="N38" s="34">
        <v>4571.84</v>
      </c>
      <c r="O38" s="34">
        <v>4651.0200000000004</v>
      </c>
      <c r="P38" s="34">
        <v>4660.3100000000004</v>
      </c>
      <c r="Q38" s="34">
        <v>4669.26</v>
      </c>
      <c r="R38" s="34">
        <v>4682.0200000000004</v>
      </c>
      <c r="S38" s="34">
        <v>4662.2700000000004</v>
      </c>
      <c r="T38" s="34">
        <v>4631.88</v>
      </c>
      <c r="U38" s="34">
        <v>4526.16</v>
      </c>
      <c r="V38" s="34">
        <v>4533.2700000000004</v>
      </c>
      <c r="W38" s="34">
        <v>4518.6100000000006</v>
      </c>
      <c r="X38" s="34">
        <v>4380.28</v>
      </c>
      <c r="Y38" s="34">
        <v>3836</v>
      </c>
    </row>
    <row r="39" spans="1:25">
      <c r="A39" s="33">
        <v>45472</v>
      </c>
      <c r="B39" s="34">
        <v>3693.5699999999997</v>
      </c>
      <c r="C39" s="34">
        <v>3524.6</v>
      </c>
      <c r="D39" s="34">
        <v>3443.99</v>
      </c>
      <c r="E39" s="34">
        <v>3342.25</v>
      </c>
      <c r="F39" s="34">
        <v>3270.66</v>
      </c>
      <c r="G39" s="34">
        <v>3386.85</v>
      </c>
      <c r="H39" s="34">
        <v>3457.0699999999997</v>
      </c>
      <c r="I39" s="34">
        <v>3729.08</v>
      </c>
      <c r="J39" s="34">
        <v>4250.42</v>
      </c>
      <c r="K39" s="34">
        <v>4475.5200000000004</v>
      </c>
      <c r="L39" s="34">
        <v>4512.29</v>
      </c>
      <c r="M39" s="34">
        <v>4586.04</v>
      </c>
      <c r="N39" s="34">
        <v>4648.1000000000004</v>
      </c>
      <c r="O39" s="34">
        <v>4680.0300000000007</v>
      </c>
      <c r="P39" s="34">
        <v>4704.9800000000005</v>
      </c>
      <c r="Q39" s="34">
        <v>4703.87</v>
      </c>
      <c r="R39" s="34">
        <v>4731.3500000000004</v>
      </c>
      <c r="S39" s="34">
        <v>4730.38</v>
      </c>
      <c r="T39" s="34">
        <v>4730.8600000000006</v>
      </c>
      <c r="U39" s="34">
        <v>4621.1000000000004</v>
      </c>
      <c r="V39" s="34">
        <v>4646.87</v>
      </c>
      <c r="W39" s="34">
        <v>4644.6900000000005</v>
      </c>
      <c r="X39" s="34">
        <v>4401.3600000000006</v>
      </c>
      <c r="Y39" s="34">
        <v>3876.4300000000003</v>
      </c>
    </row>
    <row r="40" spans="1:25">
      <c r="A40" s="33">
        <v>45473</v>
      </c>
      <c r="B40" s="34">
        <v>3612.46</v>
      </c>
      <c r="C40" s="34">
        <v>3448.4</v>
      </c>
      <c r="D40" s="34">
        <v>3305.38</v>
      </c>
      <c r="E40" s="34">
        <v>3167.01</v>
      </c>
      <c r="F40" s="34">
        <v>3117.56</v>
      </c>
      <c r="G40" s="34">
        <v>3198.85</v>
      </c>
      <c r="H40" s="34">
        <v>3205.1800000000003</v>
      </c>
      <c r="I40" s="34">
        <v>3569.6400000000003</v>
      </c>
      <c r="J40" s="34">
        <v>3969.44</v>
      </c>
      <c r="K40" s="34">
        <v>4416.9000000000005</v>
      </c>
      <c r="L40" s="34">
        <v>4458.97</v>
      </c>
      <c r="M40" s="34">
        <v>4467.25</v>
      </c>
      <c r="N40" s="34">
        <v>4470.71</v>
      </c>
      <c r="O40" s="34">
        <v>4474.22</v>
      </c>
      <c r="P40" s="34">
        <v>4479.96</v>
      </c>
      <c r="Q40" s="34">
        <v>4483.4900000000007</v>
      </c>
      <c r="R40" s="34">
        <v>4483.92</v>
      </c>
      <c r="S40" s="34">
        <v>4476.95</v>
      </c>
      <c r="T40" s="34">
        <v>4481.38</v>
      </c>
      <c r="U40" s="34">
        <v>4459.9400000000005</v>
      </c>
      <c r="V40" s="34">
        <v>4465.2300000000005</v>
      </c>
      <c r="W40" s="34">
        <v>4457.62</v>
      </c>
      <c r="X40" s="34">
        <v>4400.05</v>
      </c>
      <c r="Y40" s="34">
        <v>3871.85</v>
      </c>
    </row>
    <row r="43" spans="1:25">
      <c r="A43" s="24" t="s">
        <v>8</v>
      </c>
      <c r="B43" s="25"/>
      <c r="C43" s="26"/>
      <c r="D43" s="27"/>
      <c r="E43" s="27"/>
      <c r="F43" s="27"/>
      <c r="G43" s="28" t="s">
        <v>34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9"/>
    </row>
    <row r="44" spans="1:25" ht="24">
      <c r="A44" s="30"/>
      <c r="B44" s="31" t="s">
        <v>10</v>
      </c>
      <c r="C44" s="32" t="s">
        <v>11</v>
      </c>
      <c r="D44" s="32" t="s">
        <v>12</v>
      </c>
      <c r="E44" s="32" t="s">
        <v>13</v>
      </c>
      <c r="F44" s="32" t="s">
        <v>14</v>
      </c>
      <c r="G44" s="32" t="s">
        <v>15</v>
      </c>
      <c r="H44" s="32" t="s">
        <v>16</v>
      </c>
      <c r="I44" s="32" t="s">
        <v>17</v>
      </c>
      <c r="J44" s="32" t="s">
        <v>18</v>
      </c>
      <c r="K44" s="32" t="s">
        <v>19</v>
      </c>
      <c r="L44" s="32" t="s">
        <v>20</v>
      </c>
      <c r="M44" s="32" t="s">
        <v>21</v>
      </c>
      <c r="N44" s="32" t="s">
        <v>22</v>
      </c>
      <c r="O44" s="32" t="s">
        <v>23</v>
      </c>
      <c r="P44" s="32" t="s">
        <v>24</v>
      </c>
      <c r="Q44" s="32" t="s">
        <v>25</v>
      </c>
      <c r="R44" s="32" t="s">
        <v>26</v>
      </c>
      <c r="S44" s="32" t="s">
        <v>27</v>
      </c>
      <c r="T44" s="32" t="s">
        <v>28</v>
      </c>
      <c r="U44" s="32" t="s">
        <v>29</v>
      </c>
      <c r="V44" s="32" t="s">
        <v>30</v>
      </c>
      <c r="W44" s="32" t="s">
        <v>31</v>
      </c>
      <c r="X44" s="32" t="s">
        <v>32</v>
      </c>
      <c r="Y44" s="32" t="s">
        <v>33</v>
      </c>
    </row>
    <row r="45" spans="1:25">
      <c r="A45" s="33">
        <v>45444</v>
      </c>
      <c r="B45" s="34">
        <v>4041.6800000000003</v>
      </c>
      <c r="C45" s="34">
        <v>3987.38</v>
      </c>
      <c r="D45" s="34">
        <v>3840.1</v>
      </c>
      <c r="E45" s="34">
        <v>3715.34</v>
      </c>
      <c r="F45" s="34">
        <v>3493.4</v>
      </c>
      <c r="G45" s="34">
        <v>3414.05</v>
      </c>
      <c r="H45" s="34">
        <v>2833.4</v>
      </c>
      <c r="I45" s="34">
        <v>3937.05</v>
      </c>
      <c r="J45" s="34">
        <v>4230.1400000000003</v>
      </c>
      <c r="K45" s="34">
        <v>4394</v>
      </c>
      <c r="L45" s="34">
        <v>4476.0200000000004</v>
      </c>
      <c r="M45" s="34">
        <v>4265.6100000000006</v>
      </c>
      <c r="N45" s="34">
        <v>4261.28</v>
      </c>
      <c r="O45" s="34">
        <v>4270.8</v>
      </c>
      <c r="P45" s="34">
        <v>4260.43</v>
      </c>
      <c r="Q45" s="34">
        <v>4280.34</v>
      </c>
      <c r="R45" s="34">
        <v>4331.67</v>
      </c>
      <c r="S45" s="34">
        <v>4587.84</v>
      </c>
      <c r="T45" s="34">
        <v>4537.62</v>
      </c>
      <c r="U45" s="34">
        <v>4507.84</v>
      </c>
      <c r="V45" s="34">
        <v>4631.38</v>
      </c>
      <c r="W45" s="34">
        <v>4543.26</v>
      </c>
      <c r="X45" s="34">
        <v>4241.95</v>
      </c>
      <c r="Y45" s="34">
        <v>4071.5699999999997</v>
      </c>
    </row>
    <row r="46" spans="1:25">
      <c r="A46" s="33">
        <v>45445</v>
      </c>
      <c r="B46" s="34">
        <v>4000.59</v>
      </c>
      <c r="C46" s="34">
        <v>3797.2</v>
      </c>
      <c r="D46" s="34">
        <v>3597.89</v>
      </c>
      <c r="E46" s="34">
        <v>3464.2799999999997</v>
      </c>
      <c r="F46" s="34">
        <v>3380.62</v>
      </c>
      <c r="G46" s="34">
        <v>3399.4300000000003</v>
      </c>
      <c r="H46" s="34">
        <v>2827.98</v>
      </c>
      <c r="I46" s="34">
        <v>2831.44</v>
      </c>
      <c r="J46" s="34">
        <v>4089.42</v>
      </c>
      <c r="K46" s="34">
        <v>4429</v>
      </c>
      <c r="L46" s="34">
        <v>4552.7700000000004</v>
      </c>
      <c r="M46" s="34">
        <v>4561.13</v>
      </c>
      <c r="N46" s="34">
        <v>4557.1499999999996</v>
      </c>
      <c r="O46" s="34">
        <v>4586.47</v>
      </c>
      <c r="P46" s="34">
        <v>4652.58</v>
      </c>
      <c r="Q46" s="34">
        <v>4702.79</v>
      </c>
      <c r="R46" s="34">
        <v>4741.6499999999996</v>
      </c>
      <c r="S46" s="34">
        <v>4763.33</v>
      </c>
      <c r="T46" s="34">
        <v>4763.97</v>
      </c>
      <c r="U46" s="34">
        <v>4655.1100000000006</v>
      </c>
      <c r="V46" s="34">
        <v>4688.87</v>
      </c>
      <c r="W46" s="34">
        <v>4700.91</v>
      </c>
      <c r="X46" s="34">
        <v>4561.28</v>
      </c>
      <c r="Y46" s="34">
        <v>4177.63</v>
      </c>
    </row>
    <row r="47" spans="1:25">
      <c r="A47" s="33">
        <v>45446</v>
      </c>
      <c r="B47" s="34">
        <v>4050.2799999999997</v>
      </c>
      <c r="C47" s="34">
        <v>3831.66</v>
      </c>
      <c r="D47" s="34">
        <v>3798.55</v>
      </c>
      <c r="E47" s="34">
        <v>3643.58</v>
      </c>
      <c r="F47" s="34">
        <v>3576.75</v>
      </c>
      <c r="G47" s="34">
        <v>3776.87</v>
      </c>
      <c r="H47" s="34">
        <v>3922.01</v>
      </c>
      <c r="I47" s="34">
        <v>4121.58</v>
      </c>
      <c r="J47" s="34">
        <v>4613.7700000000004</v>
      </c>
      <c r="K47" s="34">
        <v>4821.21</v>
      </c>
      <c r="L47" s="34">
        <v>4824.2</v>
      </c>
      <c r="M47" s="34">
        <v>4802.8900000000003</v>
      </c>
      <c r="N47" s="34">
        <v>4803.28</v>
      </c>
      <c r="O47" s="34">
        <v>4803.9799999999996</v>
      </c>
      <c r="P47" s="34">
        <v>4808.8</v>
      </c>
      <c r="Q47" s="34">
        <v>4799.9400000000005</v>
      </c>
      <c r="R47" s="34">
        <v>4796.6900000000005</v>
      </c>
      <c r="S47" s="34">
        <v>4795.38</v>
      </c>
      <c r="T47" s="34">
        <v>4795.1400000000003</v>
      </c>
      <c r="U47" s="34">
        <v>4662.29</v>
      </c>
      <c r="V47" s="34">
        <v>4713.38</v>
      </c>
      <c r="W47" s="34">
        <v>4702.2299999999996</v>
      </c>
      <c r="X47" s="34">
        <v>4381.71</v>
      </c>
      <c r="Y47" s="34">
        <v>4121.22</v>
      </c>
    </row>
    <row r="48" spans="1:25">
      <c r="A48" s="33">
        <v>45447</v>
      </c>
      <c r="B48" s="34">
        <v>4145.0200000000004</v>
      </c>
      <c r="C48" s="34">
        <v>3917.7799999999997</v>
      </c>
      <c r="D48" s="34">
        <v>3781.4700000000003</v>
      </c>
      <c r="E48" s="34">
        <v>3684.4</v>
      </c>
      <c r="F48" s="34">
        <v>3686.55</v>
      </c>
      <c r="G48" s="34">
        <v>3858.73</v>
      </c>
      <c r="H48" s="34">
        <v>3978.38</v>
      </c>
      <c r="I48" s="34">
        <v>4227.78</v>
      </c>
      <c r="J48" s="34">
        <v>4684.12</v>
      </c>
      <c r="K48" s="34">
        <v>4835.5599999999995</v>
      </c>
      <c r="L48" s="34">
        <v>4846.9799999999996</v>
      </c>
      <c r="M48" s="34">
        <v>4847.22</v>
      </c>
      <c r="N48" s="34">
        <v>4839.78</v>
      </c>
      <c r="O48" s="34">
        <v>4839.95</v>
      </c>
      <c r="P48" s="34">
        <v>4841.57</v>
      </c>
      <c r="Q48" s="34">
        <v>4839.43</v>
      </c>
      <c r="R48" s="34">
        <v>4846.66</v>
      </c>
      <c r="S48" s="34">
        <v>4847.7700000000004</v>
      </c>
      <c r="T48" s="34">
        <v>4849.32</v>
      </c>
      <c r="U48" s="34">
        <v>4831.3</v>
      </c>
      <c r="V48" s="34">
        <v>4830.2700000000004</v>
      </c>
      <c r="W48" s="34">
        <v>4838.43</v>
      </c>
      <c r="X48" s="34">
        <v>4377.88</v>
      </c>
      <c r="Y48" s="34">
        <v>4122.2700000000004</v>
      </c>
    </row>
    <row r="49" spans="1:25">
      <c r="A49" s="33">
        <v>45448</v>
      </c>
      <c r="B49" s="34">
        <v>3956.5699999999997</v>
      </c>
      <c r="C49" s="34">
        <v>3779.9700000000003</v>
      </c>
      <c r="D49" s="34">
        <v>3642.82</v>
      </c>
      <c r="E49" s="34">
        <v>3551.84</v>
      </c>
      <c r="F49" s="34">
        <v>2822.7200000000003</v>
      </c>
      <c r="G49" s="34">
        <v>2822.7200000000003</v>
      </c>
      <c r="H49" s="34">
        <v>3026.96</v>
      </c>
      <c r="I49" s="34">
        <v>2930.82</v>
      </c>
      <c r="J49" s="34">
        <v>4556.6100000000006</v>
      </c>
      <c r="K49" s="34">
        <v>4804.63</v>
      </c>
      <c r="L49" s="34">
        <v>4827.66</v>
      </c>
      <c r="M49" s="34">
        <v>4817.1900000000005</v>
      </c>
      <c r="N49" s="34">
        <v>4818.88</v>
      </c>
      <c r="O49" s="34">
        <v>4819.66</v>
      </c>
      <c r="P49" s="34">
        <v>4819.8600000000006</v>
      </c>
      <c r="Q49" s="34">
        <v>4820.92</v>
      </c>
      <c r="R49" s="34">
        <v>4821.2299999999996</v>
      </c>
      <c r="S49" s="34">
        <v>4847.93</v>
      </c>
      <c r="T49" s="34">
        <v>4832.74</v>
      </c>
      <c r="U49" s="34">
        <v>4797.84</v>
      </c>
      <c r="V49" s="34">
        <v>4813.72</v>
      </c>
      <c r="W49" s="34">
        <v>4811.66</v>
      </c>
      <c r="X49" s="34">
        <v>4367.0599999999995</v>
      </c>
      <c r="Y49" s="34">
        <v>4053.33</v>
      </c>
    </row>
    <row r="50" spans="1:25">
      <c r="A50" s="33">
        <v>45449</v>
      </c>
      <c r="B50" s="34">
        <v>3700.82</v>
      </c>
      <c r="C50" s="34">
        <v>3586.61</v>
      </c>
      <c r="D50" s="34">
        <v>3479.51</v>
      </c>
      <c r="E50" s="34">
        <v>2822.7200000000003</v>
      </c>
      <c r="F50" s="34">
        <v>2822.7200000000003</v>
      </c>
      <c r="G50" s="34">
        <v>2822.7200000000003</v>
      </c>
      <c r="H50" s="34">
        <v>2963.36</v>
      </c>
      <c r="I50" s="34">
        <v>3936.8900000000003</v>
      </c>
      <c r="J50" s="34">
        <v>4402.1100000000006</v>
      </c>
      <c r="K50" s="34">
        <v>4801.08</v>
      </c>
      <c r="L50" s="34">
        <v>4841.57</v>
      </c>
      <c r="M50" s="34">
        <v>4847.55</v>
      </c>
      <c r="N50" s="34">
        <v>4843.53</v>
      </c>
      <c r="O50" s="34">
        <v>4839.32</v>
      </c>
      <c r="P50" s="34">
        <v>4861.25</v>
      </c>
      <c r="Q50" s="34">
        <v>4867.3900000000003</v>
      </c>
      <c r="R50" s="34">
        <v>4855.5</v>
      </c>
      <c r="S50" s="34">
        <v>4840.49</v>
      </c>
      <c r="T50" s="34">
        <v>4824.38</v>
      </c>
      <c r="U50" s="34">
        <v>4647.3600000000006</v>
      </c>
      <c r="V50" s="34">
        <v>4733.41</v>
      </c>
      <c r="W50" s="34">
        <v>4650.08</v>
      </c>
      <c r="X50" s="34">
        <v>4199.25</v>
      </c>
      <c r="Y50" s="34">
        <v>3913.1800000000003</v>
      </c>
    </row>
    <row r="51" spans="1:25">
      <c r="A51" s="33">
        <v>45450</v>
      </c>
      <c r="B51" s="34">
        <v>3755.58</v>
      </c>
      <c r="C51" s="34">
        <v>3569.54</v>
      </c>
      <c r="D51" s="34">
        <v>2931.5</v>
      </c>
      <c r="E51" s="34">
        <v>2918.6</v>
      </c>
      <c r="F51" s="34">
        <v>2911.67</v>
      </c>
      <c r="G51" s="34">
        <v>2936.77</v>
      </c>
      <c r="H51" s="34">
        <v>3786.54</v>
      </c>
      <c r="I51" s="34">
        <v>4078.37</v>
      </c>
      <c r="J51" s="34">
        <v>4448.3600000000006</v>
      </c>
      <c r="K51" s="34">
        <v>4822.83</v>
      </c>
      <c r="L51" s="34">
        <v>4824.63</v>
      </c>
      <c r="M51" s="34">
        <v>4826.7700000000004</v>
      </c>
      <c r="N51" s="34">
        <v>4830.57</v>
      </c>
      <c r="O51" s="34">
        <v>4828.2</v>
      </c>
      <c r="P51" s="34">
        <v>4834.2</v>
      </c>
      <c r="Q51" s="34">
        <v>4834.9400000000005</v>
      </c>
      <c r="R51" s="34">
        <v>4872.5300000000007</v>
      </c>
      <c r="S51" s="34">
        <v>4852.17</v>
      </c>
      <c r="T51" s="34">
        <v>4862.7</v>
      </c>
      <c r="U51" s="34">
        <v>4827.8500000000004</v>
      </c>
      <c r="V51" s="34">
        <v>4864.04</v>
      </c>
      <c r="W51" s="34">
        <v>4856.17</v>
      </c>
      <c r="X51" s="34">
        <v>4474.83</v>
      </c>
      <c r="Y51" s="34">
        <v>4104.2700000000004</v>
      </c>
    </row>
    <row r="52" spans="1:25">
      <c r="A52" s="33">
        <v>45451</v>
      </c>
      <c r="B52" s="34">
        <v>4034.0299999999997</v>
      </c>
      <c r="C52" s="34">
        <v>3815.13</v>
      </c>
      <c r="D52" s="34">
        <v>3674.88</v>
      </c>
      <c r="E52" s="34">
        <v>3615.9700000000003</v>
      </c>
      <c r="F52" s="34">
        <v>3619.67</v>
      </c>
      <c r="G52" s="34">
        <v>3734.89</v>
      </c>
      <c r="H52" s="34">
        <v>3859.8900000000003</v>
      </c>
      <c r="I52" s="34">
        <v>4046.7799999999997</v>
      </c>
      <c r="J52" s="34">
        <v>4542.78</v>
      </c>
      <c r="K52" s="34">
        <v>4852.05</v>
      </c>
      <c r="L52" s="34">
        <v>4872.5200000000004</v>
      </c>
      <c r="M52" s="34">
        <v>4878.63</v>
      </c>
      <c r="N52" s="34">
        <v>4882.8900000000003</v>
      </c>
      <c r="O52" s="34">
        <v>4880.3</v>
      </c>
      <c r="P52" s="34">
        <v>4888.67</v>
      </c>
      <c r="Q52" s="34">
        <v>4893.4800000000005</v>
      </c>
      <c r="R52" s="34">
        <v>4908.1200000000008</v>
      </c>
      <c r="S52" s="34">
        <v>4910.4400000000005</v>
      </c>
      <c r="T52" s="34">
        <v>4901.1900000000005</v>
      </c>
      <c r="U52" s="34">
        <v>4883.5400000000009</v>
      </c>
      <c r="V52" s="34">
        <v>4902.0200000000004</v>
      </c>
      <c r="W52" s="34">
        <v>4893.2800000000007</v>
      </c>
      <c r="X52" s="34">
        <v>4788.76</v>
      </c>
      <c r="Y52" s="34">
        <v>4279.9799999999996</v>
      </c>
    </row>
    <row r="53" spans="1:25">
      <c r="A53" s="33">
        <v>45452</v>
      </c>
      <c r="B53" s="34">
        <v>3952.88</v>
      </c>
      <c r="C53" s="34">
        <v>3840.67</v>
      </c>
      <c r="D53" s="34">
        <v>3670.37</v>
      </c>
      <c r="E53" s="34">
        <v>3584.5299999999997</v>
      </c>
      <c r="F53" s="34">
        <v>3534.85</v>
      </c>
      <c r="G53" s="34">
        <v>3571.1800000000003</v>
      </c>
      <c r="H53" s="34">
        <v>3569.51</v>
      </c>
      <c r="I53" s="34">
        <v>3960.56</v>
      </c>
      <c r="J53" s="34">
        <v>4312.97</v>
      </c>
      <c r="K53" s="34">
        <v>4718.92</v>
      </c>
      <c r="L53" s="34">
        <v>4844.53</v>
      </c>
      <c r="M53" s="34">
        <v>4851.6000000000004</v>
      </c>
      <c r="N53" s="34">
        <v>4851.41</v>
      </c>
      <c r="O53" s="34">
        <v>4846.88</v>
      </c>
      <c r="P53" s="34">
        <v>4851.28</v>
      </c>
      <c r="Q53" s="34">
        <v>4851.3</v>
      </c>
      <c r="R53" s="34">
        <v>4880.9800000000005</v>
      </c>
      <c r="S53" s="34">
        <v>4888.1000000000004</v>
      </c>
      <c r="T53" s="34">
        <v>4885.3100000000004</v>
      </c>
      <c r="U53" s="34">
        <v>4856.24</v>
      </c>
      <c r="V53" s="34">
        <v>4883.74</v>
      </c>
      <c r="W53" s="34">
        <v>4867.5</v>
      </c>
      <c r="X53" s="34">
        <v>4762.41</v>
      </c>
      <c r="Y53" s="34">
        <v>4265.71</v>
      </c>
    </row>
    <row r="54" spans="1:25">
      <c r="A54" s="33">
        <v>45453</v>
      </c>
      <c r="B54" s="34">
        <v>3896.58</v>
      </c>
      <c r="C54" s="34">
        <v>3752.82</v>
      </c>
      <c r="D54" s="34">
        <v>3625.9300000000003</v>
      </c>
      <c r="E54" s="34">
        <v>3574.73</v>
      </c>
      <c r="F54" s="34">
        <v>3478.05</v>
      </c>
      <c r="G54" s="34">
        <v>3720.29</v>
      </c>
      <c r="H54" s="34">
        <v>3876.1400000000003</v>
      </c>
      <c r="I54" s="34">
        <v>4232.83</v>
      </c>
      <c r="J54" s="34">
        <v>4845.25</v>
      </c>
      <c r="K54" s="34">
        <v>4883.32</v>
      </c>
      <c r="L54" s="34">
        <v>4893.01</v>
      </c>
      <c r="M54" s="34">
        <v>4891.49</v>
      </c>
      <c r="N54" s="34">
        <v>4894.3900000000003</v>
      </c>
      <c r="O54" s="34">
        <v>4894.71</v>
      </c>
      <c r="P54" s="34">
        <v>4909.1400000000003</v>
      </c>
      <c r="Q54" s="34">
        <v>4909.4500000000007</v>
      </c>
      <c r="R54" s="34">
        <v>4927.88</v>
      </c>
      <c r="S54" s="34">
        <v>4912.41</v>
      </c>
      <c r="T54" s="34">
        <v>4910.63</v>
      </c>
      <c r="U54" s="34">
        <v>4880.22</v>
      </c>
      <c r="V54" s="34">
        <v>4897.3999999999996</v>
      </c>
      <c r="W54" s="34">
        <v>4889.76</v>
      </c>
      <c r="X54" s="34">
        <v>4750.51</v>
      </c>
      <c r="Y54" s="34">
        <v>4214.0200000000004</v>
      </c>
    </row>
    <row r="55" spans="1:25">
      <c r="A55" s="33">
        <v>45454</v>
      </c>
      <c r="B55" s="34">
        <v>3876.71</v>
      </c>
      <c r="C55" s="34">
        <v>3752.42</v>
      </c>
      <c r="D55" s="34">
        <v>3590.87</v>
      </c>
      <c r="E55" s="34">
        <v>3473.77</v>
      </c>
      <c r="F55" s="34">
        <v>3432.33</v>
      </c>
      <c r="G55" s="34">
        <v>2956.9</v>
      </c>
      <c r="H55" s="34">
        <v>3874.3199999999997</v>
      </c>
      <c r="I55" s="34">
        <v>4206.37</v>
      </c>
      <c r="J55" s="34">
        <v>4635.13</v>
      </c>
      <c r="K55" s="34">
        <v>4895.97</v>
      </c>
      <c r="L55" s="34">
        <v>4901.2900000000009</v>
      </c>
      <c r="M55" s="34">
        <v>4918.8100000000004</v>
      </c>
      <c r="N55" s="34">
        <v>4923.2000000000007</v>
      </c>
      <c r="O55" s="34">
        <v>4918.1200000000008</v>
      </c>
      <c r="P55" s="34">
        <v>4944.3900000000003</v>
      </c>
      <c r="Q55" s="34">
        <v>4968.07</v>
      </c>
      <c r="R55" s="34">
        <v>4994.99</v>
      </c>
      <c r="S55" s="34">
        <v>4966.8900000000003</v>
      </c>
      <c r="T55" s="34">
        <v>4922.1900000000005</v>
      </c>
      <c r="U55" s="34">
        <v>4883.42</v>
      </c>
      <c r="V55" s="34">
        <v>4896.2800000000007</v>
      </c>
      <c r="W55" s="34">
        <v>4887.3900000000003</v>
      </c>
      <c r="X55" s="34">
        <v>4797.16</v>
      </c>
      <c r="Y55" s="34">
        <v>4274.2700000000004</v>
      </c>
    </row>
    <row r="56" spans="1:25">
      <c r="A56" s="33">
        <v>45455</v>
      </c>
      <c r="B56" s="34">
        <v>4004.44</v>
      </c>
      <c r="C56" s="34">
        <v>3925.21</v>
      </c>
      <c r="D56" s="34">
        <v>3787.88</v>
      </c>
      <c r="E56" s="34">
        <v>3612.99</v>
      </c>
      <c r="F56" s="34">
        <v>3559.16</v>
      </c>
      <c r="G56" s="34">
        <v>3650.11</v>
      </c>
      <c r="H56" s="34">
        <v>3681.59</v>
      </c>
      <c r="I56" s="34">
        <v>3971.71</v>
      </c>
      <c r="J56" s="34">
        <v>4316.25</v>
      </c>
      <c r="K56" s="34">
        <v>4818.78</v>
      </c>
      <c r="L56" s="34">
        <v>4885.8700000000008</v>
      </c>
      <c r="M56" s="34">
        <v>4899.08</v>
      </c>
      <c r="N56" s="34">
        <v>4898.99</v>
      </c>
      <c r="O56" s="34">
        <v>4895.13</v>
      </c>
      <c r="P56" s="34">
        <v>4896.13</v>
      </c>
      <c r="Q56" s="34">
        <v>4895.3999999999996</v>
      </c>
      <c r="R56" s="34">
        <v>4892.42</v>
      </c>
      <c r="S56" s="34">
        <v>4870.32</v>
      </c>
      <c r="T56" s="34">
        <v>4861.6900000000005</v>
      </c>
      <c r="U56" s="34">
        <v>4828.72</v>
      </c>
      <c r="V56" s="34">
        <v>4866.6000000000004</v>
      </c>
      <c r="W56" s="34">
        <v>4852.79</v>
      </c>
      <c r="X56" s="34">
        <v>4573.0599999999995</v>
      </c>
      <c r="Y56" s="34">
        <v>4174.53</v>
      </c>
    </row>
    <row r="57" spans="1:25">
      <c r="A57" s="33">
        <v>45456</v>
      </c>
      <c r="B57" s="34">
        <v>3966.52</v>
      </c>
      <c r="C57" s="34">
        <v>3933.0699999999997</v>
      </c>
      <c r="D57" s="34">
        <v>3799.52</v>
      </c>
      <c r="E57" s="34">
        <v>3631.91</v>
      </c>
      <c r="F57" s="34">
        <v>3525.0299999999997</v>
      </c>
      <c r="G57" s="34">
        <v>3819.46</v>
      </c>
      <c r="H57" s="34">
        <v>3939.19</v>
      </c>
      <c r="I57" s="34">
        <v>4242.2700000000004</v>
      </c>
      <c r="J57" s="34">
        <v>4872.1499999999996</v>
      </c>
      <c r="K57" s="34">
        <v>4919.01</v>
      </c>
      <c r="L57" s="34">
        <v>4933.8</v>
      </c>
      <c r="M57" s="34">
        <v>4943.7300000000005</v>
      </c>
      <c r="N57" s="34">
        <v>4939.7800000000007</v>
      </c>
      <c r="O57" s="34">
        <v>4943.5</v>
      </c>
      <c r="P57" s="34">
        <v>4958.46</v>
      </c>
      <c r="Q57" s="34">
        <v>4959.47</v>
      </c>
      <c r="R57" s="34">
        <v>4963.25</v>
      </c>
      <c r="S57" s="34">
        <v>4956.0300000000007</v>
      </c>
      <c r="T57" s="34">
        <v>4958.46</v>
      </c>
      <c r="U57" s="34">
        <v>4917.63</v>
      </c>
      <c r="V57" s="34">
        <v>4938.5</v>
      </c>
      <c r="W57" s="34">
        <v>4899.4400000000005</v>
      </c>
      <c r="X57" s="34">
        <v>4842.54</v>
      </c>
      <c r="Y57" s="34">
        <v>4254.75</v>
      </c>
    </row>
    <row r="58" spans="1:25">
      <c r="A58" s="33">
        <v>45457</v>
      </c>
      <c r="B58" s="34">
        <v>3940.54</v>
      </c>
      <c r="C58" s="34">
        <v>3871.26</v>
      </c>
      <c r="D58" s="34">
        <v>3648.52</v>
      </c>
      <c r="E58" s="34">
        <v>3520.21</v>
      </c>
      <c r="F58" s="34">
        <v>3550.77</v>
      </c>
      <c r="G58" s="34">
        <v>3827.61</v>
      </c>
      <c r="H58" s="34">
        <v>3910.04</v>
      </c>
      <c r="I58" s="34">
        <v>4200.1900000000005</v>
      </c>
      <c r="J58" s="34">
        <v>4860.38</v>
      </c>
      <c r="K58" s="34">
        <v>4910.08</v>
      </c>
      <c r="L58" s="34">
        <v>5025.26</v>
      </c>
      <c r="M58" s="34">
        <v>5075.72</v>
      </c>
      <c r="N58" s="34">
        <v>5112.3999999999996</v>
      </c>
      <c r="O58" s="34">
        <v>5131.18</v>
      </c>
      <c r="P58" s="34">
        <v>5154.16</v>
      </c>
      <c r="Q58" s="34">
        <v>5144.7000000000007</v>
      </c>
      <c r="R58" s="34">
        <v>4952.63</v>
      </c>
      <c r="S58" s="34">
        <v>4933.72</v>
      </c>
      <c r="T58" s="34">
        <v>4992.5600000000004</v>
      </c>
      <c r="U58" s="34">
        <v>4894.5600000000004</v>
      </c>
      <c r="V58" s="34">
        <v>4881.43</v>
      </c>
      <c r="W58" s="34">
        <v>4866.3900000000003</v>
      </c>
      <c r="X58" s="34">
        <v>4787.74</v>
      </c>
      <c r="Y58" s="34">
        <v>4215.1400000000003</v>
      </c>
    </row>
    <row r="59" spans="1:25">
      <c r="A59" s="33">
        <v>45458</v>
      </c>
      <c r="B59" s="34">
        <v>3979.5699999999997</v>
      </c>
      <c r="C59" s="34">
        <v>3946.49</v>
      </c>
      <c r="D59" s="34">
        <v>3837.32</v>
      </c>
      <c r="E59" s="34">
        <v>3621.07</v>
      </c>
      <c r="F59" s="34">
        <v>3567.9</v>
      </c>
      <c r="G59" s="34">
        <v>3769.4300000000003</v>
      </c>
      <c r="H59" s="34">
        <v>3782.38</v>
      </c>
      <c r="I59" s="34">
        <v>3968.01</v>
      </c>
      <c r="J59" s="34">
        <v>4442.34</v>
      </c>
      <c r="K59" s="34">
        <v>4869.6499999999996</v>
      </c>
      <c r="L59" s="34">
        <v>4892.0300000000007</v>
      </c>
      <c r="M59" s="34">
        <v>4900.1200000000008</v>
      </c>
      <c r="N59" s="34">
        <v>4881.82</v>
      </c>
      <c r="O59" s="34">
        <v>4875.83</v>
      </c>
      <c r="P59" s="34">
        <v>4900.21</v>
      </c>
      <c r="Q59" s="34">
        <v>4908.7700000000004</v>
      </c>
      <c r="R59" s="34">
        <v>4932.32</v>
      </c>
      <c r="S59" s="34">
        <v>4925.4500000000007</v>
      </c>
      <c r="T59" s="34">
        <v>4898.41</v>
      </c>
      <c r="U59" s="34">
        <v>4870.26</v>
      </c>
      <c r="V59" s="34">
        <v>4878.66</v>
      </c>
      <c r="W59" s="34">
        <v>4861.3900000000003</v>
      </c>
      <c r="X59" s="34">
        <v>4733.63</v>
      </c>
      <c r="Y59" s="34">
        <v>4213.21</v>
      </c>
    </row>
    <row r="60" spans="1:25">
      <c r="A60" s="33">
        <v>45459</v>
      </c>
      <c r="B60" s="34">
        <v>3944.44</v>
      </c>
      <c r="C60" s="34">
        <v>3895.6800000000003</v>
      </c>
      <c r="D60" s="34">
        <v>3790.1</v>
      </c>
      <c r="E60" s="34">
        <v>3578.25</v>
      </c>
      <c r="F60" s="34">
        <v>3449.62</v>
      </c>
      <c r="G60" s="34">
        <v>3712.0299999999997</v>
      </c>
      <c r="H60" s="34">
        <v>3657.1</v>
      </c>
      <c r="I60" s="34">
        <v>3841.31</v>
      </c>
      <c r="J60" s="34">
        <v>4240.67</v>
      </c>
      <c r="K60" s="34">
        <v>4804.6400000000003</v>
      </c>
      <c r="L60" s="34">
        <v>4867.92</v>
      </c>
      <c r="M60" s="34">
        <v>4870.5300000000007</v>
      </c>
      <c r="N60" s="34">
        <v>4877.6400000000003</v>
      </c>
      <c r="O60" s="34">
        <v>4866.09</v>
      </c>
      <c r="P60" s="34">
        <v>4873</v>
      </c>
      <c r="Q60" s="34">
        <v>4870.5300000000007</v>
      </c>
      <c r="R60" s="34">
        <v>4882.7800000000007</v>
      </c>
      <c r="S60" s="34">
        <v>4881.41</v>
      </c>
      <c r="T60" s="34">
        <v>4886.1900000000005</v>
      </c>
      <c r="U60" s="34">
        <v>4872.92</v>
      </c>
      <c r="V60" s="34">
        <v>4884.4800000000005</v>
      </c>
      <c r="W60" s="34">
        <v>4858.22</v>
      </c>
      <c r="X60" s="34">
        <v>4638.62</v>
      </c>
      <c r="Y60" s="34">
        <v>4219.96</v>
      </c>
    </row>
    <row r="61" spans="1:25">
      <c r="A61" s="33">
        <v>45460</v>
      </c>
      <c r="B61" s="34">
        <v>4002.52</v>
      </c>
      <c r="C61" s="34">
        <v>3934.3500000000004</v>
      </c>
      <c r="D61" s="34">
        <v>3843.9300000000003</v>
      </c>
      <c r="E61" s="34">
        <v>3730.2</v>
      </c>
      <c r="F61" s="34">
        <v>3795.9700000000003</v>
      </c>
      <c r="G61" s="34">
        <v>3908.81</v>
      </c>
      <c r="H61" s="34">
        <v>3989.3500000000004</v>
      </c>
      <c r="I61" s="34">
        <v>4221.3900000000003</v>
      </c>
      <c r="J61" s="34">
        <v>4822.3099999999995</v>
      </c>
      <c r="K61" s="34">
        <v>4879.7000000000007</v>
      </c>
      <c r="L61" s="34">
        <v>4895.93</v>
      </c>
      <c r="M61" s="34">
        <v>4899.3900000000003</v>
      </c>
      <c r="N61" s="34">
        <v>4897.3900000000003</v>
      </c>
      <c r="O61" s="34">
        <v>4894.3999999999996</v>
      </c>
      <c r="P61" s="34">
        <v>4902.25</v>
      </c>
      <c r="Q61" s="34">
        <v>4900.42</v>
      </c>
      <c r="R61" s="34">
        <v>4905</v>
      </c>
      <c r="S61" s="34">
        <v>4902.7800000000007</v>
      </c>
      <c r="T61" s="34">
        <v>4897.09</v>
      </c>
      <c r="U61" s="34">
        <v>4880.97</v>
      </c>
      <c r="V61" s="34">
        <v>4883.55</v>
      </c>
      <c r="W61" s="34">
        <v>4875.25</v>
      </c>
      <c r="X61" s="34">
        <v>4593.2</v>
      </c>
      <c r="Y61" s="34">
        <v>4215.41</v>
      </c>
    </row>
    <row r="62" spans="1:25">
      <c r="A62" s="33">
        <v>45461</v>
      </c>
      <c r="B62" s="34">
        <v>3992.9300000000003</v>
      </c>
      <c r="C62" s="34">
        <v>3903.3</v>
      </c>
      <c r="D62" s="34">
        <v>3732.64</v>
      </c>
      <c r="E62" s="34">
        <v>3669.69</v>
      </c>
      <c r="F62" s="34">
        <v>3654.34</v>
      </c>
      <c r="G62" s="34">
        <v>3885.81</v>
      </c>
      <c r="H62" s="34">
        <v>3987.41</v>
      </c>
      <c r="I62" s="34">
        <v>4297.91</v>
      </c>
      <c r="J62" s="34">
        <v>4866.5599999999995</v>
      </c>
      <c r="K62" s="34">
        <v>4911.63</v>
      </c>
      <c r="L62" s="34">
        <v>4984.8600000000006</v>
      </c>
      <c r="M62" s="34">
        <v>5004.83</v>
      </c>
      <c r="N62" s="34">
        <v>5009.25</v>
      </c>
      <c r="O62" s="34">
        <v>5041.8600000000006</v>
      </c>
      <c r="P62" s="34">
        <v>5085.5</v>
      </c>
      <c r="Q62" s="34">
        <v>5017.3999999999996</v>
      </c>
      <c r="R62" s="34">
        <v>5020.1900000000005</v>
      </c>
      <c r="S62" s="34">
        <v>5020.49</v>
      </c>
      <c r="T62" s="34">
        <v>5021.2300000000005</v>
      </c>
      <c r="U62" s="34">
        <v>4940.7700000000004</v>
      </c>
      <c r="V62" s="34">
        <v>4944.8100000000004</v>
      </c>
      <c r="W62" s="34">
        <v>4904.49</v>
      </c>
      <c r="X62" s="34">
        <v>4846.33</v>
      </c>
      <c r="Y62" s="34">
        <v>4291.92</v>
      </c>
    </row>
    <row r="63" spans="1:25">
      <c r="A63" s="33">
        <v>45462</v>
      </c>
      <c r="B63" s="34">
        <v>4018.37</v>
      </c>
      <c r="C63" s="34">
        <v>3970.5299999999997</v>
      </c>
      <c r="D63" s="34">
        <v>3766.34</v>
      </c>
      <c r="E63" s="34">
        <v>3622.27</v>
      </c>
      <c r="F63" s="34">
        <v>3605.76</v>
      </c>
      <c r="G63" s="34">
        <v>3912.8900000000003</v>
      </c>
      <c r="H63" s="34">
        <v>4008.1800000000003</v>
      </c>
      <c r="I63" s="34">
        <v>4339.99</v>
      </c>
      <c r="J63" s="34">
        <v>4893.1200000000008</v>
      </c>
      <c r="K63" s="34">
        <v>5003.74</v>
      </c>
      <c r="L63" s="34">
        <v>5126.3</v>
      </c>
      <c r="M63" s="34">
        <v>5167.99</v>
      </c>
      <c r="N63" s="34">
        <v>5183.3</v>
      </c>
      <c r="O63" s="34">
        <v>5200.08</v>
      </c>
      <c r="P63" s="34">
        <v>5233.4400000000005</v>
      </c>
      <c r="Q63" s="34">
        <v>5251.13</v>
      </c>
      <c r="R63" s="34">
        <v>5258.51</v>
      </c>
      <c r="S63" s="34">
        <v>5266.22</v>
      </c>
      <c r="T63" s="34">
        <v>5199.3600000000006</v>
      </c>
      <c r="U63" s="34">
        <v>5082.5600000000004</v>
      </c>
      <c r="V63" s="34">
        <v>5106.9400000000005</v>
      </c>
      <c r="W63" s="34">
        <v>5038.41</v>
      </c>
      <c r="X63" s="34">
        <v>4876.08</v>
      </c>
      <c r="Y63" s="34">
        <v>4356.53</v>
      </c>
    </row>
    <row r="64" spans="1:25">
      <c r="A64" s="33">
        <v>45463</v>
      </c>
      <c r="B64" s="34">
        <v>4036.6800000000003</v>
      </c>
      <c r="C64" s="34">
        <v>3994.1800000000003</v>
      </c>
      <c r="D64" s="34">
        <v>3782.04</v>
      </c>
      <c r="E64" s="34">
        <v>3673.4</v>
      </c>
      <c r="F64" s="34">
        <v>3614.06</v>
      </c>
      <c r="G64" s="34">
        <v>3805.31</v>
      </c>
      <c r="H64" s="34">
        <v>3940.8900000000003</v>
      </c>
      <c r="I64" s="34">
        <v>4231.93</v>
      </c>
      <c r="J64" s="34">
        <v>4872.07</v>
      </c>
      <c r="K64" s="34">
        <v>4898.93</v>
      </c>
      <c r="L64" s="34">
        <v>4945.3700000000008</v>
      </c>
      <c r="M64" s="34">
        <v>4980.8999999999996</v>
      </c>
      <c r="N64" s="34">
        <v>5008.96</v>
      </c>
      <c r="O64" s="34">
        <v>4970.6000000000004</v>
      </c>
      <c r="P64" s="34">
        <v>4986.4800000000005</v>
      </c>
      <c r="Q64" s="34">
        <v>4993.75</v>
      </c>
      <c r="R64" s="34">
        <v>4977.8900000000003</v>
      </c>
      <c r="S64" s="34">
        <v>4975.47</v>
      </c>
      <c r="T64" s="34">
        <v>4924.93</v>
      </c>
      <c r="U64" s="34">
        <v>4905.3900000000003</v>
      </c>
      <c r="V64" s="34">
        <v>4900.6499999999996</v>
      </c>
      <c r="W64" s="34">
        <v>4883.1100000000006</v>
      </c>
      <c r="X64" s="34">
        <v>4446.4400000000005</v>
      </c>
      <c r="Y64" s="34">
        <v>4101.3</v>
      </c>
    </row>
    <row r="65" spans="1:25">
      <c r="A65" s="33">
        <v>45464</v>
      </c>
      <c r="B65" s="34">
        <v>3879.33</v>
      </c>
      <c r="C65" s="34">
        <v>3729.99</v>
      </c>
      <c r="D65" s="34">
        <v>3534.34</v>
      </c>
      <c r="E65" s="34">
        <v>2913.38</v>
      </c>
      <c r="F65" s="34">
        <v>3007.4700000000003</v>
      </c>
      <c r="G65" s="34">
        <v>2827.05</v>
      </c>
      <c r="H65" s="34">
        <v>3776.86</v>
      </c>
      <c r="I65" s="34">
        <v>4002.66</v>
      </c>
      <c r="J65" s="34">
        <v>4350.6499999999996</v>
      </c>
      <c r="K65" s="34">
        <v>4679.7299999999996</v>
      </c>
      <c r="L65" s="34">
        <v>4755.6400000000003</v>
      </c>
      <c r="M65" s="34">
        <v>4779</v>
      </c>
      <c r="N65" s="34">
        <v>4495.41</v>
      </c>
      <c r="O65" s="34">
        <v>4786.01</v>
      </c>
      <c r="P65" s="34">
        <v>4824.4400000000005</v>
      </c>
      <c r="Q65" s="34">
        <v>4841.6100000000006</v>
      </c>
      <c r="R65" s="34">
        <v>4833.05</v>
      </c>
      <c r="S65" s="34">
        <v>4806</v>
      </c>
      <c r="T65" s="34">
        <v>4765.43</v>
      </c>
      <c r="U65" s="34">
        <v>4634.96</v>
      </c>
      <c r="V65" s="34">
        <v>4866.21</v>
      </c>
      <c r="W65" s="34">
        <v>4850.07</v>
      </c>
      <c r="X65" s="34">
        <v>4506.96</v>
      </c>
      <c r="Y65" s="34">
        <v>4109.93</v>
      </c>
    </row>
    <row r="66" spans="1:25">
      <c r="A66" s="33">
        <v>45465</v>
      </c>
      <c r="B66" s="34">
        <v>4025.2</v>
      </c>
      <c r="C66" s="34">
        <v>3961.9300000000003</v>
      </c>
      <c r="D66" s="34">
        <v>3836.7799999999997</v>
      </c>
      <c r="E66" s="34">
        <v>3735.92</v>
      </c>
      <c r="F66" s="34">
        <v>3741.41</v>
      </c>
      <c r="G66" s="34">
        <v>3830.12</v>
      </c>
      <c r="H66" s="34">
        <v>3826.8</v>
      </c>
      <c r="I66" s="34">
        <v>4070.91</v>
      </c>
      <c r="J66" s="34">
        <v>4633.8600000000006</v>
      </c>
      <c r="K66" s="34">
        <v>4875.9500000000007</v>
      </c>
      <c r="L66" s="34">
        <v>4897.2000000000007</v>
      </c>
      <c r="M66" s="34">
        <v>4897.08</v>
      </c>
      <c r="N66" s="34">
        <v>4901.3100000000004</v>
      </c>
      <c r="O66" s="34">
        <v>4899.25</v>
      </c>
      <c r="P66" s="34">
        <v>4909.6200000000008</v>
      </c>
      <c r="Q66" s="34">
        <v>4912.3</v>
      </c>
      <c r="R66" s="34">
        <v>4916.25</v>
      </c>
      <c r="S66" s="34">
        <v>4915.8100000000004</v>
      </c>
      <c r="T66" s="34">
        <v>4908.0600000000004</v>
      </c>
      <c r="U66" s="34">
        <v>4898.57</v>
      </c>
      <c r="V66" s="34">
        <v>4915.83</v>
      </c>
      <c r="W66" s="34">
        <v>4937.0600000000004</v>
      </c>
      <c r="X66" s="34">
        <v>4862.87</v>
      </c>
      <c r="Y66" s="34">
        <v>4423.2299999999996</v>
      </c>
    </row>
    <row r="67" spans="1:25">
      <c r="A67" s="33">
        <v>45466</v>
      </c>
      <c r="B67" s="34">
        <v>4069.31</v>
      </c>
      <c r="C67" s="34">
        <v>4003.2</v>
      </c>
      <c r="D67" s="34">
        <v>3812.88</v>
      </c>
      <c r="E67" s="34">
        <v>3665.76</v>
      </c>
      <c r="F67" s="34">
        <v>3622.7</v>
      </c>
      <c r="G67" s="34">
        <v>3733.94</v>
      </c>
      <c r="H67" s="34">
        <v>3875.24</v>
      </c>
      <c r="I67" s="34">
        <v>4105.5200000000004</v>
      </c>
      <c r="J67" s="34">
        <v>4569.1499999999996</v>
      </c>
      <c r="K67" s="34">
        <v>4896.7900000000009</v>
      </c>
      <c r="L67" s="34">
        <v>4923.7900000000009</v>
      </c>
      <c r="M67" s="34">
        <v>4909.92</v>
      </c>
      <c r="N67" s="34">
        <v>4912.6200000000008</v>
      </c>
      <c r="O67" s="34">
        <v>4907.6200000000008</v>
      </c>
      <c r="P67" s="34">
        <v>4920.8600000000006</v>
      </c>
      <c r="Q67" s="34">
        <v>4919.07</v>
      </c>
      <c r="R67" s="34">
        <v>4914.13</v>
      </c>
      <c r="S67" s="34">
        <v>4909.74</v>
      </c>
      <c r="T67" s="34">
        <v>4909.7900000000009</v>
      </c>
      <c r="U67" s="34">
        <v>4900.3100000000004</v>
      </c>
      <c r="V67" s="34">
        <v>4911.24</v>
      </c>
      <c r="W67" s="34">
        <v>4922.3100000000004</v>
      </c>
      <c r="X67" s="34">
        <v>4879.8900000000003</v>
      </c>
      <c r="Y67" s="34">
        <v>4460.28</v>
      </c>
    </row>
    <row r="68" spans="1:25">
      <c r="A68" s="33">
        <v>45467</v>
      </c>
      <c r="B68" s="34">
        <v>4148.71</v>
      </c>
      <c r="C68" s="34">
        <v>4010.25</v>
      </c>
      <c r="D68" s="34">
        <v>3811.64</v>
      </c>
      <c r="E68" s="34">
        <v>3682.98</v>
      </c>
      <c r="F68" s="34">
        <v>3669.0299999999997</v>
      </c>
      <c r="G68" s="34">
        <v>3927.8900000000003</v>
      </c>
      <c r="H68" s="34">
        <v>4063.92</v>
      </c>
      <c r="I68" s="34">
        <v>4383.16</v>
      </c>
      <c r="J68" s="34">
        <v>4918.74</v>
      </c>
      <c r="K68" s="34">
        <v>4963.3500000000004</v>
      </c>
      <c r="L68" s="34">
        <v>4965.8600000000006</v>
      </c>
      <c r="M68" s="34">
        <v>4959.6000000000004</v>
      </c>
      <c r="N68" s="34">
        <v>4958.3900000000003</v>
      </c>
      <c r="O68" s="34">
        <v>5004.83</v>
      </c>
      <c r="P68" s="34">
        <v>5023.96</v>
      </c>
      <c r="Q68" s="34">
        <v>5058.0200000000004</v>
      </c>
      <c r="R68" s="34">
        <v>5059.55</v>
      </c>
      <c r="S68" s="34">
        <v>5021.1499999999996</v>
      </c>
      <c r="T68" s="34">
        <v>4936.58</v>
      </c>
      <c r="U68" s="34">
        <v>4913.21</v>
      </c>
      <c r="V68" s="34">
        <v>4922.7900000000009</v>
      </c>
      <c r="W68" s="34">
        <v>4924.9500000000007</v>
      </c>
      <c r="X68" s="34">
        <v>4878.33</v>
      </c>
      <c r="Y68" s="34">
        <v>4341.21</v>
      </c>
    </row>
    <row r="69" spans="1:25">
      <c r="A69" s="33">
        <v>45468</v>
      </c>
      <c r="B69" s="34">
        <v>4044.8500000000004</v>
      </c>
      <c r="C69" s="34">
        <v>3854.37</v>
      </c>
      <c r="D69" s="34">
        <v>3672.66</v>
      </c>
      <c r="E69" s="34">
        <v>2824.8900000000003</v>
      </c>
      <c r="F69" s="34">
        <v>2824.7200000000003</v>
      </c>
      <c r="G69" s="34">
        <v>3801.45</v>
      </c>
      <c r="H69" s="34">
        <v>3992.65</v>
      </c>
      <c r="I69" s="34">
        <v>4248.71</v>
      </c>
      <c r="J69" s="34">
        <v>4877.3</v>
      </c>
      <c r="K69" s="34">
        <v>4910.75</v>
      </c>
      <c r="L69" s="34">
        <v>4918.1900000000005</v>
      </c>
      <c r="M69" s="34">
        <v>4923.46</v>
      </c>
      <c r="N69" s="34">
        <v>4923.9800000000005</v>
      </c>
      <c r="O69" s="34">
        <v>4920.8900000000003</v>
      </c>
      <c r="P69" s="34">
        <v>4931.18</v>
      </c>
      <c r="Q69" s="34">
        <v>4922.2900000000009</v>
      </c>
      <c r="R69" s="34">
        <v>4922.93</v>
      </c>
      <c r="S69" s="34">
        <v>4908.33</v>
      </c>
      <c r="T69" s="34">
        <v>4898.7300000000005</v>
      </c>
      <c r="U69" s="34">
        <v>4880.67</v>
      </c>
      <c r="V69" s="34">
        <v>4890.38</v>
      </c>
      <c r="W69" s="34">
        <v>4897.2700000000004</v>
      </c>
      <c r="X69" s="34">
        <v>4724.3099999999995</v>
      </c>
      <c r="Y69" s="34">
        <v>4275.5200000000004</v>
      </c>
    </row>
    <row r="70" spans="1:25">
      <c r="A70" s="33">
        <v>45469</v>
      </c>
      <c r="B70" s="34">
        <v>4082.0699999999997</v>
      </c>
      <c r="C70" s="34">
        <v>3851.98</v>
      </c>
      <c r="D70" s="34">
        <v>3724.34</v>
      </c>
      <c r="E70" s="34">
        <v>3649.58</v>
      </c>
      <c r="F70" s="34">
        <v>3447.92</v>
      </c>
      <c r="G70" s="34">
        <v>3885.5299999999997</v>
      </c>
      <c r="H70" s="34">
        <v>4077.67</v>
      </c>
      <c r="I70" s="34">
        <v>4340.32</v>
      </c>
      <c r="J70" s="34">
        <v>4877.91</v>
      </c>
      <c r="K70" s="34">
        <v>4918.9500000000007</v>
      </c>
      <c r="L70" s="34">
        <v>4923.8999999999996</v>
      </c>
      <c r="M70" s="34">
        <v>4915.17</v>
      </c>
      <c r="N70" s="34">
        <v>4911.5600000000004</v>
      </c>
      <c r="O70" s="34">
        <v>4903.9400000000005</v>
      </c>
      <c r="P70" s="34">
        <v>4920.08</v>
      </c>
      <c r="Q70" s="34">
        <v>4911.34</v>
      </c>
      <c r="R70" s="34">
        <v>4912.0200000000004</v>
      </c>
      <c r="S70" s="34">
        <v>4916.38</v>
      </c>
      <c r="T70" s="34">
        <v>4914.82</v>
      </c>
      <c r="U70" s="34">
        <v>4903.5300000000007</v>
      </c>
      <c r="V70" s="34">
        <v>4906.8600000000006</v>
      </c>
      <c r="W70" s="34">
        <v>4904.8100000000004</v>
      </c>
      <c r="X70" s="34">
        <v>4865.79</v>
      </c>
      <c r="Y70" s="34">
        <v>4356.82</v>
      </c>
    </row>
    <row r="71" spans="1:25">
      <c r="A71" s="33">
        <v>45470</v>
      </c>
      <c r="B71" s="34">
        <v>4109.49</v>
      </c>
      <c r="C71" s="34">
        <v>3848.04</v>
      </c>
      <c r="D71" s="34">
        <v>3726.4300000000003</v>
      </c>
      <c r="E71" s="34">
        <v>3652.34</v>
      </c>
      <c r="F71" s="34">
        <v>3645.08</v>
      </c>
      <c r="G71" s="34">
        <v>3907.3</v>
      </c>
      <c r="H71" s="34">
        <v>4095.09</v>
      </c>
      <c r="I71" s="34">
        <v>4380.97</v>
      </c>
      <c r="J71" s="34">
        <v>4908.2000000000007</v>
      </c>
      <c r="K71" s="34">
        <v>4958.8</v>
      </c>
      <c r="L71" s="34">
        <v>4955.1200000000008</v>
      </c>
      <c r="M71" s="34">
        <v>4949.43</v>
      </c>
      <c r="N71" s="34">
        <v>4944.6100000000006</v>
      </c>
      <c r="O71" s="34">
        <v>4944.7300000000005</v>
      </c>
      <c r="P71" s="34">
        <v>5000.83</v>
      </c>
      <c r="Q71" s="34">
        <v>5028.82</v>
      </c>
      <c r="R71" s="34">
        <v>5023.2800000000007</v>
      </c>
      <c r="S71" s="34">
        <v>5007.33</v>
      </c>
      <c r="T71" s="34">
        <v>4931.7000000000007</v>
      </c>
      <c r="U71" s="34">
        <v>4897.01</v>
      </c>
      <c r="V71" s="34">
        <v>4898.7900000000009</v>
      </c>
      <c r="W71" s="34">
        <v>4892.43</v>
      </c>
      <c r="X71" s="34">
        <v>4864.4400000000005</v>
      </c>
      <c r="Y71" s="34">
        <v>4420.68</v>
      </c>
    </row>
    <row r="72" spans="1:25">
      <c r="A72" s="33">
        <v>45471</v>
      </c>
      <c r="B72" s="34">
        <v>4111.4799999999996</v>
      </c>
      <c r="C72" s="34">
        <v>3828.35</v>
      </c>
      <c r="D72" s="34">
        <v>3656.1</v>
      </c>
      <c r="E72" s="34">
        <v>2825.49</v>
      </c>
      <c r="F72" s="34">
        <v>2824.77</v>
      </c>
      <c r="G72" s="34">
        <v>3778.14</v>
      </c>
      <c r="H72" s="34">
        <v>3993.8199999999997</v>
      </c>
      <c r="I72" s="34">
        <v>4331.99</v>
      </c>
      <c r="J72" s="34">
        <v>4894.0300000000007</v>
      </c>
      <c r="K72" s="34">
        <v>5082.4400000000005</v>
      </c>
      <c r="L72" s="34">
        <v>5077.7900000000009</v>
      </c>
      <c r="M72" s="34">
        <v>5100.58</v>
      </c>
      <c r="N72" s="34">
        <v>5054.08</v>
      </c>
      <c r="O72" s="34">
        <v>5133.26</v>
      </c>
      <c r="P72" s="34">
        <v>5142.55</v>
      </c>
      <c r="Q72" s="34">
        <v>5151.5</v>
      </c>
      <c r="R72" s="34">
        <v>5164.26</v>
      </c>
      <c r="S72" s="34">
        <v>5144.51</v>
      </c>
      <c r="T72" s="34">
        <v>5114.1200000000008</v>
      </c>
      <c r="U72" s="34">
        <v>5008.3999999999996</v>
      </c>
      <c r="V72" s="34">
        <v>5015.51</v>
      </c>
      <c r="W72" s="34">
        <v>5000.8500000000004</v>
      </c>
      <c r="X72" s="34">
        <v>4862.5200000000004</v>
      </c>
      <c r="Y72" s="34">
        <v>4318.24</v>
      </c>
    </row>
    <row r="73" spans="1:25">
      <c r="A73" s="33">
        <v>45472</v>
      </c>
      <c r="B73" s="34">
        <v>4175.8099999999995</v>
      </c>
      <c r="C73" s="34">
        <v>4006.84</v>
      </c>
      <c r="D73" s="34">
        <v>3926.23</v>
      </c>
      <c r="E73" s="34">
        <v>3824.49</v>
      </c>
      <c r="F73" s="34">
        <v>3752.9</v>
      </c>
      <c r="G73" s="34">
        <v>3869.09</v>
      </c>
      <c r="H73" s="34">
        <v>3939.31</v>
      </c>
      <c r="I73" s="34">
        <v>4211.32</v>
      </c>
      <c r="J73" s="34">
        <v>4732.66</v>
      </c>
      <c r="K73" s="34">
        <v>4957.76</v>
      </c>
      <c r="L73" s="34">
        <v>4994.5300000000007</v>
      </c>
      <c r="M73" s="34">
        <v>5068.2800000000007</v>
      </c>
      <c r="N73" s="34">
        <v>5130.34</v>
      </c>
      <c r="O73" s="34">
        <v>5162.2700000000004</v>
      </c>
      <c r="P73" s="34">
        <v>5187.22</v>
      </c>
      <c r="Q73" s="34">
        <v>5186.1100000000006</v>
      </c>
      <c r="R73" s="34">
        <v>5213.59</v>
      </c>
      <c r="S73" s="34">
        <v>5212.6200000000008</v>
      </c>
      <c r="T73" s="34">
        <v>5213.1000000000004</v>
      </c>
      <c r="U73" s="34">
        <v>5103.34</v>
      </c>
      <c r="V73" s="34">
        <v>5129.1100000000006</v>
      </c>
      <c r="W73" s="34">
        <v>5126.93</v>
      </c>
      <c r="X73" s="34">
        <v>4883.6000000000004</v>
      </c>
      <c r="Y73" s="34">
        <v>4358.67</v>
      </c>
    </row>
    <row r="74" spans="1:25">
      <c r="A74" s="33">
        <v>45473</v>
      </c>
      <c r="B74" s="34">
        <v>4094.7</v>
      </c>
      <c r="C74" s="34">
        <v>3930.6400000000003</v>
      </c>
      <c r="D74" s="34">
        <v>3787.62</v>
      </c>
      <c r="E74" s="34">
        <v>3649.25</v>
      </c>
      <c r="F74" s="34">
        <v>3599.8</v>
      </c>
      <c r="G74" s="34">
        <v>3681.09</v>
      </c>
      <c r="H74" s="34">
        <v>3687.42</v>
      </c>
      <c r="I74" s="34">
        <v>4051.88</v>
      </c>
      <c r="J74" s="34">
        <v>4451.68</v>
      </c>
      <c r="K74" s="34">
        <v>4899.1400000000003</v>
      </c>
      <c r="L74" s="34">
        <v>4941.21</v>
      </c>
      <c r="M74" s="34">
        <v>4949.49</v>
      </c>
      <c r="N74" s="34">
        <v>4952.9500000000007</v>
      </c>
      <c r="O74" s="34">
        <v>4956.46</v>
      </c>
      <c r="P74" s="34">
        <v>4962.2000000000007</v>
      </c>
      <c r="Q74" s="34">
        <v>4965.7300000000005</v>
      </c>
      <c r="R74" s="34">
        <v>4966.16</v>
      </c>
      <c r="S74" s="34">
        <v>4959.1900000000005</v>
      </c>
      <c r="T74" s="34">
        <v>4963.6200000000008</v>
      </c>
      <c r="U74" s="34">
        <v>4942.18</v>
      </c>
      <c r="V74" s="34">
        <v>4947.47</v>
      </c>
      <c r="W74" s="34">
        <v>4939.8600000000006</v>
      </c>
      <c r="X74" s="34">
        <v>4882.2900000000009</v>
      </c>
      <c r="Y74" s="34">
        <v>4354.09</v>
      </c>
    </row>
    <row r="77" spans="1:25">
      <c r="A77" s="24" t="s">
        <v>8</v>
      </c>
      <c r="B77" s="25"/>
      <c r="C77" s="26"/>
      <c r="D77" s="27"/>
      <c r="E77" s="27"/>
      <c r="F77" s="27"/>
      <c r="G77" s="28" t="s">
        <v>35</v>
      </c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9"/>
    </row>
    <row r="78" spans="1:25" ht="24">
      <c r="A78" s="30"/>
      <c r="B78" s="31" t="s">
        <v>10</v>
      </c>
      <c r="C78" s="32" t="s">
        <v>11</v>
      </c>
      <c r="D78" s="32" t="s">
        <v>12</v>
      </c>
      <c r="E78" s="32" t="s">
        <v>13</v>
      </c>
      <c r="F78" s="32" t="s">
        <v>14</v>
      </c>
      <c r="G78" s="32" t="s">
        <v>15</v>
      </c>
      <c r="H78" s="32" t="s">
        <v>16</v>
      </c>
      <c r="I78" s="32" t="s">
        <v>17</v>
      </c>
      <c r="J78" s="32" t="s">
        <v>18</v>
      </c>
      <c r="K78" s="32" t="s">
        <v>19</v>
      </c>
      <c r="L78" s="32" t="s">
        <v>20</v>
      </c>
      <c r="M78" s="32" t="s">
        <v>21</v>
      </c>
      <c r="N78" s="32" t="s">
        <v>22</v>
      </c>
      <c r="O78" s="32" t="s">
        <v>23</v>
      </c>
      <c r="P78" s="32" t="s">
        <v>24</v>
      </c>
      <c r="Q78" s="32" t="s">
        <v>25</v>
      </c>
      <c r="R78" s="32" t="s">
        <v>26</v>
      </c>
      <c r="S78" s="32" t="s">
        <v>27</v>
      </c>
      <c r="T78" s="32" t="s">
        <v>28</v>
      </c>
      <c r="U78" s="32" t="s">
        <v>29</v>
      </c>
      <c r="V78" s="32" t="s">
        <v>30</v>
      </c>
      <c r="W78" s="32" t="s">
        <v>31</v>
      </c>
      <c r="X78" s="32" t="s">
        <v>32</v>
      </c>
      <c r="Y78" s="32" t="s">
        <v>33</v>
      </c>
    </row>
    <row r="79" spans="1:25">
      <c r="A79" s="33">
        <v>45444</v>
      </c>
      <c r="B79" s="34">
        <v>4808.7</v>
      </c>
      <c r="C79" s="34">
        <v>4754.3999999999996</v>
      </c>
      <c r="D79" s="34">
        <v>4607.12</v>
      </c>
      <c r="E79" s="34">
        <v>4482.3600000000006</v>
      </c>
      <c r="F79" s="34">
        <v>4260.42</v>
      </c>
      <c r="G79" s="34">
        <v>4181.07</v>
      </c>
      <c r="H79" s="34">
        <v>3600.42</v>
      </c>
      <c r="I79" s="34">
        <v>4704.07</v>
      </c>
      <c r="J79" s="34">
        <v>4997.16</v>
      </c>
      <c r="K79" s="34">
        <v>5161.0200000000004</v>
      </c>
      <c r="L79" s="34">
        <v>5243.04</v>
      </c>
      <c r="M79" s="34">
        <v>5032.63</v>
      </c>
      <c r="N79" s="34">
        <v>5028.3</v>
      </c>
      <c r="O79" s="34">
        <v>5037.82</v>
      </c>
      <c r="P79" s="34">
        <v>5027.45</v>
      </c>
      <c r="Q79" s="34">
        <v>5047.3599999999997</v>
      </c>
      <c r="R79" s="34">
        <v>5098.6900000000005</v>
      </c>
      <c r="S79" s="34">
        <v>5354.86</v>
      </c>
      <c r="T79" s="34">
        <v>5304.64</v>
      </c>
      <c r="U79" s="34">
        <v>5274.86</v>
      </c>
      <c r="V79" s="34">
        <v>5398.4</v>
      </c>
      <c r="W79" s="34">
        <v>5310.28</v>
      </c>
      <c r="X79" s="34">
        <v>5008.97</v>
      </c>
      <c r="Y79" s="34">
        <v>4838.59</v>
      </c>
    </row>
    <row r="80" spans="1:25">
      <c r="A80" s="33">
        <v>45445</v>
      </c>
      <c r="B80" s="34">
        <v>4767.6099999999997</v>
      </c>
      <c r="C80" s="34">
        <v>4564.22</v>
      </c>
      <c r="D80" s="34">
        <v>4364.91</v>
      </c>
      <c r="E80" s="34">
        <v>4231.3</v>
      </c>
      <c r="F80" s="34">
        <v>4147.6399999999994</v>
      </c>
      <c r="G80" s="34">
        <v>4166.45</v>
      </c>
      <c r="H80" s="34">
        <v>3595</v>
      </c>
      <c r="I80" s="34">
        <v>3598.46</v>
      </c>
      <c r="J80" s="34">
        <v>4856.4400000000005</v>
      </c>
      <c r="K80" s="34">
        <v>5196.0200000000004</v>
      </c>
      <c r="L80" s="34">
        <v>5319.79</v>
      </c>
      <c r="M80" s="34">
        <v>5328.15</v>
      </c>
      <c r="N80" s="34">
        <v>5324.17</v>
      </c>
      <c r="O80" s="34">
        <v>5353.49</v>
      </c>
      <c r="P80" s="34">
        <v>5419.6</v>
      </c>
      <c r="Q80" s="34">
        <v>5469.8099999999995</v>
      </c>
      <c r="R80" s="34">
        <v>5508.67</v>
      </c>
      <c r="S80" s="34">
        <v>5530.35</v>
      </c>
      <c r="T80" s="34">
        <v>5530.99</v>
      </c>
      <c r="U80" s="34">
        <v>5422.13</v>
      </c>
      <c r="V80" s="34">
        <v>5455.89</v>
      </c>
      <c r="W80" s="34">
        <v>5467.93</v>
      </c>
      <c r="X80" s="34">
        <v>5328.3</v>
      </c>
      <c r="Y80" s="34">
        <v>4944.6499999999996</v>
      </c>
    </row>
    <row r="81" spans="1:25">
      <c r="A81" s="33">
        <v>45446</v>
      </c>
      <c r="B81" s="34">
        <v>4817.3</v>
      </c>
      <c r="C81" s="34">
        <v>4598.68</v>
      </c>
      <c r="D81" s="34">
        <v>4565.57</v>
      </c>
      <c r="E81" s="34">
        <v>4410.6000000000004</v>
      </c>
      <c r="F81" s="34">
        <v>4343.7700000000004</v>
      </c>
      <c r="G81" s="34">
        <v>4543.8899999999994</v>
      </c>
      <c r="H81" s="34">
        <v>4689.03</v>
      </c>
      <c r="I81" s="34">
        <v>4888.6000000000004</v>
      </c>
      <c r="J81" s="34">
        <v>5380.79</v>
      </c>
      <c r="K81" s="34">
        <v>5588.23</v>
      </c>
      <c r="L81" s="34">
        <v>5591.22</v>
      </c>
      <c r="M81" s="34">
        <v>5569.91</v>
      </c>
      <c r="N81" s="34">
        <v>5570.3</v>
      </c>
      <c r="O81" s="34">
        <v>5571</v>
      </c>
      <c r="P81" s="34">
        <v>5575.82</v>
      </c>
      <c r="Q81" s="34">
        <v>5566.96</v>
      </c>
      <c r="R81" s="34">
        <v>5563.71</v>
      </c>
      <c r="S81" s="34">
        <v>5562.4</v>
      </c>
      <c r="T81" s="34">
        <v>5562.16</v>
      </c>
      <c r="U81" s="34">
        <v>5429.3099999999995</v>
      </c>
      <c r="V81" s="34">
        <v>5480.4</v>
      </c>
      <c r="W81" s="34">
        <v>5469.25</v>
      </c>
      <c r="X81" s="34">
        <v>5148.7299999999996</v>
      </c>
      <c r="Y81" s="34">
        <v>4888.24</v>
      </c>
    </row>
    <row r="82" spans="1:25">
      <c r="A82" s="33">
        <v>45447</v>
      </c>
      <c r="B82" s="34">
        <v>4912.04</v>
      </c>
      <c r="C82" s="34">
        <v>4684.8</v>
      </c>
      <c r="D82" s="34">
        <v>4548.49</v>
      </c>
      <c r="E82" s="34">
        <v>4451.42</v>
      </c>
      <c r="F82" s="34">
        <v>4453.57</v>
      </c>
      <c r="G82" s="34">
        <v>4625.75</v>
      </c>
      <c r="H82" s="34">
        <v>4745.3999999999996</v>
      </c>
      <c r="I82" s="34">
        <v>4994.8</v>
      </c>
      <c r="J82" s="34">
        <v>5451.14</v>
      </c>
      <c r="K82" s="34">
        <v>5602.58</v>
      </c>
      <c r="L82" s="34">
        <v>5614</v>
      </c>
      <c r="M82" s="34">
        <v>5614.24</v>
      </c>
      <c r="N82" s="34">
        <v>5606.8</v>
      </c>
      <c r="O82" s="34">
        <v>5606.97</v>
      </c>
      <c r="P82" s="34">
        <v>5608.59</v>
      </c>
      <c r="Q82" s="34">
        <v>5606.45</v>
      </c>
      <c r="R82" s="34">
        <v>5613.68</v>
      </c>
      <c r="S82" s="34">
        <v>5614.79</v>
      </c>
      <c r="T82" s="34">
        <v>5616.34</v>
      </c>
      <c r="U82" s="34">
        <v>5598.32</v>
      </c>
      <c r="V82" s="34">
        <v>5597.29</v>
      </c>
      <c r="W82" s="34">
        <v>5605.45</v>
      </c>
      <c r="X82" s="34">
        <v>5144.8999999999996</v>
      </c>
      <c r="Y82" s="34">
        <v>4889.29</v>
      </c>
    </row>
    <row r="83" spans="1:25">
      <c r="A83" s="33">
        <v>45448</v>
      </c>
      <c r="B83" s="34">
        <v>4723.59</v>
      </c>
      <c r="C83" s="34">
        <v>4546.99</v>
      </c>
      <c r="D83" s="34">
        <v>4409.84</v>
      </c>
      <c r="E83" s="34">
        <v>4318.8600000000006</v>
      </c>
      <c r="F83" s="34">
        <v>3589.7400000000002</v>
      </c>
      <c r="G83" s="34">
        <v>3589.7400000000002</v>
      </c>
      <c r="H83" s="34">
        <v>3793.98</v>
      </c>
      <c r="I83" s="34">
        <v>3697.84</v>
      </c>
      <c r="J83" s="34">
        <v>5323.63</v>
      </c>
      <c r="K83" s="34">
        <v>5571.65</v>
      </c>
      <c r="L83" s="34">
        <v>5594.68</v>
      </c>
      <c r="M83" s="34">
        <v>5584.21</v>
      </c>
      <c r="N83" s="34">
        <v>5585.9</v>
      </c>
      <c r="O83" s="34">
        <v>5586.68</v>
      </c>
      <c r="P83" s="34">
        <v>5586.88</v>
      </c>
      <c r="Q83" s="34">
        <v>5587.9400000000005</v>
      </c>
      <c r="R83" s="34">
        <v>5588.25</v>
      </c>
      <c r="S83" s="34">
        <v>5614.95</v>
      </c>
      <c r="T83" s="34">
        <v>5599.76</v>
      </c>
      <c r="U83" s="34">
        <v>5564.86</v>
      </c>
      <c r="V83" s="34">
        <v>5580.74</v>
      </c>
      <c r="W83" s="34">
        <v>5578.68</v>
      </c>
      <c r="X83" s="34">
        <v>5134.08</v>
      </c>
      <c r="Y83" s="34">
        <v>4820.3500000000004</v>
      </c>
    </row>
    <row r="84" spans="1:25">
      <c r="A84" s="33">
        <v>45449</v>
      </c>
      <c r="B84" s="34">
        <v>4467.84</v>
      </c>
      <c r="C84" s="34">
        <v>4353.63</v>
      </c>
      <c r="D84" s="34">
        <v>4246.53</v>
      </c>
      <c r="E84" s="34">
        <v>3589.7400000000002</v>
      </c>
      <c r="F84" s="34">
        <v>3589.7400000000002</v>
      </c>
      <c r="G84" s="34">
        <v>3589.7400000000002</v>
      </c>
      <c r="H84" s="34">
        <v>3730.38</v>
      </c>
      <c r="I84" s="34">
        <v>4703.91</v>
      </c>
      <c r="J84" s="34">
        <v>5169.13</v>
      </c>
      <c r="K84" s="34">
        <v>5568.1</v>
      </c>
      <c r="L84" s="34">
        <v>5608.59</v>
      </c>
      <c r="M84" s="34">
        <v>5614.57</v>
      </c>
      <c r="N84" s="34">
        <v>5610.55</v>
      </c>
      <c r="O84" s="34">
        <v>5606.34</v>
      </c>
      <c r="P84" s="34">
        <v>5628.27</v>
      </c>
      <c r="Q84" s="34">
        <v>5634.41</v>
      </c>
      <c r="R84" s="34">
        <v>5622.52</v>
      </c>
      <c r="S84" s="34">
        <v>5607.51</v>
      </c>
      <c r="T84" s="34">
        <v>5591.4</v>
      </c>
      <c r="U84" s="34">
        <v>5414.38</v>
      </c>
      <c r="V84" s="34">
        <v>5500.43</v>
      </c>
      <c r="W84" s="34">
        <v>5417.1</v>
      </c>
      <c r="X84" s="34">
        <v>4966.2700000000004</v>
      </c>
      <c r="Y84" s="34">
        <v>4680.2</v>
      </c>
    </row>
    <row r="85" spans="1:25">
      <c r="A85" s="33">
        <v>45450</v>
      </c>
      <c r="B85" s="34">
        <v>4522.6000000000004</v>
      </c>
      <c r="C85" s="34">
        <v>4336.5599999999995</v>
      </c>
      <c r="D85" s="34">
        <v>3698.52</v>
      </c>
      <c r="E85" s="34">
        <v>3685.62</v>
      </c>
      <c r="F85" s="34">
        <v>3678.69</v>
      </c>
      <c r="G85" s="34">
        <v>3703.79</v>
      </c>
      <c r="H85" s="34">
        <v>4553.5599999999995</v>
      </c>
      <c r="I85" s="34">
        <v>4845.3900000000003</v>
      </c>
      <c r="J85" s="34">
        <v>5215.38</v>
      </c>
      <c r="K85" s="34">
        <v>5589.85</v>
      </c>
      <c r="L85" s="34">
        <v>5591.65</v>
      </c>
      <c r="M85" s="34">
        <v>5593.79</v>
      </c>
      <c r="N85" s="34">
        <v>5597.59</v>
      </c>
      <c r="O85" s="34">
        <v>5595.22</v>
      </c>
      <c r="P85" s="34">
        <v>5601.22</v>
      </c>
      <c r="Q85" s="34">
        <v>5601.96</v>
      </c>
      <c r="R85" s="34">
        <v>5639.55</v>
      </c>
      <c r="S85" s="34">
        <v>5619.1900000000005</v>
      </c>
      <c r="T85" s="34">
        <v>5629.72</v>
      </c>
      <c r="U85" s="34">
        <v>5594.87</v>
      </c>
      <c r="V85" s="34">
        <v>5631.0599999999995</v>
      </c>
      <c r="W85" s="34">
        <v>5623.1900000000005</v>
      </c>
      <c r="X85" s="34">
        <v>5241.8500000000004</v>
      </c>
      <c r="Y85" s="34">
        <v>4871.29</v>
      </c>
    </row>
    <row r="86" spans="1:25">
      <c r="A86" s="33">
        <v>45451</v>
      </c>
      <c r="B86" s="34">
        <v>4801.05</v>
      </c>
      <c r="C86" s="34">
        <v>4582.1499999999996</v>
      </c>
      <c r="D86" s="34">
        <v>4441.8999999999996</v>
      </c>
      <c r="E86" s="34">
        <v>4382.99</v>
      </c>
      <c r="F86" s="34">
        <v>4386.6900000000005</v>
      </c>
      <c r="G86" s="34">
        <v>4501.91</v>
      </c>
      <c r="H86" s="34">
        <v>4626.91</v>
      </c>
      <c r="I86" s="34">
        <v>4813.8</v>
      </c>
      <c r="J86" s="34">
        <v>5309.8</v>
      </c>
      <c r="K86" s="34">
        <v>5619.07</v>
      </c>
      <c r="L86" s="34">
        <v>5639.5400000000009</v>
      </c>
      <c r="M86" s="34">
        <v>5645.65</v>
      </c>
      <c r="N86" s="34">
        <v>5649.91</v>
      </c>
      <c r="O86" s="34">
        <v>5647.32</v>
      </c>
      <c r="P86" s="34">
        <v>5655.6900000000005</v>
      </c>
      <c r="Q86" s="34">
        <v>5660.5</v>
      </c>
      <c r="R86" s="34">
        <v>5675.14</v>
      </c>
      <c r="S86" s="34">
        <v>5677.46</v>
      </c>
      <c r="T86" s="34">
        <v>5668.21</v>
      </c>
      <c r="U86" s="34">
        <v>5650.56</v>
      </c>
      <c r="V86" s="34">
        <v>5669.0400000000009</v>
      </c>
      <c r="W86" s="34">
        <v>5660.3</v>
      </c>
      <c r="X86" s="34">
        <v>5555.78</v>
      </c>
      <c r="Y86" s="34">
        <v>5047</v>
      </c>
    </row>
    <row r="87" spans="1:25">
      <c r="A87" s="33">
        <v>45452</v>
      </c>
      <c r="B87" s="34">
        <v>4719.8999999999996</v>
      </c>
      <c r="C87" s="34">
        <v>4607.6900000000005</v>
      </c>
      <c r="D87" s="34">
        <v>4437.3899999999994</v>
      </c>
      <c r="E87" s="34">
        <v>4351.55</v>
      </c>
      <c r="F87" s="34">
        <v>4301.87</v>
      </c>
      <c r="G87" s="34">
        <v>4338.2</v>
      </c>
      <c r="H87" s="34">
        <v>4336.53</v>
      </c>
      <c r="I87" s="34">
        <v>4727.58</v>
      </c>
      <c r="J87" s="34">
        <v>5079.99</v>
      </c>
      <c r="K87" s="34">
        <v>5485.9400000000005</v>
      </c>
      <c r="L87" s="34">
        <v>5611.55</v>
      </c>
      <c r="M87" s="34">
        <v>5618.62</v>
      </c>
      <c r="N87" s="34">
        <v>5618.43</v>
      </c>
      <c r="O87" s="34">
        <v>5613.9</v>
      </c>
      <c r="P87" s="34">
        <v>5618.3</v>
      </c>
      <c r="Q87" s="34">
        <v>5618.32</v>
      </c>
      <c r="R87" s="34">
        <v>5648</v>
      </c>
      <c r="S87" s="34">
        <v>5655.1200000000008</v>
      </c>
      <c r="T87" s="34">
        <v>5652.33</v>
      </c>
      <c r="U87" s="34">
        <v>5623.26</v>
      </c>
      <c r="V87" s="34">
        <v>5650.76</v>
      </c>
      <c r="W87" s="34">
        <v>5634.52</v>
      </c>
      <c r="X87" s="34">
        <v>5529.43</v>
      </c>
      <c r="Y87" s="34">
        <v>5032.7299999999996</v>
      </c>
    </row>
    <row r="88" spans="1:25">
      <c r="A88" s="33">
        <v>45453</v>
      </c>
      <c r="B88" s="34">
        <v>4663.6000000000004</v>
      </c>
      <c r="C88" s="34">
        <v>4519.84</v>
      </c>
      <c r="D88" s="34">
        <v>4392.95</v>
      </c>
      <c r="E88" s="34">
        <v>4341.75</v>
      </c>
      <c r="F88" s="34">
        <v>4245.07</v>
      </c>
      <c r="G88" s="34">
        <v>4487.3099999999995</v>
      </c>
      <c r="H88" s="34">
        <v>4643.16</v>
      </c>
      <c r="I88" s="34">
        <v>4999.8500000000004</v>
      </c>
      <c r="J88" s="34">
        <v>5612.27</v>
      </c>
      <c r="K88" s="34">
        <v>5650.34</v>
      </c>
      <c r="L88" s="34">
        <v>5660.0300000000007</v>
      </c>
      <c r="M88" s="34">
        <v>5658.51</v>
      </c>
      <c r="N88" s="34">
        <v>5661.41</v>
      </c>
      <c r="O88" s="34">
        <v>5661.73</v>
      </c>
      <c r="P88" s="34">
        <v>5676.16</v>
      </c>
      <c r="Q88" s="34">
        <v>5676.47</v>
      </c>
      <c r="R88" s="34">
        <v>5694.9</v>
      </c>
      <c r="S88" s="34">
        <v>5679.43</v>
      </c>
      <c r="T88" s="34">
        <v>5677.65</v>
      </c>
      <c r="U88" s="34">
        <v>5647.24</v>
      </c>
      <c r="V88" s="34">
        <v>5664.42</v>
      </c>
      <c r="W88" s="34">
        <v>5656.7800000000007</v>
      </c>
      <c r="X88" s="34">
        <v>5517.53</v>
      </c>
      <c r="Y88" s="34">
        <v>4981.04</v>
      </c>
    </row>
    <row r="89" spans="1:25">
      <c r="A89" s="33">
        <v>45454</v>
      </c>
      <c r="B89" s="34">
        <v>4643.7299999999996</v>
      </c>
      <c r="C89" s="34">
        <v>4519.4400000000005</v>
      </c>
      <c r="D89" s="34">
        <v>4357.8899999999994</v>
      </c>
      <c r="E89" s="34">
        <v>4240.79</v>
      </c>
      <c r="F89" s="34">
        <v>4199.3500000000004</v>
      </c>
      <c r="G89" s="34">
        <v>3723.92</v>
      </c>
      <c r="H89" s="34">
        <v>4641.34</v>
      </c>
      <c r="I89" s="34">
        <v>4973.3900000000003</v>
      </c>
      <c r="J89" s="34">
        <v>5402.15</v>
      </c>
      <c r="K89" s="34">
        <v>5662.99</v>
      </c>
      <c r="L89" s="34">
        <v>5668.31</v>
      </c>
      <c r="M89" s="34">
        <v>5685.83</v>
      </c>
      <c r="N89" s="34">
        <v>5690.22</v>
      </c>
      <c r="O89" s="34">
        <v>5685.14</v>
      </c>
      <c r="P89" s="34">
        <v>5711.41</v>
      </c>
      <c r="Q89" s="34">
        <v>5735.09</v>
      </c>
      <c r="R89" s="34">
        <v>5762.01</v>
      </c>
      <c r="S89" s="34">
        <v>5733.91</v>
      </c>
      <c r="T89" s="34">
        <v>5689.21</v>
      </c>
      <c r="U89" s="34">
        <v>5650.4400000000005</v>
      </c>
      <c r="V89" s="34">
        <v>5663.3</v>
      </c>
      <c r="W89" s="34">
        <v>5654.41</v>
      </c>
      <c r="X89" s="34">
        <v>5564.18</v>
      </c>
      <c r="Y89" s="34">
        <v>5041.29</v>
      </c>
    </row>
    <row r="90" spans="1:25">
      <c r="A90" s="33">
        <v>45455</v>
      </c>
      <c r="B90" s="34">
        <v>4771.46</v>
      </c>
      <c r="C90" s="34">
        <v>4692.2299999999996</v>
      </c>
      <c r="D90" s="34">
        <v>4554.8999999999996</v>
      </c>
      <c r="E90" s="34">
        <v>4380.01</v>
      </c>
      <c r="F90" s="34">
        <v>4326.18</v>
      </c>
      <c r="G90" s="34">
        <v>4417.13</v>
      </c>
      <c r="H90" s="34">
        <v>4448.6100000000006</v>
      </c>
      <c r="I90" s="34">
        <v>4738.7299999999996</v>
      </c>
      <c r="J90" s="34">
        <v>5083.2700000000004</v>
      </c>
      <c r="K90" s="34">
        <v>5585.8</v>
      </c>
      <c r="L90" s="34">
        <v>5652.89</v>
      </c>
      <c r="M90" s="34">
        <v>5666.1</v>
      </c>
      <c r="N90" s="34">
        <v>5666.01</v>
      </c>
      <c r="O90" s="34">
        <v>5662.15</v>
      </c>
      <c r="P90" s="34">
        <v>5663.15</v>
      </c>
      <c r="Q90" s="34">
        <v>5662.42</v>
      </c>
      <c r="R90" s="34">
        <v>5659.4400000000005</v>
      </c>
      <c r="S90" s="34">
        <v>5637.34</v>
      </c>
      <c r="T90" s="34">
        <v>5628.71</v>
      </c>
      <c r="U90" s="34">
        <v>5595.74</v>
      </c>
      <c r="V90" s="34">
        <v>5633.6200000000008</v>
      </c>
      <c r="W90" s="34">
        <v>5619.8099999999995</v>
      </c>
      <c r="X90" s="34">
        <v>5340.08</v>
      </c>
      <c r="Y90" s="34">
        <v>4941.55</v>
      </c>
    </row>
    <row r="91" spans="1:25">
      <c r="A91" s="33">
        <v>45456</v>
      </c>
      <c r="B91" s="34">
        <v>4733.54</v>
      </c>
      <c r="C91" s="34">
        <v>4700.09</v>
      </c>
      <c r="D91" s="34">
        <v>4566.54</v>
      </c>
      <c r="E91" s="34">
        <v>4398.93</v>
      </c>
      <c r="F91" s="34">
        <v>4292.05</v>
      </c>
      <c r="G91" s="34">
        <v>4586.4799999999996</v>
      </c>
      <c r="H91" s="34">
        <v>4706.21</v>
      </c>
      <c r="I91" s="34">
        <v>5009.29</v>
      </c>
      <c r="J91" s="34">
        <v>5639.17</v>
      </c>
      <c r="K91" s="34">
        <v>5686.0300000000007</v>
      </c>
      <c r="L91" s="34">
        <v>5700.82</v>
      </c>
      <c r="M91" s="34">
        <v>5710.75</v>
      </c>
      <c r="N91" s="34">
        <v>5706.8</v>
      </c>
      <c r="O91" s="34">
        <v>5710.52</v>
      </c>
      <c r="P91" s="34">
        <v>5725.48</v>
      </c>
      <c r="Q91" s="34">
        <v>5726.49</v>
      </c>
      <c r="R91" s="34">
        <v>5730.27</v>
      </c>
      <c r="S91" s="34">
        <v>5723.05</v>
      </c>
      <c r="T91" s="34">
        <v>5725.48</v>
      </c>
      <c r="U91" s="34">
        <v>5684.65</v>
      </c>
      <c r="V91" s="34">
        <v>5705.52</v>
      </c>
      <c r="W91" s="34">
        <v>5666.46</v>
      </c>
      <c r="X91" s="34">
        <v>5609.5599999999995</v>
      </c>
      <c r="Y91" s="34">
        <v>5021.7700000000004</v>
      </c>
    </row>
    <row r="92" spans="1:25">
      <c r="A92" s="33">
        <v>45457</v>
      </c>
      <c r="B92" s="34">
        <v>4707.5599999999995</v>
      </c>
      <c r="C92" s="34">
        <v>4638.28</v>
      </c>
      <c r="D92" s="34">
        <v>4415.54</v>
      </c>
      <c r="E92" s="34">
        <v>4287.2299999999996</v>
      </c>
      <c r="F92" s="34">
        <v>4317.79</v>
      </c>
      <c r="G92" s="34">
        <v>4594.63</v>
      </c>
      <c r="H92" s="34">
        <v>4677.0599999999995</v>
      </c>
      <c r="I92" s="34">
        <v>4967.21</v>
      </c>
      <c r="J92" s="34">
        <v>5627.4</v>
      </c>
      <c r="K92" s="34">
        <v>5677.1</v>
      </c>
      <c r="L92" s="34">
        <v>5792.2800000000007</v>
      </c>
      <c r="M92" s="34">
        <v>5842.74</v>
      </c>
      <c r="N92" s="34">
        <v>5879.42</v>
      </c>
      <c r="O92" s="34">
        <v>5898.2000000000007</v>
      </c>
      <c r="P92" s="34">
        <v>5921.18</v>
      </c>
      <c r="Q92" s="34">
        <v>5911.72</v>
      </c>
      <c r="R92" s="34">
        <v>5719.65</v>
      </c>
      <c r="S92" s="34">
        <v>5700.74</v>
      </c>
      <c r="T92" s="34">
        <v>5759.58</v>
      </c>
      <c r="U92" s="34">
        <v>5661.58</v>
      </c>
      <c r="V92" s="34">
        <v>5648.4500000000007</v>
      </c>
      <c r="W92" s="34">
        <v>5633.41</v>
      </c>
      <c r="X92" s="34">
        <v>5554.76</v>
      </c>
      <c r="Y92" s="34">
        <v>4982.16</v>
      </c>
    </row>
    <row r="93" spans="1:25">
      <c r="A93" s="33">
        <v>45458</v>
      </c>
      <c r="B93" s="34">
        <v>4746.59</v>
      </c>
      <c r="C93" s="34">
        <v>4713.51</v>
      </c>
      <c r="D93" s="34">
        <v>4604.34</v>
      </c>
      <c r="E93" s="34">
        <v>4388.09</v>
      </c>
      <c r="F93" s="34">
        <v>4334.92</v>
      </c>
      <c r="G93" s="34">
        <v>4536.45</v>
      </c>
      <c r="H93" s="34">
        <v>4549.3999999999996</v>
      </c>
      <c r="I93" s="34">
        <v>4735.03</v>
      </c>
      <c r="J93" s="34">
        <v>5209.3599999999997</v>
      </c>
      <c r="K93" s="34">
        <v>5636.67</v>
      </c>
      <c r="L93" s="34">
        <v>5659.05</v>
      </c>
      <c r="M93" s="34">
        <v>5667.14</v>
      </c>
      <c r="N93" s="34">
        <v>5648.84</v>
      </c>
      <c r="O93" s="34">
        <v>5642.85</v>
      </c>
      <c r="P93" s="34">
        <v>5667.23</v>
      </c>
      <c r="Q93" s="34">
        <v>5675.7900000000009</v>
      </c>
      <c r="R93" s="34">
        <v>5699.34</v>
      </c>
      <c r="S93" s="34">
        <v>5692.47</v>
      </c>
      <c r="T93" s="34">
        <v>5665.43</v>
      </c>
      <c r="U93" s="34">
        <v>5637.2800000000007</v>
      </c>
      <c r="V93" s="34">
        <v>5645.68</v>
      </c>
      <c r="W93" s="34">
        <v>5628.41</v>
      </c>
      <c r="X93" s="34">
        <v>5500.65</v>
      </c>
      <c r="Y93" s="34">
        <v>4980.2299999999996</v>
      </c>
    </row>
    <row r="94" spans="1:25">
      <c r="A94" s="33">
        <v>45459</v>
      </c>
      <c r="B94" s="34">
        <v>4711.46</v>
      </c>
      <c r="C94" s="34">
        <v>4662.7</v>
      </c>
      <c r="D94" s="34">
        <v>4557.12</v>
      </c>
      <c r="E94" s="34">
        <v>4345.2700000000004</v>
      </c>
      <c r="F94" s="34">
        <v>4216.6399999999994</v>
      </c>
      <c r="G94" s="34">
        <v>4479.05</v>
      </c>
      <c r="H94" s="34">
        <v>4424.12</v>
      </c>
      <c r="I94" s="34">
        <v>4608.33</v>
      </c>
      <c r="J94" s="34">
        <v>5007.6900000000005</v>
      </c>
      <c r="K94" s="34">
        <v>5571.66</v>
      </c>
      <c r="L94" s="34">
        <v>5634.9400000000005</v>
      </c>
      <c r="M94" s="34">
        <v>5637.55</v>
      </c>
      <c r="N94" s="34">
        <v>5644.66</v>
      </c>
      <c r="O94" s="34">
        <v>5633.11</v>
      </c>
      <c r="P94" s="34">
        <v>5640.02</v>
      </c>
      <c r="Q94" s="34">
        <v>5637.55</v>
      </c>
      <c r="R94" s="34">
        <v>5649.8</v>
      </c>
      <c r="S94" s="34">
        <v>5648.43</v>
      </c>
      <c r="T94" s="34">
        <v>5653.21</v>
      </c>
      <c r="U94" s="34">
        <v>5639.9400000000005</v>
      </c>
      <c r="V94" s="34">
        <v>5651.5</v>
      </c>
      <c r="W94" s="34">
        <v>5625.24</v>
      </c>
      <c r="X94" s="34">
        <v>5405.64</v>
      </c>
      <c r="Y94" s="34">
        <v>4986.9799999999996</v>
      </c>
    </row>
    <row r="95" spans="1:25">
      <c r="A95" s="33">
        <v>45460</v>
      </c>
      <c r="B95" s="34">
        <v>4769.54</v>
      </c>
      <c r="C95" s="34">
        <v>4701.37</v>
      </c>
      <c r="D95" s="34">
        <v>4610.95</v>
      </c>
      <c r="E95" s="34">
        <v>4497.22</v>
      </c>
      <c r="F95" s="34">
        <v>4562.99</v>
      </c>
      <c r="G95" s="34">
        <v>4675.83</v>
      </c>
      <c r="H95" s="34">
        <v>4756.37</v>
      </c>
      <c r="I95" s="34">
        <v>4988.41</v>
      </c>
      <c r="J95" s="34">
        <v>5589.33</v>
      </c>
      <c r="K95" s="34">
        <v>5646.72</v>
      </c>
      <c r="L95" s="34">
        <v>5662.9500000000007</v>
      </c>
      <c r="M95" s="34">
        <v>5666.41</v>
      </c>
      <c r="N95" s="34">
        <v>5664.41</v>
      </c>
      <c r="O95" s="34">
        <v>5661.42</v>
      </c>
      <c r="P95" s="34">
        <v>5669.27</v>
      </c>
      <c r="Q95" s="34">
        <v>5667.4400000000005</v>
      </c>
      <c r="R95" s="34">
        <v>5672.02</v>
      </c>
      <c r="S95" s="34">
        <v>5669.8</v>
      </c>
      <c r="T95" s="34">
        <v>5664.1100000000006</v>
      </c>
      <c r="U95" s="34">
        <v>5647.99</v>
      </c>
      <c r="V95" s="34">
        <v>5650.57</v>
      </c>
      <c r="W95" s="34">
        <v>5642.27</v>
      </c>
      <c r="X95" s="34">
        <v>5360.22</v>
      </c>
      <c r="Y95" s="34">
        <v>4982.43</v>
      </c>
    </row>
    <row r="96" spans="1:25">
      <c r="A96" s="33">
        <v>45461</v>
      </c>
      <c r="B96" s="34">
        <v>4759.95</v>
      </c>
      <c r="C96" s="34">
        <v>4670.32</v>
      </c>
      <c r="D96" s="34">
        <v>4499.66</v>
      </c>
      <c r="E96" s="34">
        <v>4436.71</v>
      </c>
      <c r="F96" s="34">
        <v>4421.3600000000006</v>
      </c>
      <c r="G96" s="34">
        <v>4652.83</v>
      </c>
      <c r="H96" s="34">
        <v>4754.43</v>
      </c>
      <c r="I96" s="34">
        <v>5064.93</v>
      </c>
      <c r="J96" s="34">
        <v>5633.58</v>
      </c>
      <c r="K96" s="34">
        <v>5678.65</v>
      </c>
      <c r="L96" s="34">
        <v>5751.88</v>
      </c>
      <c r="M96" s="34">
        <v>5771.85</v>
      </c>
      <c r="N96" s="34">
        <v>5776.27</v>
      </c>
      <c r="O96" s="34">
        <v>5808.88</v>
      </c>
      <c r="P96" s="34">
        <v>5852.52</v>
      </c>
      <c r="Q96" s="34">
        <v>5784.42</v>
      </c>
      <c r="R96" s="34">
        <v>5787.21</v>
      </c>
      <c r="S96" s="34">
        <v>5787.51</v>
      </c>
      <c r="T96" s="34">
        <v>5788.25</v>
      </c>
      <c r="U96" s="34">
        <v>5707.7900000000009</v>
      </c>
      <c r="V96" s="34">
        <v>5711.83</v>
      </c>
      <c r="W96" s="34">
        <v>5671.51</v>
      </c>
      <c r="X96" s="34">
        <v>5613.35</v>
      </c>
      <c r="Y96" s="34">
        <v>5058.9400000000005</v>
      </c>
    </row>
    <row r="97" spans="1:25">
      <c r="A97" s="33">
        <v>45462</v>
      </c>
      <c r="B97" s="34">
        <v>4785.3900000000003</v>
      </c>
      <c r="C97" s="34">
        <v>4737.55</v>
      </c>
      <c r="D97" s="34">
        <v>4533.3600000000006</v>
      </c>
      <c r="E97" s="34">
        <v>4389.29</v>
      </c>
      <c r="F97" s="34">
        <v>4372.78</v>
      </c>
      <c r="G97" s="34">
        <v>4679.91</v>
      </c>
      <c r="H97" s="34">
        <v>4775.2</v>
      </c>
      <c r="I97" s="34">
        <v>5107.01</v>
      </c>
      <c r="J97" s="34">
        <v>5660.14</v>
      </c>
      <c r="K97" s="34">
        <v>5770.76</v>
      </c>
      <c r="L97" s="34">
        <v>5893.32</v>
      </c>
      <c r="M97" s="34">
        <v>5935.01</v>
      </c>
      <c r="N97" s="34">
        <v>5950.32</v>
      </c>
      <c r="O97" s="34">
        <v>5967.1</v>
      </c>
      <c r="P97" s="34">
        <v>6000.46</v>
      </c>
      <c r="Q97" s="34">
        <v>6018.15</v>
      </c>
      <c r="R97" s="34">
        <v>6025.5300000000007</v>
      </c>
      <c r="S97" s="34">
        <v>6033.24</v>
      </c>
      <c r="T97" s="34">
        <v>5966.38</v>
      </c>
      <c r="U97" s="34">
        <v>5849.58</v>
      </c>
      <c r="V97" s="34">
        <v>5873.96</v>
      </c>
      <c r="W97" s="34">
        <v>5805.43</v>
      </c>
      <c r="X97" s="34">
        <v>5643.1</v>
      </c>
      <c r="Y97" s="34">
        <v>5123.55</v>
      </c>
    </row>
    <row r="98" spans="1:25">
      <c r="A98" s="33">
        <v>45463</v>
      </c>
      <c r="B98" s="34">
        <v>4803.7</v>
      </c>
      <c r="C98" s="34">
        <v>4761.2</v>
      </c>
      <c r="D98" s="34">
        <v>4549.0599999999995</v>
      </c>
      <c r="E98" s="34">
        <v>4440.42</v>
      </c>
      <c r="F98" s="34">
        <v>4381.08</v>
      </c>
      <c r="G98" s="34">
        <v>4572.33</v>
      </c>
      <c r="H98" s="34">
        <v>4707.91</v>
      </c>
      <c r="I98" s="34">
        <v>4998.95</v>
      </c>
      <c r="J98" s="34">
        <v>5639.09</v>
      </c>
      <c r="K98" s="34">
        <v>5665.9500000000007</v>
      </c>
      <c r="L98" s="34">
        <v>5712.39</v>
      </c>
      <c r="M98" s="34">
        <v>5747.92</v>
      </c>
      <c r="N98" s="34">
        <v>5775.98</v>
      </c>
      <c r="O98" s="34">
        <v>5737.6200000000008</v>
      </c>
      <c r="P98" s="34">
        <v>5753.5</v>
      </c>
      <c r="Q98" s="34">
        <v>5760.77</v>
      </c>
      <c r="R98" s="34">
        <v>5744.91</v>
      </c>
      <c r="S98" s="34">
        <v>5742.49</v>
      </c>
      <c r="T98" s="34">
        <v>5691.9500000000007</v>
      </c>
      <c r="U98" s="34">
        <v>5672.41</v>
      </c>
      <c r="V98" s="34">
        <v>5667.67</v>
      </c>
      <c r="W98" s="34">
        <v>5650.13</v>
      </c>
      <c r="X98" s="34">
        <v>5213.46</v>
      </c>
      <c r="Y98" s="34">
        <v>4868.32</v>
      </c>
    </row>
    <row r="99" spans="1:25">
      <c r="A99" s="33">
        <v>45464</v>
      </c>
      <c r="B99" s="34">
        <v>4646.3500000000004</v>
      </c>
      <c r="C99" s="34">
        <v>4497.01</v>
      </c>
      <c r="D99" s="34">
        <v>4301.3600000000006</v>
      </c>
      <c r="E99" s="34">
        <v>3680.4</v>
      </c>
      <c r="F99" s="34">
        <v>3774.4900000000002</v>
      </c>
      <c r="G99" s="34">
        <v>3594.07</v>
      </c>
      <c r="H99" s="34">
        <v>4543.88</v>
      </c>
      <c r="I99" s="34">
        <v>4769.68</v>
      </c>
      <c r="J99" s="34">
        <v>5117.67</v>
      </c>
      <c r="K99" s="34">
        <v>5446.75</v>
      </c>
      <c r="L99" s="34">
        <v>5522.66</v>
      </c>
      <c r="M99" s="34">
        <v>5546.02</v>
      </c>
      <c r="N99" s="34">
        <v>5262.43</v>
      </c>
      <c r="O99" s="34">
        <v>5553.03</v>
      </c>
      <c r="P99" s="34">
        <v>5591.46</v>
      </c>
      <c r="Q99" s="34">
        <v>5608.63</v>
      </c>
      <c r="R99" s="34">
        <v>5600.07</v>
      </c>
      <c r="S99" s="34">
        <v>5573.02</v>
      </c>
      <c r="T99" s="34">
        <v>5532.45</v>
      </c>
      <c r="U99" s="34">
        <v>5401.98</v>
      </c>
      <c r="V99" s="34">
        <v>5633.23</v>
      </c>
      <c r="W99" s="34">
        <v>5617.09</v>
      </c>
      <c r="X99" s="34">
        <v>5273.98</v>
      </c>
      <c r="Y99" s="34">
        <v>4876.95</v>
      </c>
    </row>
    <row r="100" spans="1:25">
      <c r="A100" s="33">
        <v>45465</v>
      </c>
      <c r="B100" s="34">
        <v>4792.22</v>
      </c>
      <c r="C100" s="34">
        <v>4728.95</v>
      </c>
      <c r="D100" s="34">
        <v>4603.8</v>
      </c>
      <c r="E100" s="34">
        <v>4502.9400000000005</v>
      </c>
      <c r="F100" s="34">
        <v>4508.43</v>
      </c>
      <c r="G100" s="34">
        <v>4597.1399999999994</v>
      </c>
      <c r="H100" s="34">
        <v>4593.82</v>
      </c>
      <c r="I100" s="34">
        <v>4837.93</v>
      </c>
      <c r="J100" s="34">
        <v>5400.88</v>
      </c>
      <c r="K100" s="34">
        <v>5642.97</v>
      </c>
      <c r="L100" s="34">
        <v>5664.22</v>
      </c>
      <c r="M100" s="34">
        <v>5664.1</v>
      </c>
      <c r="N100" s="34">
        <v>5668.33</v>
      </c>
      <c r="O100" s="34">
        <v>5666.27</v>
      </c>
      <c r="P100" s="34">
        <v>5676.64</v>
      </c>
      <c r="Q100" s="34">
        <v>5679.32</v>
      </c>
      <c r="R100" s="34">
        <v>5683.27</v>
      </c>
      <c r="S100" s="34">
        <v>5682.83</v>
      </c>
      <c r="T100" s="34">
        <v>5675.08</v>
      </c>
      <c r="U100" s="34">
        <v>5665.59</v>
      </c>
      <c r="V100" s="34">
        <v>5682.85</v>
      </c>
      <c r="W100" s="34">
        <v>5704.08</v>
      </c>
      <c r="X100" s="34">
        <v>5629.89</v>
      </c>
      <c r="Y100" s="34">
        <v>5190.25</v>
      </c>
    </row>
    <row r="101" spans="1:25">
      <c r="A101" s="33">
        <v>45466</v>
      </c>
      <c r="B101" s="34">
        <v>4836.33</v>
      </c>
      <c r="C101" s="34">
        <v>4770.22</v>
      </c>
      <c r="D101" s="34">
        <v>4579.8999999999996</v>
      </c>
      <c r="E101" s="34">
        <v>4432.78</v>
      </c>
      <c r="F101" s="34">
        <v>4389.72</v>
      </c>
      <c r="G101" s="34">
        <v>4500.96</v>
      </c>
      <c r="H101" s="34">
        <v>4642.26</v>
      </c>
      <c r="I101" s="34">
        <v>4872.54</v>
      </c>
      <c r="J101" s="34">
        <v>5336.17</v>
      </c>
      <c r="K101" s="34">
        <v>5663.81</v>
      </c>
      <c r="L101" s="34">
        <v>5690.81</v>
      </c>
      <c r="M101" s="34">
        <v>5676.9400000000005</v>
      </c>
      <c r="N101" s="34">
        <v>5679.64</v>
      </c>
      <c r="O101" s="34">
        <v>5674.64</v>
      </c>
      <c r="P101" s="34">
        <v>5687.88</v>
      </c>
      <c r="Q101" s="34">
        <v>5686.09</v>
      </c>
      <c r="R101" s="34">
        <v>5681.15</v>
      </c>
      <c r="S101" s="34">
        <v>5676.76</v>
      </c>
      <c r="T101" s="34">
        <v>5676.81</v>
      </c>
      <c r="U101" s="34">
        <v>5667.33</v>
      </c>
      <c r="V101" s="34">
        <v>5678.26</v>
      </c>
      <c r="W101" s="34">
        <v>5689.33</v>
      </c>
      <c r="X101" s="34">
        <v>5646.91</v>
      </c>
      <c r="Y101" s="34">
        <v>5227.3</v>
      </c>
    </row>
    <row r="102" spans="1:25">
      <c r="A102" s="33">
        <v>45467</v>
      </c>
      <c r="B102" s="34">
        <v>4915.7299999999996</v>
      </c>
      <c r="C102" s="34">
        <v>4777.2700000000004</v>
      </c>
      <c r="D102" s="34">
        <v>4578.66</v>
      </c>
      <c r="E102" s="34">
        <v>4450</v>
      </c>
      <c r="F102" s="34">
        <v>4436.05</v>
      </c>
      <c r="G102" s="34">
        <v>4694.91</v>
      </c>
      <c r="H102" s="34">
        <v>4830.9400000000005</v>
      </c>
      <c r="I102" s="34">
        <v>5150.18</v>
      </c>
      <c r="J102" s="34">
        <v>5685.76</v>
      </c>
      <c r="K102" s="34">
        <v>5730.3700000000008</v>
      </c>
      <c r="L102" s="34">
        <v>5732.88</v>
      </c>
      <c r="M102" s="34">
        <v>5726.6200000000008</v>
      </c>
      <c r="N102" s="34">
        <v>5725.41</v>
      </c>
      <c r="O102" s="34">
        <v>5771.85</v>
      </c>
      <c r="P102" s="34">
        <v>5790.98</v>
      </c>
      <c r="Q102" s="34">
        <v>5825.0400000000009</v>
      </c>
      <c r="R102" s="34">
        <v>5826.57</v>
      </c>
      <c r="S102" s="34">
        <v>5788.17</v>
      </c>
      <c r="T102" s="34">
        <v>5703.6</v>
      </c>
      <c r="U102" s="34">
        <v>5680.23</v>
      </c>
      <c r="V102" s="34">
        <v>5689.81</v>
      </c>
      <c r="W102" s="34">
        <v>5691.97</v>
      </c>
      <c r="X102" s="34">
        <v>5645.35</v>
      </c>
      <c r="Y102" s="34">
        <v>5108.2299999999996</v>
      </c>
    </row>
    <row r="103" spans="1:25">
      <c r="A103" s="33">
        <v>45468</v>
      </c>
      <c r="B103" s="34">
        <v>4811.87</v>
      </c>
      <c r="C103" s="34">
        <v>4621.3900000000003</v>
      </c>
      <c r="D103" s="34">
        <v>4439.68</v>
      </c>
      <c r="E103" s="34">
        <v>3591.91</v>
      </c>
      <c r="F103" s="34">
        <v>3591.7400000000002</v>
      </c>
      <c r="G103" s="34">
        <v>4568.47</v>
      </c>
      <c r="H103" s="34">
        <v>4759.67</v>
      </c>
      <c r="I103" s="34">
        <v>5015.7299999999996</v>
      </c>
      <c r="J103" s="34">
        <v>5644.32</v>
      </c>
      <c r="K103" s="34">
        <v>5677.77</v>
      </c>
      <c r="L103" s="34">
        <v>5685.21</v>
      </c>
      <c r="M103" s="34">
        <v>5690.48</v>
      </c>
      <c r="N103" s="34">
        <v>5691</v>
      </c>
      <c r="O103" s="34">
        <v>5687.91</v>
      </c>
      <c r="P103" s="34">
        <v>5698.2000000000007</v>
      </c>
      <c r="Q103" s="34">
        <v>5689.31</v>
      </c>
      <c r="R103" s="34">
        <v>5689.9500000000007</v>
      </c>
      <c r="S103" s="34">
        <v>5675.35</v>
      </c>
      <c r="T103" s="34">
        <v>5665.75</v>
      </c>
      <c r="U103" s="34">
        <v>5647.6900000000005</v>
      </c>
      <c r="V103" s="34">
        <v>5657.4</v>
      </c>
      <c r="W103" s="34">
        <v>5664.2900000000009</v>
      </c>
      <c r="X103" s="34">
        <v>5491.33</v>
      </c>
      <c r="Y103" s="34">
        <v>5042.54</v>
      </c>
    </row>
    <row r="104" spans="1:25">
      <c r="A104" s="33">
        <v>45469</v>
      </c>
      <c r="B104" s="34">
        <v>4849.09</v>
      </c>
      <c r="C104" s="34">
        <v>4619</v>
      </c>
      <c r="D104" s="34">
        <v>4491.3600000000006</v>
      </c>
      <c r="E104" s="34">
        <v>4416.6000000000004</v>
      </c>
      <c r="F104" s="34">
        <v>4214.9400000000005</v>
      </c>
      <c r="G104" s="34">
        <v>4652.55</v>
      </c>
      <c r="H104" s="34">
        <v>4844.6900000000005</v>
      </c>
      <c r="I104" s="34">
        <v>5107.34</v>
      </c>
      <c r="J104" s="34">
        <v>5644.93</v>
      </c>
      <c r="K104" s="34">
        <v>5685.97</v>
      </c>
      <c r="L104" s="34">
        <v>5690.92</v>
      </c>
      <c r="M104" s="34">
        <v>5682.1900000000005</v>
      </c>
      <c r="N104" s="34">
        <v>5678.58</v>
      </c>
      <c r="O104" s="34">
        <v>5670.96</v>
      </c>
      <c r="P104" s="34">
        <v>5687.1</v>
      </c>
      <c r="Q104" s="34">
        <v>5678.3600000000006</v>
      </c>
      <c r="R104" s="34">
        <v>5679.0400000000009</v>
      </c>
      <c r="S104" s="34">
        <v>5683.4</v>
      </c>
      <c r="T104" s="34">
        <v>5681.84</v>
      </c>
      <c r="U104" s="34">
        <v>5670.55</v>
      </c>
      <c r="V104" s="34">
        <v>5673.88</v>
      </c>
      <c r="W104" s="34">
        <v>5671.83</v>
      </c>
      <c r="X104" s="34">
        <v>5632.8099999999995</v>
      </c>
      <c r="Y104" s="34">
        <v>5123.84</v>
      </c>
    </row>
    <row r="105" spans="1:25">
      <c r="A105" s="33">
        <v>45470</v>
      </c>
      <c r="B105" s="34">
        <v>4876.51</v>
      </c>
      <c r="C105" s="34">
        <v>4615.0599999999995</v>
      </c>
      <c r="D105" s="34">
        <v>4493.45</v>
      </c>
      <c r="E105" s="34">
        <v>4419.3600000000006</v>
      </c>
      <c r="F105" s="34">
        <v>4412.1000000000004</v>
      </c>
      <c r="G105" s="34">
        <v>4674.32</v>
      </c>
      <c r="H105" s="34">
        <v>4862.1099999999997</v>
      </c>
      <c r="I105" s="34">
        <v>5147.99</v>
      </c>
      <c r="J105" s="34">
        <v>5675.22</v>
      </c>
      <c r="K105" s="34">
        <v>5725.82</v>
      </c>
      <c r="L105" s="34">
        <v>5722.14</v>
      </c>
      <c r="M105" s="34">
        <v>5716.4500000000007</v>
      </c>
      <c r="N105" s="34">
        <v>5711.63</v>
      </c>
      <c r="O105" s="34">
        <v>5711.75</v>
      </c>
      <c r="P105" s="34">
        <v>5767.85</v>
      </c>
      <c r="Q105" s="34">
        <v>5795.84</v>
      </c>
      <c r="R105" s="34">
        <v>5790.3</v>
      </c>
      <c r="S105" s="34">
        <v>5774.35</v>
      </c>
      <c r="T105" s="34">
        <v>5698.72</v>
      </c>
      <c r="U105" s="34">
        <v>5664.0300000000007</v>
      </c>
      <c r="V105" s="34">
        <v>5665.81</v>
      </c>
      <c r="W105" s="34">
        <v>5659.4500000000007</v>
      </c>
      <c r="X105" s="34">
        <v>5631.46</v>
      </c>
      <c r="Y105" s="34">
        <v>5187.7</v>
      </c>
    </row>
    <row r="106" spans="1:25">
      <c r="A106" s="33">
        <v>45471</v>
      </c>
      <c r="B106" s="34">
        <v>4878.5</v>
      </c>
      <c r="C106" s="34">
        <v>4595.37</v>
      </c>
      <c r="D106" s="34">
        <v>4423.12</v>
      </c>
      <c r="E106" s="34">
        <v>3592.51</v>
      </c>
      <c r="F106" s="34">
        <v>3591.79</v>
      </c>
      <c r="G106" s="34">
        <v>4545.16</v>
      </c>
      <c r="H106" s="34">
        <v>4760.84</v>
      </c>
      <c r="I106" s="34">
        <v>5099.01</v>
      </c>
      <c r="J106" s="34">
        <v>5661.05</v>
      </c>
      <c r="K106" s="34">
        <v>5849.46</v>
      </c>
      <c r="L106" s="34">
        <v>5844.81</v>
      </c>
      <c r="M106" s="34">
        <v>5867.6</v>
      </c>
      <c r="N106" s="34">
        <v>5821.1</v>
      </c>
      <c r="O106" s="34">
        <v>5900.2800000000007</v>
      </c>
      <c r="P106" s="34">
        <v>5909.57</v>
      </c>
      <c r="Q106" s="34">
        <v>5918.52</v>
      </c>
      <c r="R106" s="34">
        <v>5931.2800000000007</v>
      </c>
      <c r="S106" s="34">
        <v>5911.5300000000007</v>
      </c>
      <c r="T106" s="34">
        <v>5881.14</v>
      </c>
      <c r="U106" s="34">
        <v>5775.42</v>
      </c>
      <c r="V106" s="34">
        <v>5782.5300000000007</v>
      </c>
      <c r="W106" s="34">
        <v>5767.8700000000008</v>
      </c>
      <c r="X106" s="34">
        <v>5629.54</v>
      </c>
      <c r="Y106" s="34">
        <v>5085.26</v>
      </c>
    </row>
    <row r="107" spans="1:25">
      <c r="A107" s="33">
        <v>45472</v>
      </c>
      <c r="B107" s="34">
        <v>4942.83</v>
      </c>
      <c r="C107" s="34">
        <v>4773.8599999999997</v>
      </c>
      <c r="D107" s="34">
        <v>4693.25</v>
      </c>
      <c r="E107" s="34">
        <v>4591.51</v>
      </c>
      <c r="F107" s="34">
        <v>4519.92</v>
      </c>
      <c r="G107" s="34">
        <v>4636.1099999999997</v>
      </c>
      <c r="H107" s="34">
        <v>4706.33</v>
      </c>
      <c r="I107" s="34">
        <v>4978.34</v>
      </c>
      <c r="J107" s="34">
        <v>5499.68</v>
      </c>
      <c r="K107" s="34">
        <v>5724.7800000000007</v>
      </c>
      <c r="L107" s="34">
        <v>5761.55</v>
      </c>
      <c r="M107" s="34">
        <v>5835.3</v>
      </c>
      <c r="N107" s="34">
        <v>5897.3600000000006</v>
      </c>
      <c r="O107" s="34">
        <v>5929.2900000000009</v>
      </c>
      <c r="P107" s="34">
        <v>5954.24</v>
      </c>
      <c r="Q107" s="34">
        <v>5953.13</v>
      </c>
      <c r="R107" s="34">
        <v>5980.6100000000006</v>
      </c>
      <c r="S107" s="34">
        <v>5979.64</v>
      </c>
      <c r="T107" s="34">
        <v>5980.1200000000008</v>
      </c>
      <c r="U107" s="34">
        <v>5870.3600000000006</v>
      </c>
      <c r="V107" s="34">
        <v>5896.13</v>
      </c>
      <c r="W107" s="34">
        <v>5893.9500000000007</v>
      </c>
      <c r="X107" s="34">
        <v>5650.6200000000008</v>
      </c>
      <c r="Y107" s="34">
        <v>5125.6900000000005</v>
      </c>
    </row>
    <row r="108" spans="1:25">
      <c r="A108" s="33">
        <v>45473</v>
      </c>
      <c r="B108" s="34">
        <v>4861.72</v>
      </c>
      <c r="C108" s="34">
        <v>4697.66</v>
      </c>
      <c r="D108" s="34">
        <v>4554.6399999999994</v>
      </c>
      <c r="E108" s="34">
        <v>4416.2700000000004</v>
      </c>
      <c r="F108" s="34">
        <v>4366.82</v>
      </c>
      <c r="G108" s="34">
        <v>4448.1100000000006</v>
      </c>
      <c r="H108" s="34">
        <v>4454.4400000000005</v>
      </c>
      <c r="I108" s="34">
        <v>4818.8999999999996</v>
      </c>
      <c r="J108" s="34">
        <v>5218.7</v>
      </c>
      <c r="K108" s="34">
        <v>5666.16</v>
      </c>
      <c r="L108" s="34">
        <v>5708.23</v>
      </c>
      <c r="M108" s="34">
        <v>5716.51</v>
      </c>
      <c r="N108" s="34">
        <v>5719.97</v>
      </c>
      <c r="O108" s="34">
        <v>5723.48</v>
      </c>
      <c r="P108" s="34">
        <v>5729.22</v>
      </c>
      <c r="Q108" s="34">
        <v>5732.75</v>
      </c>
      <c r="R108" s="34">
        <v>5733.18</v>
      </c>
      <c r="S108" s="34">
        <v>5726.21</v>
      </c>
      <c r="T108" s="34">
        <v>5730.64</v>
      </c>
      <c r="U108" s="34">
        <v>5709.2000000000007</v>
      </c>
      <c r="V108" s="34">
        <v>5714.49</v>
      </c>
      <c r="W108" s="34">
        <v>5706.88</v>
      </c>
      <c r="X108" s="34">
        <v>5649.31</v>
      </c>
      <c r="Y108" s="34">
        <v>5121.1099999999997</v>
      </c>
    </row>
    <row r="111" spans="1:25">
      <c r="A111" s="24" t="s">
        <v>8</v>
      </c>
      <c r="B111" s="25"/>
      <c r="C111" s="26"/>
      <c r="D111" s="27"/>
      <c r="E111" s="27"/>
      <c r="F111" s="27"/>
      <c r="G111" s="28" t="s">
        <v>36</v>
      </c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9"/>
    </row>
    <row r="112" spans="1:25" ht="24">
      <c r="A112" s="30"/>
      <c r="B112" s="31" t="s">
        <v>10</v>
      </c>
      <c r="C112" s="32" t="s">
        <v>11</v>
      </c>
      <c r="D112" s="32" t="s">
        <v>12</v>
      </c>
      <c r="E112" s="32" t="s">
        <v>13</v>
      </c>
      <c r="F112" s="32" t="s">
        <v>14</v>
      </c>
      <c r="G112" s="32" t="s">
        <v>15</v>
      </c>
      <c r="H112" s="32" t="s">
        <v>16</v>
      </c>
      <c r="I112" s="32" t="s">
        <v>17</v>
      </c>
      <c r="J112" s="32" t="s">
        <v>18</v>
      </c>
      <c r="K112" s="32" t="s">
        <v>19</v>
      </c>
      <c r="L112" s="32" t="s">
        <v>20</v>
      </c>
      <c r="M112" s="32" t="s">
        <v>21</v>
      </c>
      <c r="N112" s="32" t="s">
        <v>22</v>
      </c>
      <c r="O112" s="32" t="s">
        <v>23</v>
      </c>
      <c r="P112" s="32" t="s">
        <v>24</v>
      </c>
      <c r="Q112" s="32" t="s">
        <v>25</v>
      </c>
      <c r="R112" s="32" t="s">
        <v>26</v>
      </c>
      <c r="S112" s="32" t="s">
        <v>27</v>
      </c>
      <c r="T112" s="32" t="s">
        <v>28</v>
      </c>
      <c r="U112" s="32" t="s">
        <v>29</v>
      </c>
      <c r="V112" s="32" t="s">
        <v>30</v>
      </c>
      <c r="W112" s="32" t="s">
        <v>31</v>
      </c>
      <c r="X112" s="32" t="s">
        <v>32</v>
      </c>
      <c r="Y112" s="32" t="s">
        <v>33</v>
      </c>
    </row>
    <row r="113" spans="1:25">
      <c r="A113" s="33">
        <v>45444</v>
      </c>
      <c r="B113" s="34">
        <v>6501.06</v>
      </c>
      <c r="C113" s="34">
        <v>6446.76</v>
      </c>
      <c r="D113" s="34">
        <v>6299.4800000000005</v>
      </c>
      <c r="E113" s="34">
        <v>6174.72</v>
      </c>
      <c r="F113" s="34">
        <v>5952.78</v>
      </c>
      <c r="G113" s="34">
        <v>5873.43</v>
      </c>
      <c r="H113" s="34">
        <v>5292.78</v>
      </c>
      <c r="I113" s="34">
        <v>6396.43</v>
      </c>
      <c r="J113" s="34">
        <v>6689.52</v>
      </c>
      <c r="K113" s="34">
        <v>6853.38</v>
      </c>
      <c r="L113" s="34">
        <v>6935.4</v>
      </c>
      <c r="M113" s="34">
        <v>6724.99</v>
      </c>
      <c r="N113" s="34">
        <v>6720.66</v>
      </c>
      <c r="O113" s="34">
        <v>6730.18</v>
      </c>
      <c r="P113" s="34">
        <v>6719.81</v>
      </c>
      <c r="Q113" s="34">
        <v>6739.72</v>
      </c>
      <c r="R113" s="34">
        <v>6791.05</v>
      </c>
      <c r="S113" s="34">
        <v>7047.22</v>
      </c>
      <c r="T113" s="34">
        <v>6997</v>
      </c>
      <c r="U113" s="34">
        <v>6967.22</v>
      </c>
      <c r="V113" s="34">
        <v>7090.76</v>
      </c>
      <c r="W113" s="34">
        <v>7002.64</v>
      </c>
      <c r="X113" s="34">
        <v>6701.33</v>
      </c>
      <c r="Y113" s="34">
        <v>6530.95</v>
      </c>
    </row>
    <row r="114" spans="1:25">
      <c r="A114" s="33">
        <v>45445</v>
      </c>
      <c r="B114" s="34">
        <v>6459.97</v>
      </c>
      <c r="C114" s="34">
        <v>6256.58</v>
      </c>
      <c r="D114" s="34">
        <v>6057.27</v>
      </c>
      <c r="E114" s="34">
        <v>5923.66</v>
      </c>
      <c r="F114" s="34">
        <v>5840</v>
      </c>
      <c r="G114" s="34">
        <v>5858.81</v>
      </c>
      <c r="H114" s="34">
        <v>5287.3600000000006</v>
      </c>
      <c r="I114" s="34">
        <v>5290.8200000000006</v>
      </c>
      <c r="J114" s="34">
        <v>6548.8</v>
      </c>
      <c r="K114" s="34">
        <v>6888.38</v>
      </c>
      <c r="L114" s="34">
        <v>7012.15</v>
      </c>
      <c r="M114" s="34">
        <v>7020.51</v>
      </c>
      <c r="N114" s="34">
        <v>7016.5300000000007</v>
      </c>
      <c r="O114" s="34">
        <v>7045.85</v>
      </c>
      <c r="P114" s="34">
        <v>7111.96</v>
      </c>
      <c r="Q114" s="34">
        <v>7162.17</v>
      </c>
      <c r="R114" s="34">
        <v>7201.0300000000007</v>
      </c>
      <c r="S114" s="34">
        <v>7222.71</v>
      </c>
      <c r="T114" s="34">
        <v>7223.35</v>
      </c>
      <c r="U114" s="34">
        <v>7114.49</v>
      </c>
      <c r="V114" s="34">
        <v>7148.25</v>
      </c>
      <c r="W114" s="34">
        <v>7160.29</v>
      </c>
      <c r="X114" s="34">
        <v>7020.66</v>
      </c>
      <c r="Y114" s="34">
        <v>6637.01</v>
      </c>
    </row>
    <row r="115" spans="1:25">
      <c r="A115" s="33">
        <v>45446</v>
      </c>
      <c r="B115" s="34">
        <v>6509.66</v>
      </c>
      <c r="C115" s="34">
        <v>6291.04</v>
      </c>
      <c r="D115" s="34">
        <v>6257.93</v>
      </c>
      <c r="E115" s="34">
        <v>6102.96</v>
      </c>
      <c r="F115" s="34">
        <v>6036.13</v>
      </c>
      <c r="G115" s="34">
        <v>6236.25</v>
      </c>
      <c r="H115" s="34">
        <v>6381.39</v>
      </c>
      <c r="I115" s="34">
        <v>6580.96</v>
      </c>
      <c r="J115" s="34">
        <v>7073.15</v>
      </c>
      <c r="K115" s="34">
        <v>7280.59</v>
      </c>
      <c r="L115" s="34">
        <v>7283.58</v>
      </c>
      <c r="M115" s="34">
        <v>7262.27</v>
      </c>
      <c r="N115" s="34">
        <v>7262.66</v>
      </c>
      <c r="O115" s="34">
        <v>7263.3600000000006</v>
      </c>
      <c r="P115" s="34">
        <v>7268.18</v>
      </c>
      <c r="Q115" s="34">
        <v>7259.32</v>
      </c>
      <c r="R115" s="34">
        <v>7256.07</v>
      </c>
      <c r="S115" s="34">
        <v>7254.76</v>
      </c>
      <c r="T115" s="34">
        <v>7254.52</v>
      </c>
      <c r="U115" s="34">
        <v>7121.67</v>
      </c>
      <c r="V115" s="34">
        <v>7172.76</v>
      </c>
      <c r="W115" s="34">
        <v>7161.6100000000006</v>
      </c>
      <c r="X115" s="34">
        <v>6841.09</v>
      </c>
      <c r="Y115" s="34">
        <v>6580.6</v>
      </c>
    </row>
    <row r="116" spans="1:25">
      <c r="A116" s="33">
        <v>45447</v>
      </c>
      <c r="B116" s="34">
        <v>6604.4</v>
      </c>
      <c r="C116" s="34">
        <v>6377.16</v>
      </c>
      <c r="D116" s="34">
        <v>6240.85</v>
      </c>
      <c r="E116" s="34">
        <v>6143.78</v>
      </c>
      <c r="F116" s="34">
        <v>6145.93</v>
      </c>
      <c r="G116" s="34">
        <v>6318.1100000000006</v>
      </c>
      <c r="H116" s="34">
        <v>6437.76</v>
      </c>
      <c r="I116" s="34">
        <v>6687.16</v>
      </c>
      <c r="J116" s="34">
        <v>7143.5</v>
      </c>
      <c r="K116" s="34">
        <v>7294.9400000000005</v>
      </c>
      <c r="L116" s="34">
        <v>7306.3600000000006</v>
      </c>
      <c r="M116" s="34">
        <v>7306.6</v>
      </c>
      <c r="N116" s="34">
        <v>7299.16</v>
      </c>
      <c r="O116" s="34">
        <v>7299.33</v>
      </c>
      <c r="P116" s="34">
        <v>7300.95</v>
      </c>
      <c r="Q116" s="34">
        <v>7298.81</v>
      </c>
      <c r="R116" s="34">
        <v>7306.04</v>
      </c>
      <c r="S116" s="34">
        <v>7307.15</v>
      </c>
      <c r="T116" s="34">
        <v>7308.7</v>
      </c>
      <c r="U116" s="34">
        <v>7290.68</v>
      </c>
      <c r="V116" s="34">
        <v>7289.65</v>
      </c>
      <c r="W116" s="34">
        <v>7297.81</v>
      </c>
      <c r="X116" s="34">
        <v>6837.26</v>
      </c>
      <c r="Y116" s="34">
        <v>6581.65</v>
      </c>
    </row>
    <row r="117" spans="1:25">
      <c r="A117" s="33">
        <v>45448</v>
      </c>
      <c r="B117" s="34">
        <v>6415.95</v>
      </c>
      <c r="C117" s="34">
        <v>6239.35</v>
      </c>
      <c r="D117" s="34">
        <v>6102.2</v>
      </c>
      <c r="E117" s="34">
        <v>6011.22</v>
      </c>
      <c r="F117" s="34">
        <v>5282.1</v>
      </c>
      <c r="G117" s="34">
        <v>5282.1</v>
      </c>
      <c r="H117" s="34">
        <v>5486.34</v>
      </c>
      <c r="I117" s="34">
        <v>5390.2</v>
      </c>
      <c r="J117" s="34">
        <v>7015.99</v>
      </c>
      <c r="K117" s="34">
        <v>7264.01</v>
      </c>
      <c r="L117" s="34">
        <v>7287.04</v>
      </c>
      <c r="M117" s="34">
        <v>7276.57</v>
      </c>
      <c r="N117" s="34">
        <v>7278.26</v>
      </c>
      <c r="O117" s="34">
        <v>7279.04</v>
      </c>
      <c r="P117" s="34">
        <v>7279.24</v>
      </c>
      <c r="Q117" s="34">
        <v>7280.3</v>
      </c>
      <c r="R117" s="34">
        <v>7280.6100000000006</v>
      </c>
      <c r="S117" s="34">
        <v>7307.31</v>
      </c>
      <c r="T117" s="34">
        <v>7292.12</v>
      </c>
      <c r="U117" s="34">
        <v>7257.22</v>
      </c>
      <c r="V117" s="34">
        <v>7273.1</v>
      </c>
      <c r="W117" s="34">
        <v>7271.04</v>
      </c>
      <c r="X117" s="34">
        <v>6826.4400000000005</v>
      </c>
      <c r="Y117" s="34">
        <v>6512.71</v>
      </c>
    </row>
    <row r="118" spans="1:25">
      <c r="A118" s="33">
        <v>45449</v>
      </c>
      <c r="B118" s="34">
        <v>6160.2</v>
      </c>
      <c r="C118" s="34">
        <v>6045.99</v>
      </c>
      <c r="D118" s="34">
        <v>5938.89</v>
      </c>
      <c r="E118" s="34">
        <v>5282.1</v>
      </c>
      <c r="F118" s="34">
        <v>5282.1</v>
      </c>
      <c r="G118" s="34">
        <v>5282.1</v>
      </c>
      <c r="H118" s="34">
        <v>5422.74</v>
      </c>
      <c r="I118" s="34">
        <v>6396.27</v>
      </c>
      <c r="J118" s="34">
        <v>6861.49</v>
      </c>
      <c r="K118" s="34">
        <v>7260.46</v>
      </c>
      <c r="L118" s="34">
        <v>7300.95</v>
      </c>
      <c r="M118" s="34">
        <v>7306.93</v>
      </c>
      <c r="N118" s="34">
        <v>7302.91</v>
      </c>
      <c r="O118" s="34">
        <v>7298.7</v>
      </c>
      <c r="P118" s="34">
        <v>7320.63</v>
      </c>
      <c r="Q118" s="34">
        <v>7326.77</v>
      </c>
      <c r="R118" s="34">
        <v>7314.88</v>
      </c>
      <c r="S118" s="34">
        <v>7299.87</v>
      </c>
      <c r="T118" s="34">
        <v>7283.76</v>
      </c>
      <c r="U118" s="34">
        <v>7106.74</v>
      </c>
      <c r="V118" s="34">
        <v>7192.79</v>
      </c>
      <c r="W118" s="34">
        <v>7109.46</v>
      </c>
      <c r="X118" s="34">
        <v>6658.63</v>
      </c>
      <c r="Y118" s="34">
        <v>6372.56</v>
      </c>
    </row>
    <row r="119" spans="1:25">
      <c r="A119" s="33">
        <v>45450</v>
      </c>
      <c r="B119" s="34">
        <v>6214.96</v>
      </c>
      <c r="C119" s="34">
        <v>6028.92</v>
      </c>
      <c r="D119" s="34">
        <v>5390.88</v>
      </c>
      <c r="E119" s="34">
        <v>5377.9800000000005</v>
      </c>
      <c r="F119" s="34">
        <v>5371.05</v>
      </c>
      <c r="G119" s="34">
        <v>5396.1500000000005</v>
      </c>
      <c r="H119" s="34">
        <v>6245.92</v>
      </c>
      <c r="I119" s="34">
        <v>6537.75</v>
      </c>
      <c r="J119" s="34">
        <v>6907.74</v>
      </c>
      <c r="K119" s="34">
        <v>7282.21</v>
      </c>
      <c r="L119" s="34">
        <v>7284.01</v>
      </c>
      <c r="M119" s="34">
        <v>7286.15</v>
      </c>
      <c r="N119" s="34">
        <v>7289.95</v>
      </c>
      <c r="O119" s="34">
        <v>7287.58</v>
      </c>
      <c r="P119" s="34">
        <v>7293.58</v>
      </c>
      <c r="Q119" s="34">
        <v>7294.32</v>
      </c>
      <c r="R119" s="34">
        <v>7331.91</v>
      </c>
      <c r="S119" s="34">
        <v>7311.55</v>
      </c>
      <c r="T119" s="34">
        <v>7322.08</v>
      </c>
      <c r="U119" s="34">
        <v>7287.2300000000005</v>
      </c>
      <c r="V119" s="34">
        <v>7323.42</v>
      </c>
      <c r="W119" s="34">
        <v>7315.55</v>
      </c>
      <c r="X119" s="34">
        <v>6934.21</v>
      </c>
      <c r="Y119" s="34">
        <v>6563.65</v>
      </c>
    </row>
    <row r="120" spans="1:25">
      <c r="A120" s="33">
        <v>45451</v>
      </c>
      <c r="B120" s="34">
        <v>6493.41</v>
      </c>
      <c r="C120" s="34">
        <v>6274.51</v>
      </c>
      <c r="D120" s="34">
        <v>6134.26</v>
      </c>
      <c r="E120" s="34">
        <v>6075.35</v>
      </c>
      <c r="F120" s="34">
        <v>6079.05</v>
      </c>
      <c r="G120" s="34">
        <v>6194.27</v>
      </c>
      <c r="H120" s="34">
        <v>6319.27</v>
      </c>
      <c r="I120" s="34">
        <v>6506.16</v>
      </c>
      <c r="J120" s="34">
        <v>7002.16</v>
      </c>
      <c r="K120" s="34">
        <v>7311.43</v>
      </c>
      <c r="L120" s="34">
        <v>7331.9000000000005</v>
      </c>
      <c r="M120" s="34">
        <v>7338.01</v>
      </c>
      <c r="N120" s="34">
        <v>7342.27</v>
      </c>
      <c r="O120" s="34">
        <v>7339.68</v>
      </c>
      <c r="P120" s="34">
        <v>7348.05</v>
      </c>
      <c r="Q120" s="34">
        <v>7352.8600000000006</v>
      </c>
      <c r="R120" s="34">
        <v>7367.5</v>
      </c>
      <c r="S120" s="34">
        <v>7369.82</v>
      </c>
      <c r="T120" s="34">
        <v>7360.57</v>
      </c>
      <c r="U120" s="34">
        <v>7342.92</v>
      </c>
      <c r="V120" s="34">
        <v>7361.4000000000005</v>
      </c>
      <c r="W120" s="34">
        <v>7352.66</v>
      </c>
      <c r="X120" s="34">
        <v>7248.14</v>
      </c>
      <c r="Y120" s="34">
        <v>6739.3600000000006</v>
      </c>
    </row>
    <row r="121" spans="1:25">
      <c r="A121" s="33">
        <v>45452</v>
      </c>
      <c r="B121" s="34">
        <v>6412.26</v>
      </c>
      <c r="C121" s="34">
        <v>6300.05</v>
      </c>
      <c r="D121" s="34">
        <v>6129.75</v>
      </c>
      <c r="E121" s="34">
        <v>6043.91</v>
      </c>
      <c r="F121" s="34">
        <v>5994.2300000000005</v>
      </c>
      <c r="G121" s="34">
        <v>6030.56</v>
      </c>
      <c r="H121" s="34">
        <v>6028.89</v>
      </c>
      <c r="I121" s="34">
        <v>6419.9400000000005</v>
      </c>
      <c r="J121" s="34">
        <v>6772.35</v>
      </c>
      <c r="K121" s="34">
        <v>7178.3</v>
      </c>
      <c r="L121" s="34">
        <v>7303.91</v>
      </c>
      <c r="M121" s="34">
        <v>7310.9800000000005</v>
      </c>
      <c r="N121" s="34">
        <v>7310.79</v>
      </c>
      <c r="O121" s="34">
        <v>7306.26</v>
      </c>
      <c r="P121" s="34">
        <v>7310.66</v>
      </c>
      <c r="Q121" s="34">
        <v>7310.68</v>
      </c>
      <c r="R121" s="34">
        <v>7340.3600000000006</v>
      </c>
      <c r="S121" s="34">
        <v>7347.4800000000005</v>
      </c>
      <c r="T121" s="34">
        <v>7344.6900000000005</v>
      </c>
      <c r="U121" s="34">
        <v>7315.62</v>
      </c>
      <c r="V121" s="34">
        <v>7343.1200000000008</v>
      </c>
      <c r="W121" s="34">
        <v>7326.88</v>
      </c>
      <c r="X121" s="34">
        <v>7221.79</v>
      </c>
      <c r="Y121" s="34">
        <v>6725.09</v>
      </c>
    </row>
    <row r="122" spans="1:25">
      <c r="A122" s="33">
        <v>45453</v>
      </c>
      <c r="B122" s="34">
        <v>6355.96</v>
      </c>
      <c r="C122" s="34">
        <v>6212.2</v>
      </c>
      <c r="D122" s="34">
        <v>6085.31</v>
      </c>
      <c r="E122" s="34">
        <v>6034.1100000000006</v>
      </c>
      <c r="F122" s="34">
        <v>5937.43</v>
      </c>
      <c r="G122" s="34">
        <v>6179.67</v>
      </c>
      <c r="H122" s="34">
        <v>6335.52</v>
      </c>
      <c r="I122" s="34">
        <v>6692.21</v>
      </c>
      <c r="J122" s="34">
        <v>7304.63</v>
      </c>
      <c r="K122" s="34">
        <v>7342.7000000000007</v>
      </c>
      <c r="L122" s="34">
        <v>7352.39</v>
      </c>
      <c r="M122" s="34">
        <v>7350.8700000000008</v>
      </c>
      <c r="N122" s="34">
        <v>7353.77</v>
      </c>
      <c r="O122" s="34">
        <v>7354.09</v>
      </c>
      <c r="P122" s="34">
        <v>7368.52</v>
      </c>
      <c r="Q122" s="34">
        <v>7368.83</v>
      </c>
      <c r="R122" s="34">
        <v>7387.26</v>
      </c>
      <c r="S122" s="34">
        <v>7371.7900000000009</v>
      </c>
      <c r="T122" s="34">
        <v>7370.01</v>
      </c>
      <c r="U122" s="34">
        <v>7339.6</v>
      </c>
      <c r="V122" s="34">
        <v>7356.7800000000007</v>
      </c>
      <c r="W122" s="34">
        <v>7349.14</v>
      </c>
      <c r="X122" s="34">
        <v>7209.89</v>
      </c>
      <c r="Y122" s="34">
        <v>6673.4</v>
      </c>
    </row>
    <row r="123" spans="1:25">
      <c r="A123" s="33">
        <v>45454</v>
      </c>
      <c r="B123" s="34">
        <v>6336.09</v>
      </c>
      <c r="C123" s="34">
        <v>6211.8</v>
      </c>
      <c r="D123" s="34">
        <v>6050.25</v>
      </c>
      <c r="E123" s="34">
        <v>5933.15</v>
      </c>
      <c r="F123" s="34">
        <v>5891.71</v>
      </c>
      <c r="G123" s="34">
        <v>5416.2800000000007</v>
      </c>
      <c r="H123" s="34">
        <v>6333.7</v>
      </c>
      <c r="I123" s="34">
        <v>6665.75</v>
      </c>
      <c r="J123" s="34">
        <v>7094.51</v>
      </c>
      <c r="K123" s="34">
        <v>7355.35</v>
      </c>
      <c r="L123" s="34">
        <v>7360.67</v>
      </c>
      <c r="M123" s="34">
        <v>7378.1900000000005</v>
      </c>
      <c r="N123" s="34">
        <v>7382.58</v>
      </c>
      <c r="O123" s="34">
        <v>7377.5</v>
      </c>
      <c r="P123" s="34">
        <v>7403.77</v>
      </c>
      <c r="Q123" s="34">
        <v>7427.4500000000007</v>
      </c>
      <c r="R123" s="34">
        <v>7454.3700000000008</v>
      </c>
      <c r="S123" s="34">
        <v>7426.27</v>
      </c>
      <c r="T123" s="34">
        <v>7381.57</v>
      </c>
      <c r="U123" s="34">
        <v>7342.8</v>
      </c>
      <c r="V123" s="34">
        <v>7355.66</v>
      </c>
      <c r="W123" s="34">
        <v>7346.77</v>
      </c>
      <c r="X123" s="34">
        <v>7256.54</v>
      </c>
      <c r="Y123" s="34">
        <v>6733.65</v>
      </c>
    </row>
    <row r="124" spans="1:25">
      <c r="A124" s="33">
        <v>45455</v>
      </c>
      <c r="B124" s="34">
        <v>6463.82</v>
      </c>
      <c r="C124" s="34">
        <v>6384.59</v>
      </c>
      <c r="D124" s="34">
        <v>6247.26</v>
      </c>
      <c r="E124" s="34">
        <v>6072.37</v>
      </c>
      <c r="F124" s="34">
        <v>6018.54</v>
      </c>
      <c r="G124" s="34">
        <v>6109.49</v>
      </c>
      <c r="H124" s="34">
        <v>6140.97</v>
      </c>
      <c r="I124" s="34">
        <v>6431.09</v>
      </c>
      <c r="J124" s="34">
        <v>6775.63</v>
      </c>
      <c r="K124" s="34">
        <v>7278.16</v>
      </c>
      <c r="L124" s="34">
        <v>7345.25</v>
      </c>
      <c r="M124" s="34">
        <v>7358.4600000000009</v>
      </c>
      <c r="N124" s="34">
        <v>7358.3700000000008</v>
      </c>
      <c r="O124" s="34">
        <v>7354.51</v>
      </c>
      <c r="P124" s="34">
        <v>7355.51</v>
      </c>
      <c r="Q124" s="34">
        <v>7354.7800000000007</v>
      </c>
      <c r="R124" s="34">
        <v>7351.8</v>
      </c>
      <c r="S124" s="34">
        <v>7329.7000000000007</v>
      </c>
      <c r="T124" s="34">
        <v>7321.07</v>
      </c>
      <c r="U124" s="34">
        <v>7288.1</v>
      </c>
      <c r="V124" s="34">
        <v>7325.9800000000005</v>
      </c>
      <c r="W124" s="34">
        <v>7312.17</v>
      </c>
      <c r="X124" s="34">
        <v>7032.4400000000005</v>
      </c>
      <c r="Y124" s="34">
        <v>6633.91</v>
      </c>
    </row>
    <row r="125" spans="1:25">
      <c r="A125" s="33">
        <v>45456</v>
      </c>
      <c r="B125" s="34">
        <v>6425.9</v>
      </c>
      <c r="C125" s="34">
        <v>6392.45</v>
      </c>
      <c r="D125" s="34">
        <v>6258.9</v>
      </c>
      <c r="E125" s="34">
        <v>6091.29</v>
      </c>
      <c r="F125" s="34">
        <v>5984.41</v>
      </c>
      <c r="G125" s="34">
        <v>6278.84</v>
      </c>
      <c r="H125" s="34">
        <v>6398.57</v>
      </c>
      <c r="I125" s="34">
        <v>6701.65</v>
      </c>
      <c r="J125" s="34">
        <v>7331.5300000000007</v>
      </c>
      <c r="K125" s="34">
        <v>7378.39</v>
      </c>
      <c r="L125" s="34">
        <v>7393.18</v>
      </c>
      <c r="M125" s="34">
        <v>7403.1100000000006</v>
      </c>
      <c r="N125" s="34">
        <v>7399.16</v>
      </c>
      <c r="O125" s="34">
        <v>7402.880000000001</v>
      </c>
      <c r="P125" s="34">
        <v>7417.84</v>
      </c>
      <c r="Q125" s="34">
        <v>7418.85</v>
      </c>
      <c r="R125" s="34">
        <v>7422.630000000001</v>
      </c>
      <c r="S125" s="34">
        <v>7415.41</v>
      </c>
      <c r="T125" s="34">
        <v>7417.84</v>
      </c>
      <c r="U125" s="34">
        <v>7377.01</v>
      </c>
      <c r="V125" s="34">
        <v>7397.880000000001</v>
      </c>
      <c r="W125" s="34">
        <v>7358.82</v>
      </c>
      <c r="X125" s="34">
        <v>7301.92</v>
      </c>
      <c r="Y125" s="34">
        <v>6714.13</v>
      </c>
    </row>
    <row r="126" spans="1:25">
      <c r="A126" s="33">
        <v>45457</v>
      </c>
      <c r="B126" s="34">
        <v>6399.92</v>
      </c>
      <c r="C126" s="34">
        <v>6330.64</v>
      </c>
      <c r="D126" s="34">
        <v>6107.9</v>
      </c>
      <c r="E126" s="34">
        <v>5979.59</v>
      </c>
      <c r="F126" s="34">
        <v>6010.15</v>
      </c>
      <c r="G126" s="34">
        <v>6286.99</v>
      </c>
      <c r="H126" s="34">
        <v>6369.42</v>
      </c>
      <c r="I126" s="34">
        <v>6659.57</v>
      </c>
      <c r="J126" s="34">
        <v>7319.76</v>
      </c>
      <c r="K126" s="34">
        <v>7369.4600000000009</v>
      </c>
      <c r="L126" s="34">
        <v>7484.64</v>
      </c>
      <c r="M126" s="34">
        <v>7535.1</v>
      </c>
      <c r="N126" s="34">
        <v>7571.7800000000007</v>
      </c>
      <c r="O126" s="34">
        <v>7590.56</v>
      </c>
      <c r="P126" s="34">
        <v>7613.5400000000009</v>
      </c>
      <c r="Q126" s="34">
        <v>7604.08</v>
      </c>
      <c r="R126" s="34">
        <v>7412.01</v>
      </c>
      <c r="S126" s="34">
        <v>7393.1</v>
      </c>
      <c r="T126" s="34">
        <v>7451.9400000000005</v>
      </c>
      <c r="U126" s="34">
        <v>7353.9400000000005</v>
      </c>
      <c r="V126" s="34">
        <v>7340.81</v>
      </c>
      <c r="W126" s="34">
        <v>7325.77</v>
      </c>
      <c r="X126" s="34">
        <v>7247.12</v>
      </c>
      <c r="Y126" s="34">
        <v>6674.52</v>
      </c>
    </row>
    <row r="127" spans="1:25">
      <c r="A127" s="33">
        <v>45458</v>
      </c>
      <c r="B127" s="34">
        <v>6438.95</v>
      </c>
      <c r="C127" s="34">
        <v>6405.87</v>
      </c>
      <c r="D127" s="34">
        <v>6296.7</v>
      </c>
      <c r="E127" s="34">
        <v>6080.45</v>
      </c>
      <c r="F127" s="34">
        <v>6027.28</v>
      </c>
      <c r="G127" s="34">
        <v>6228.81</v>
      </c>
      <c r="H127" s="34">
        <v>6241.76</v>
      </c>
      <c r="I127" s="34">
        <v>6427.39</v>
      </c>
      <c r="J127" s="34">
        <v>6901.72</v>
      </c>
      <c r="K127" s="34">
        <v>7329.0300000000007</v>
      </c>
      <c r="L127" s="34">
        <v>7351.41</v>
      </c>
      <c r="M127" s="34">
        <v>7359.5</v>
      </c>
      <c r="N127" s="34">
        <v>7341.2000000000007</v>
      </c>
      <c r="O127" s="34">
        <v>7335.2100000000009</v>
      </c>
      <c r="P127" s="34">
        <v>7359.59</v>
      </c>
      <c r="Q127" s="34">
        <v>7368.1500000000005</v>
      </c>
      <c r="R127" s="34">
        <v>7391.7000000000007</v>
      </c>
      <c r="S127" s="34">
        <v>7384.83</v>
      </c>
      <c r="T127" s="34">
        <v>7357.7900000000009</v>
      </c>
      <c r="U127" s="34">
        <v>7329.64</v>
      </c>
      <c r="V127" s="34">
        <v>7338.0400000000009</v>
      </c>
      <c r="W127" s="34">
        <v>7320.77</v>
      </c>
      <c r="X127" s="34">
        <v>7193.01</v>
      </c>
      <c r="Y127" s="34">
        <v>6672.59</v>
      </c>
    </row>
    <row r="128" spans="1:25">
      <c r="A128" s="33">
        <v>45459</v>
      </c>
      <c r="B128" s="34">
        <v>6403.82</v>
      </c>
      <c r="C128" s="34">
        <v>6355.06</v>
      </c>
      <c r="D128" s="34">
        <v>6249.4800000000005</v>
      </c>
      <c r="E128" s="34">
        <v>6037.63</v>
      </c>
      <c r="F128" s="34">
        <v>5909</v>
      </c>
      <c r="G128" s="34">
        <v>6171.41</v>
      </c>
      <c r="H128" s="34">
        <v>6116.4800000000005</v>
      </c>
      <c r="I128" s="34">
        <v>6300.6900000000005</v>
      </c>
      <c r="J128" s="34">
        <v>6700.05</v>
      </c>
      <c r="K128" s="34">
        <v>7264.02</v>
      </c>
      <c r="L128" s="34">
        <v>7327.3</v>
      </c>
      <c r="M128" s="34">
        <v>7329.91</v>
      </c>
      <c r="N128" s="34">
        <v>7337.02</v>
      </c>
      <c r="O128" s="34">
        <v>7325.47</v>
      </c>
      <c r="P128" s="34">
        <v>7332.380000000001</v>
      </c>
      <c r="Q128" s="34">
        <v>7329.91</v>
      </c>
      <c r="R128" s="34">
        <v>7342.16</v>
      </c>
      <c r="S128" s="34">
        <v>7340.7900000000009</v>
      </c>
      <c r="T128" s="34">
        <v>7345.57</v>
      </c>
      <c r="U128" s="34">
        <v>7332.3</v>
      </c>
      <c r="V128" s="34">
        <v>7343.8600000000006</v>
      </c>
      <c r="W128" s="34">
        <v>7317.6</v>
      </c>
      <c r="X128" s="34">
        <v>7098</v>
      </c>
      <c r="Y128" s="34">
        <v>6679.34</v>
      </c>
    </row>
    <row r="129" spans="1:25">
      <c r="A129" s="33">
        <v>45460</v>
      </c>
      <c r="B129" s="34">
        <v>6461.9</v>
      </c>
      <c r="C129" s="34">
        <v>6393.7300000000005</v>
      </c>
      <c r="D129" s="34">
        <v>6303.31</v>
      </c>
      <c r="E129" s="34">
        <v>6189.58</v>
      </c>
      <c r="F129" s="34">
        <v>6255.35</v>
      </c>
      <c r="G129" s="34">
        <v>6368.1900000000005</v>
      </c>
      <c r="H129" s="34">
        <v>6448.7300000000005</v>
      </c>
      <c r="I129" s="34">
        <v>6680.77</v>
      </c>
      <c r="J129" s="34">
        <v>7281.6900000000005</v>
      </c>
      <c r="K129" s="34">
        <v>7339.08</v>
      </c>
      <c r="L129" s="34">
        <v>7355.31</v>
      </c>
      <c r="M129" s="34">
        <v>7358.77</v>
      </c>
      <c r="N129" s="34">
        <v>7356.77</v>
      </c>
      <c r="O129" s="34">
        <v>7353.7800000000007</v>
      </c>
      <c r="P129" s="34">
        <v>7361.630000000001</v>
      </c>
      <c r="Q129" s="34">
        <v>7359.8</v>
      </c>
      <c r="R129" s="34">
        <v>7364.380000000001</v>
      </c>
      <c r="S129" s="34">
        <v>7362.16</v>
      </c>
      <c r="T129" s="34">
        <v>7356.47</v>
      </c>
      <c r="U129" s="34">
        <v>7340.35</v>
      </c>
      <c r="V129" s="34">
        <v>7342.93</v>
      </c>
      <c r="W129" s="34">
        <v>7334.630000000001</v>
      </c>
      <c r="X129" s="34">
        <v>7052.58</v>
      </c>
      <c r="Y129" s="34">
        <v>6674.79</v>
      </c>
    </row>
    <row r="130" spans="1:25">
      <c r="A130" s="33">
        <v>45461</v>
      </c>
      <c r="B130" s="34">
        <v>6452.31</v>
      </c>
      <c r="C130" s="34">
        <v>6362.68</v>
      </c>
      <c r="D130" s="34">
        <v>6192.02</v>
      </c>
      <c r="E130" s="34">
        <v>6129.07</v>
      </c>
      <c r="F130" s="34">
        <v>6113.72</v>
      </c>
      <c r="G130" s="34">
        <v>6345.1900000000005</v>
      </c>
      <c r="H130" s="34">
        <v>6446.79</v>
      </c>
      <c r="I130" s="34">
        <v>6757.29</v>
      </c>
      <c r="J130" s="34">
        <v>7325.9400000000005</v>
      </c>
      <c r="K130" s="34">
        <v>7371.01</v>
      </c>
      <c r="L130" s="34">
        <v>7444.24</v>
      </c>
      <c r="M130" s="34">
        <v>7464.2100000000009</v>
      </c>
      <c r="N130" s="34">
        <v>7468.630000000001</v>
      </c>
      <c r="O130" s="34">
        <v>7501.24</v>
      </c>
      <c r="P130" s="34">
        <v>7544.880000000001</v>
      </c>
      <c r="Q130" s="34">
        <v>7476.7800000000007</v>
      </c>
      <c r="R130" s="34">
        <v>7479.57</v>
      </c>
      <c r="S130" s="34">
        <v>7479.8700000000008</v>
      </c>
      <c r="T130" s="34">
        <v>7480.6100000000006</v>
      </c>
      <c r="U130" s="34">
        <v>7400.1500000000005</v>
      </c>
      <c r="V130" s="34">
        <v>7404.1900000000005</v>
      </c>
      <c r="W130" s="34">
        <v>7363.8700000000008</v>
      </c>
      <c r="X130" s="34">
        <v>7305.71</v>
      </c>
      <c r="Y130" s="34">
        <v>6751.3</v>
      </c>
    </row>
    <row r="131" spans="1:25">
      <c r="A131" s="33">
        <v>45462</v>
      </c>
      <c r="B131" s="34">
        <v>6477.75</v>
      </c>
      <c r="C131" s="34">
        <v>6429.91</v>
      </c>
      <c r="D131" s="34">
        <v>6225.72</v>
      </c>
      <c r="E131" s="34">
        <v>6081.65</v>
      </c>
      <c r="F131" s="34">
        <v>6065.14</v>
      </c>
      <c r="G131" s="34">
        <v>6372.27</v>
      </c>
      <c r="H131" s="34">
        <v>6467.56</v>
      </c>
      <c r="I131" s="34">
        <v>6799.37</v>
      </c>
      <c r="J131" s="34">
        <v>7352.5</v>
      </c>
      <c r="K131" s="34">
        <v>7463.1200000000008</v>
      </c>
      <c r="L131" s="34">
        <v>7585.68</v>
      </c>
      <c r="M131" s="34">
        <v>7627.3700000000008</v>
      </c>
      <c r="N131" s="34">
        <v>7642.68</v>
      </c>
      <c r="O131" s="34">
        <v>7659.4600000000009</v>
      </c>
      <c r="P131" s="34">
        <v>7692.82</v>
      </c>
      <c r="Q131" s="34">
        <v>7710.51</v>
      </c>
      <c r="R131" s="34">
        <v>7717.89</v>
      </c>
      <c r="S131" s="34">
        <v>7725.6</v>
      </c>
      <c r="T131" s="34">
        <v>7658.74</v>
      </c>
      <c r="U131" s="34">
        <v>7541.9400000000005</v>
      </c>
      <c r="V131" s="34">
        <v>7566.32</v>
      </c>
      <c r="W131" s="34">
        <v>7497.7900000000009</v>
      </c>
      <c r="X131" s="34">
        <v>7335.4600000000009</v>
      </c>
      <c r="Y131" s="34">
        <v>6815.91</v>
      </c>
    </row>
    <row r="132" spans="1:25">
      <c r="A132" s="33">
        <v>45463</v>
      </c>
      <c r="B132" s="34">
        <v>6496.06</v>
      </c>
      <c r="C132" s="34">
        <v>6453.56</v>
      </c>
      <c r="D132" s="34">
        <v>6241.42</v>
      </c>
      <c r="E132" s="34">
        <v>6132.78</v>
      </c>
      <c r="F132" s="34">
        <v>6073.4400000000005</v>
      </c>
      <c r="G132" s="34">
        <v>6264.6900000000005</v>
      </c>
      <c r="H132" s="34">
        <v>6400.27</v>
      </c>
      <c r="I132" s="34">
        <v>6691.31</v>
      </c>
      <c r="J132" s="34">
        <v>7331.4500000000007</v>
      </c>
      <c r="K132" s="34">
        <v>7358.31</v>
      </c>
      <c r="L132" s="34">
        <v>7404.75</v>
      </c>
      <c r="M132" s="34">
        <v>7440.2800000000007</v>
      </c>
      <c r="N132" s="34">
        <v>7468.34</v>
      </c>
      <c r="O132" s="34">
        <v>7429.9800000000005</v>
      </c>
      <c r="P132" s="34">
        <v>7445.8600000000006</v>
      </c>
      <c r="Q132" s="34">
        <v>7453.130000000001</v>
      </c>
      <c r="R132" s="34">
        <v>7437.27</v>
      </c>
      <c r="S132" s="34">
        <v>7434.85</v>
      </c>
      <c r="T132" s="34">
        <v>7384.31</v>
      </c>
      <c r="U132" s="34">
        <v>7364.77</v>
      </c>
      <c r="V132" s="34">
        <v>7360.0300000000007</v>
      </c>
      <c r="W132" s="34">
        <v>7342.49</v>
      </c>
      <c r="X132" s="34">
        <v>6905.82</v>
      </c>
      <c r="Y132" s="34">
        <v>6560.68</v>
      </c>
    </row>
    <row r="133" spans="1:25">
      <c r="A133" s="33">
        <v>45464</v>
      </c>
      <c r="B133" s="34">
        <v>6338.71</v>
      </c>
      <c r="C133" s="34">
        <v>6189.37</v>
      </c>
      <c r="D133" s="34">
        <v>5993.72</v>
      </c>
      <c r="E133" s="34">
        <v>5372.76</v>
      </c>
      <c r="F133" s="34">
        <v>5466.85</v>
      </c>
      <c r="G133" s="34">
        <v>5286.43</v>
      </c>
      <c r="H133" s="34">
        <v>6236.24</v>
      </c>
      <c r="I133" s="34">
        <v>6462.04</v>
      </c>
      <c r="J133" s="34">
        <v>6810.0300000000007</v>
      </c>
      <c r="K133" s="34">
        <v>7139.1100000000006</v>
      </c>
      <c r="L133" s="34">
        <v>7215.02</v>
      </c>
      <c r="M133" s="34">
        <v>7238.38</v>
      </c>
      <c r="N133" s="34">
        <v>6954.79</v>
      </c>
      <c r="O133" s="34">
        <v>7245.39</v>
      </c>
      <c r="P133" s="34">
        <v>7283.82</v>
      </c>
      <c r="Q133" s="34">
        <v>7300.99</v>
      </c>
      <c r="R133" s="34">
        <v>7292.43</v>
      </c>
      <c r="S133" s="34">
        <v>7265.38</v>
      </c>
      <c r="T133" s="34">
        <v>7224.81</v>
      </c>
      <c r="U133" s="34">
        <v>7094.34</v>
      </c>
      <c r="V133" s="34">
        <v>7325.59</v>
      </c>
      <c r="W133" s="34">
        <v>7309.45</v>
      </c>
      <c r="X133" s="34">
        <v>6966.34</v>
      </c>
      <c r="Y133" s="34">
        <v>6569.31</v>
      </c>
    </row>
    <row r="134" spans="1:25">
      <c r="A134" s="33">
        <v>45465</v>
      </c>
      <c r="B134" s="34">
        <v>6484.58</v>
      </c>
      <c r="C134" s="34">
        <v>6421.31</v>
      </c>
      <c r="D134" s="34">
        <v>6296.16</v>
      </c>
      <c r="E134" s="34">
        <v>6195.3</v>
      </c>
      <c r="F134" s="34">
        <v>6200.79</v>
      </c>
      <c r="G134" s="34">
        <v>6289.5</v>
      </c>
      <c r="H134" s="34">
        <v>6286.18</v>
      </c>
      <c r="I134" s="34">
        <v>6530.29</v>
      </c>
      <c r="J134" s="34">
        <v>7093.24</v>
      </c>
      <c r="K134" s="34">
        <v>7335.33</v>
      </c>
      <c r="L134" s="34">
        <v>7356.58</v>
      </c>
      <c r="M134" s="34">
        <v>7356.4600000000009</v>
      </c>
      <c r="N134" s="34">
        <v>7360.6900000000005</v>
      </c>
      <c r="O134" s="34">
        <v>7358.630000000001</v>
      </c>
      <c r="P134" s="34">
        <v>7369</v>
      </c>
      <c r="Q134" s="34">
        <v>7371.68</v>
      </c>
      <c r="R134" s="34">
        <v>7375.630000000001</v>
      </c>
      <c r="S134" s="34">
        <v>7375.1900000000005</v>
      </c>
      <c r="T134" s="34">
        <v>7367.4400000000005</v>
      </c>
      <c r="U134" s="34">
        <v>7357.9500000000007</v>
      </c>
      <c r="V134" s="34">
        <v>7375.2100000000009</v>
      </c>
      <c r="W134" s="34">
        <v>7396.4400000000005</v>
      </c>
      <c r="X134" s="34">
        <v>7322.25</v>
      </c>
      <c r="Y134" s="34">
        <v>6882.6100000000006</v>
      </c>
    </row>
    <row r="135" spans="1:25">
      <c r="A135" s="33">
        <v>45466</v>
      </c>
      <c r="B135" s="34">
        <v>6528.6900000000005</v>
      </c>
      <c r="C135" s="34">
        <v>6462.58</v>
      </c>
      <c r="D135" s="34">
        <v>6272.26</v>
      </c>
      <c r="E135" s="34">
        <v>6125.14</v>
      </c>
      <c r="F135" s="34">
        <v>6082.08</v>
      </c>
      <c r="G135" s="34">
        <v>6193.32</v>
      </c>
      <c r="H135" s="34">
        <v>6334.62</v>
      </c>
      <c r="I135" s="34">
        <v>6564.9</v>
      </c>
      <c r="J135" s="34">
        <v>7028.5300000000007</v>
      </c>
      <c r="K135" s="34">
        <v>7356.17</v>
      </c>
      <c r="L135" s="34">
        <v>7383.17</v>
      </c>
      <c r="M135" s="34">
        <v>7369.3</v>
      </c>
      <c r="N135" s="34">
        <v>7372</v>
      </c>
      <c r="O135" s="34">
        <v>7367</v>
      </c>
      <c r="P135" s="34">
        <v>7380.24</v>
      </c>
      <c r="Q135" s="34">
        <v>7378.4500000000007</v>
      </c>
      <c r="R135" s="34">
        <v>7373.51</v>
      </c>
      <c r="S135" s="34">
        <v>7369.1200000000008</v>
      </c>
      <c r="T135" s="34">
        <v>7369.17</v>
      </c>
      <c r="U135" s="34">
        <v>7359.6900000000005</v>
      </c>
      <c r="V135" s="34">
        <v>7370.6200000000008</v>
      </c>
      <c r="W135" s="34">
        <v>7381.6900000000005</v>
      </c>
      <c r="X135" s="34">
        <v>7339.27</v>
      </c>
      <c r="Y135" s="34">
        <v>6919.66</v>
      </c>
    </row>
    <row r="136" spans="1:25">
      <c r="A136" s="33">
        <v>45467</v>
      </c>
      <c r="B136" s="34">
        <v>6608.09</v>
      </c>
      <c r="C136" s="34">
        <v>6469.63</v>
      </c>
      <c r="D136" s="34">
        <v>6271.02</v>
      </c>
      <c r="E136" s="34">
        <v>6142.3600000000006</v>
      </c>
      <c r="F136" s="34">
        <v>6128.41</v>
      </c>
      <c r="G136" s="34">
        <v>6387.27</v>
      </c>
      <c r="H136" s="34">
        <v>6523.3</v>
      </c>
      <c r="I136" s="34">
        <v>6842.54</v>
      </c>
      <c r="J136" s="34">
        <v>7378.1200000000008</v>
      </c>
      <c r="K136" s="34">
        <v>7422.7300000000005</v>
      </c>
      <c r="L136" s="34">
        <v>7425.24</v>
      </c>
      <c r="M136" s="34">
        <v>7418.9800000000005</v>
      </c>
      <c r="N136" s="34">
        <v>7417.77</v>
      </c>
      <c r="O136" s="34">
        <v>7464.2100000000009</v>
      </c>
      <c r="P136" s="34">
        <v>7483.34</v>
      </c>
      <c r="Q136" s="34">
        <v>7517.4000000000005</v>
      </c>
      <c r="R136" s="34">
        <v>7518.93</v>
      </c>
      <c r="S136" s="34">
        <v>7480.5300000000007</v>
      </c>
      <c r="T136" s="34">
        <v>7395.9600000000009</v>
      </c>
      <c r="U136" s="34">
        <v>7372.59</v>
      </c>
      <c r="V136" s="34">
        <v>7382.17</v>
      </c>
      <c r="W136" s="34">
        <v>7384.33</v>
      </c>
      <c r="X136" s="34">
        <v>7337.7100000000009</v>
      </c>
      <c r="Y136" s="34">
        <v>6800.59</v>
      </c>
    </row>
    <row r="137" spans="1:25">
      <c r="A137" s="33">
        <v>45468</v>
      </c>
      <c r="B137" s="34">
        <v>6504.2300000000005</v>
      </c>
      <c r="C137" s="34">
        <v>6313.75</v>
      </c>
      <c r="D137" s="34">
        <v>6132.04</v>
      </c>
      <c r="E137" s="34">
        <v>5284.27</v>
      </c>
      <c r="F137" s="34">
        <v>5284.1</v>
      </c>
      <c r="G137" s="34">
        <v>6260.83</v>
      </c>
      <c r="H137" s="34">
        <v>6452.0300000000007</v>
      </c>
      <c r="I137" s="34">
        <v>6708.09</v>
      </c>
      <c r="J137" s="34">
        <v>7336.68</v>
      </c>
      <c r="K137" s="34">
        <v>7370.130000000001</v>
      </c>
      <c r="L137" s="34">
        <v>7377.57</v>
      </c>
      <c r="M137" s="34">
        <v>7382.84</v>
      </c>
      <c r="N137" s="34">
        <v>7383.3600000000006</v>
      </c>
      <c r="O137" s="34">
        <v>7380.27</v>
      </c>
      <c r="P137" s="34">
        <v>7390.56</v>
      </c>
      <c r="Q137" s="34">
        <v>7381.67</v>
      </c>
      <c r="R137" s="34">
        <v>7382.31</v>
      </c>
      <c r="S137" s="34">
        <v>7367.7100000000009</v>
      </c>
      <c r="T137" s="34">
        <v>7358.1100000000006</v>
      </c>
      <c r="U137" s="34">
        <v>7340.05</v>
      </c>
      <c r="V137" s="34">
        <v>7349.76</v>
      </c>
      <c r="W137" s="34">
        <v>7356.6500000000005</v>
      </c>
      <c r="X137" s="34">
        <v>7183.6900000000005</v>
      </c>
      <c r="Y137" s="34">
        <v>6734.9</v>
      </c>
    </row>
    <row r="138" spans="1:25">
      <c r="A138" s="33">
        <v>45469</v>
      </c>
      <c r="B138" s="34">
        <v>6541.45</v>
      </c>
      <c r="C138" s="34">
        <v>6311.3600000000006</v>
      </c>
      <c r="D138" s="34">
        <v>6183.72</v>
      </c>
      <c r="E138" s="34">
        <v>6108.96</v>
      </c>
      <c r="F138" s="34">
        <v>5907.3</v>
      </c>
      <c r="G138" s="34">
        <v>6344.91</v>
      </c>
      <c r="H138" s="34">
        <v>6537.05</v>
      </c>
      <c r="I138" s="34">
        <v>6799.7</v>
      </c>
      <c r="J138" s="34">
        <v>7337.2900000000009</v>
      </c>
      <c r="K138" s="34">
        <v>7378.33</v>
      </c>
      <c r="L138" s="34">
        <v>7383.2800000000007</v>
      </c>
      <c r="M138" s="34">
        <v>7374.55</v>
      </c>
      <c r="N138" s="34">
        <v>7370.9400000000005</v>
      </c>
      <c r="O138" s="34">
        <v>7363.32</v>
      </c>
      <c r="P138" s="34">
        <v>7379.4600000000009</v>
      </c>
      <c r="Q138" s="34">
        <v>7370.72</v>
      </c>
      <c r="R138" s="34">
        <v>7371.4000000000005</v>
      </c>
      <c r="S138" s="34">
        <v>7375.76</v>
      </c>
      <c r="T138" s="34">
        <v>7374.2000000000007</v>
      </c>
      <c r="U138" s="34">
        <v>7362.91</v>
      </c>
      <c r="V138" s="34">
        <v>7366.24</v>
      </c>
      <c r="W138" s="34">
        <v>7364.1900000000005</v>
      </c>
      <c r="X138" s="34">
        <v>7325.17</v>
      </c>
      <c r="Y138" s="34">
        <v>6816.2</v>
      </c>
    </row>
    <row r="139" spans="1:25">
      <c r="A139" s="33">
        <v>45470</v>
      </c>
      <c r="B139" s="34">
        <v>6568.87</v>
      </c>
      <c r="C139" s="34">
        <v>6307.42</v>
      </c>
      <c r="D139" s="34">
        <v>6185.81</v>
      </c>
      <c r="E139" s="34">
        <v>6111.72</v>
      </c>
      <c r="F139" s="34">
        <v>6104.46</v>
      </c>
      <c r="G139" s="34">
        <v>6366.68</v>
      </c>
      <c r="H139" s="34">
        <v>6554.47</v>
      </c>
      <c r="I139" s="34">
        <v>6840.35</v>
      </c>
      <c r="J139" s="34">
        <v>7367.58</v>
      </c>
      <c r="K139" s="34">
        <v>7418.18</v>
      </c>
      <c r="L139" s="34">
        <v>7414.5</v>
      </c>
      <c r="M139" s="34">
        <v>7408.81</v>
      </c>
      <c r="N139" s="34">
        <v>7403.99</v>
      </c>
      <c r="O139" s="34">
        <v>7404.1100000000006</v>
      </c>
      <c r="P139" s="34">
        <v>7460.2100000000009</v>
      </c>
      <c r="Q139" s="34">
        <v>7488.2000000000007</v>
      </c>
      <c r="R139" s="34">
        <v>7482.66</v>
      </c>
      <c r="S139" s="34">
        <v>7466.7100000000009</v>
      </c>
      <c r="T139" s="34">
        <v>7391.08</v>
      </c>
      <c r="U139" s="34">
        <v>7356.39</v>
      </c>
      <c r="V139" s="34">
        <v>7358.17</v>
      </c>
      <c r="W139" s="34">
        <v>7351.81</v>
      </c>
      <c r="X139" s="34">
        <v>7323.82</v>
      </c>
      <c r="Y139" s="34">
        <v>6880.06</v>
      </c>
    </row>
    <row r="140" spans="1:25">
      <c r="A140" s="33">
        <v>45471</v>
      </c>
      <c r="B140" s="34">
        <v>6570.8600000000006</v>
      </c>
      <c r="C140" s="34">
        <v>6287.7300000000005</v>
      </c>
      <c r="D140" s="34">
        <v>6115.4800000000005</v>
      </c>
      <c r="E140" s="34">
        <v>5284.87</v>
      </c>
      <c r="F140" s="34">
        <v>5284.1500000000005</v>
      </c>
      <c r="G140" s="34">
        <v>6237.52</v>
      </c>
      <c r="H140" s="34">
        <v>6453.2</v>
      </c>
      <c r="I140" s="34">
        <v>6791.37</v>
      </c>
      <c r="J140" s="34">
        <v>7353.41</v>
      </c>
      <c r="K140" s="34">
        <v>7541.82</v>
      </c>
      <c r="L140" s="34">
        <v>7537.17</v>
      </c>
      <c r="M140" s="34">
        <v>7559.9600000000009</v>
      </c>
      <c r="N140" s="34">
        <v>7513.4600000000009</v>
      </c>
      <c r="O140" s="34">
        <v>7592.64</v>
      </c>
      <c r="P140" s="34">
        <v>7601.93</v>
      </c>
      <c r="Q140" s="34">
        <v>7610.880000000001</v>
      </c>
      <c r="R140" s="34">
        <v>7623.64</v>
      </c>
      <c r="S140" s="34">
        <v>7603.89</v>
      </c>
      <c r="T140" s="34">
        <v>7573.5</v>
      </c>
      <c r="U140" s="34">
        <v>7467.7800000000007</v>
      </c>
      <c r="V140" s="34">
        <v>7474.89</v>
      </c>
      <c r="W140" s="34">
        <v>7460.2300000000005</v>
      </c>
      <c r="X140" s="34">
        <v>7321.9</v>
      </c>
      <c r="Y140" s="34">
        <v>6777.62</v>
      </c>
    </row>
    <row r="141" spans="1:25">
      <c r="A141" s="33">
        <v>45472</v>
      </c>
      <c r="B141" s="34">
        <v>6635.1900000000005</v>
      </c>
      <c r="C141" s="34">
        <v>6466.22</v>
      </c>
      <c r="D141" s="34">
        <v>6385.6100000000006</v>
      </c>
      <c r="E141" s="34">
        <v>6283.87</v>
      </c>
      <c r="F141" s="34">
        <v>6212.28</v>
      </c>
      <c r="G141" s="34">
        <v>6328.47</v>
      </c>
      <c r="H141" s="34">
        <v>6398.6900000000005</v>
      </c>
      <c r="I141" s="34">
        <v>6670.7</v>
      </c>
      <c r="J141" s="34">
        <v>7192.04</v>
      </c>
      <c r="K141" s="34">
        <v>7417.14</v>
      </c>
      <c r="L141" s="34">
        <v>7453.91</v>
      </c>
      <c r="M141" s="34">
        <v>7527.66</v>
      </c>
      <c r="N141" s="34">
        <v>7589.72</v>
      </c>
      <c r="O141" s="34">
        <v>7621.6500000000005</v>
      </c>
      <c r="P141" s="34">
        <v>7646.6</v>
      </c>
      <c r="Q141" s="34">
        <v>7645.49</v>
      </c>
      <c r="R141" s="34">
        <v>7672.97</v>
      </c>
      <c r="S141" s="34">
        <v>7672</v>
      </c>
      <c r="T141" s="34">
        <v>7672.4800000000005</v>
      </c>
      <c r="U141" s="34">
        <v>7562.72</v>
      </c>
      <c r="V141" s="34">
        <v>7588.49</v>
      </c>
      <c r="W141" s="34">
        <v>7586.31</v>
      </c>
      <c r="X141" s="34">
        <v>7342.9800000000005</v>
      </c>
      <c r="Y141" s="34">
        <v>6818.05</v>
      </c>
    </row>
    <row r="142" spans="1:25">
      <c r="A142" s="33">
        <v>45473</v>
      </c>
      <c r="B142" s="34">
        <v>6554.08</v>
      </c>
      <c r="C142" s="34">
        <v>6390.02</v>
      </c>
      <c r="D142" s="34">
        <v>6247</v>
      </c>
      <c r="E142" s="34">
        <v>6108.63</v>
      </c>
      <c r="F142" s="34">
        <v>6059.18</v>
      </c>
      <c r="G142" s="34">
        <v>6140.47</v>
      </c>
      <c r="H142" s="34">
        <v>6146.8</v>
      </c>
      <c r="I142" s="34">
        <v>6511.26</v>
      </c>
      <c r="J142" s="34">
        <v>6911.06</v>
      </c>
      <c r="K142" s="34">
        <v>7358.52</v>
      </c>
      <c r="L142" s="34">
        <v>7400.59</v>
      </c>
      <c r="M142" s="34">
        <v>7408.8700000000008</v>
      </c>
      <c r="N142" s="34">
        <v>7412.33</v>
      </c>
      <c r="O142" s="34">
        <v>7415.84</v>
      </c>
      <c r="P142" s="34">
        <v>7421.58</v>
      </c>
      <c r="Q142" s="34">
        <v>7425.1100000000006</v>
      </c>
      <c r="R142" s="34">
        <v>7425.5400000000009</v>
      </c>
      <c r="S142" s="34">
        <v>7418.57</v>
      </c>
      <c r="T142" s="34">
        <v>7423</v>
      </c>
      <c r="U142" s="34">
        <v>7401.56</v>
      </c>
      <c r="V142" s="34">
        <v>7406.85</v>
      </c>
      <c r="W142" s="34">
        <v>7399.24</v>
      </c>
      <c r="X142" s="34">
        <v>7341.67</v>
      </c>
      <c r="Y142" s="34">
        <v>6813.47</v>
      </c>
    </row>
    <row r="145" spans="1:25">
      <c r="A145" s="24" t="s">
        <v>8</v>
      </c>
      <c r="B145" s="25"/>
      <c r="C145" s="26"/>
      <c r="D145" s="27"/>
      <c r="E145" s="27"/>
      <c r="F145" s="27"/>
      <c r="G145" s="35" t="s">
        <v>37</v>
      </c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9"/>
    </row>
    <row r="146" spans="1:25" ht="24">
      <c r="A146" s="30"/>
      <c r="B146" s="31" t="s">
        <v>10</v>
      </c>
      <c r="C146" s="32" t="s">
        <v>11</v>
      </c>
      <c r="D146" s="32" t="s">
        <v>12</v>
      </c>
      <c r="E146" s="32" t="s">
        <v>13</v>
      </c>
      <c r="F146" s="32" t="s">
        <v>14</v>
      </c>
      <c r="G146" s="32" t="s">
        <v>15</v>
      </c>
      <c r="H146" s="32" t="s">
        <v>16</v>
      </c>
      <c r="I146" s="32" t="s">
        <v>17</v>
      </c>
      <c r="J146" s="32" t="s">
        <v>18</v>
      </c>
      <c r="K146" s="32" t="s">
        <v>19</v>
      </c>
      <c r="L146" s="32" t="s">
        <v>20</v>
      </c>
      <c r="M146" s="32" t="s">
        <v>21</v>
      </c>
      <c r="N146" s="32" t="s">
        <v>22</v>
      </c>
      <c r="O146" s="32" t="s">
        <v>23</v>
      </c>
      <c r="P146" s="32" t="s">
        <v>24</v>
      </c>
      <c r="Q146" s="32" t="s">
        <v>25</v>
      </c>
      <c r="R146" s="32" t="s">
        <v>26</v>
      </c>
      <c r="S146" s="32" t="s">
        <v>27</v>
      </c>
      <c r="T146" s="32" t="s">
        <v>28</v>
      </c>
      <c r="U146" s="32" t="s">
        <v>29</v>
      </c>
      <c r="V146" s="32" t="s">
        <v>30</v>
      </c>
      <c r="W146" s="32" t="s">
        <v>31</v>
      </c>
      <c r="X146" s="32" t="s">
        <v>32</v>
      </c>
      <c r="Y146" s="32" t="s">
        <v>33</v>
      </c>
    </row>
    <row r="147" spans="1:25">
      <c r="A147" s="33">
        <v>45444</v>
      </c>
      <c r="B147" s="34">
        <v>0</v>
      </c>
      <c r="C147" s="34">
        <v>0</v>
      </c>
      <c r="D147" s="34">
        <v>0</v>
      </c>
      <c r="E147" s="34">
        <v>0</v>
      </c>
      <c r="F147" s="34">
        <v>0</v>
      </c>
      <c r="G147" s="34">
        <v>151.55000000000001</v>
      </c>
      <c r="H147" s="34">
        <v>740.56</v>
      </c>
      <c r="I147" s="34">
        <v>124.81</v>
      </c>
      <c r="J147" s="34">
        <v>197.98</v>
      </c>
      <c r="K147" s="34">
        <v>329.65</v>
      </c>
      <c r="L147" s="34">
        <v>234.13</v>
      </c>
      <c r="M147" s="34">
        <v>5.76</v>
      </c>
      <c r="N147" s="34">
        <v>121.48</v>
      </c>
      <c r="O147" s="34">
        <v>218.68</v>
      </c>
      <c r="P147" s="34">
        <v>215</v>
      </c>
      <c r="Q147" s="34">
        <v>269.32</v>
      </c>
      <c r="R147" s="34">
        <v>315.79000000000002</v>
      </c>
      <c r="S147" s="34">
        <v>0</v>
      </c>
      <c r="T147" s="34">
        <v>102.81</v>
      </c>
      <c r="U147" s="34">
        <v>99.72</v>
      </c>
      <c r="V147" s="34">
        <v>100.98</v>
      </c>
      <c r="W147" s="34">
        <v>0</v>
      </c>
      <c r="X147" s="34">
        <v>0</v>
      </c>
      <c r="Y147" s="34">
        <v>0</v>
      </c>
    </row>
    <row r="148" spans="1:25">
      <c r="A148" s="33">
        <v>45445</v>
      </c>
      <c r="B148" s="34">
        <v>0</v>
      </c>
      <c r="C148" s="34">
        <v>0</v>
      </c>
      <c r="D148" s="34">
        <v>0</v>
      </c>
      <c r="E148" s="34">
        <v>0</v>
      </c>
      <c r="F148" s="34">
        <v>0</v>
      </c>
      <c r="G148" s="34">
        <v>135.59</v>
      </c>
      <c r="H148" s="34">
        <v>0</v>
      </c>
      <c r="I148" s="34">
        <v>660.16</v>
      </c>
      <c r="J148" s="34">
        <v>143.80000000000001</v>
      </c>
      <c r="K148" s="34">
        <v>220.55</v>
      </c>
      <c r="L148" s="34">
        <v>121.53</v>
      </c>
      <c r="M148" s="34">
        <v>144.52000000000001</v>
      </c>
      <c r="N148" s="34">
        <v>165.52</v>
      </c>
      <c r="O148" s="34">
        <v>160.86000000000001</v>
      </c>
      <c r="P148" s="34">
        <v>135.41999999999999</v>
      </c>
      <c r="Q148" s="34">
        <v>98.52</v>
      </c>
      <c r="R148" s="34">
        <v>68.48</v>
      </c>
      <c r="S148" s="34">
        <v>57.36</v>
      </c>
      <c r="T148" s="34">
        <v>50.62</v>
      </c>
      <c r="U148" s="34">
        <v>179.85</v>
      </c>
      <c r="V148" s="34">
        <v>139.94</v>
      </c>
      <c r="W148" s="34">
        <v>61.35</v>
      </c>
      <c r="X148" s="34">
        <v>0</v>
      </c>
      <c r="Y148" s="34">
        <v>0</v>
      </c>
    </row>
    <row r="149" spans="1:25">
      <c r="A149" s="33">
        <v>45446</v>
      </c>
      <c r="B149" s="34">
        <v>0</v>
      </c>
      <c r="C149" s="34">
        <v>0</v>
      </c>
      <c r="D149" s="34">
        <v>0</v>
      </c>
      <c r="E149" s="34">
        <v>0</v>
      </c>
      <c r="F149" s="34">
        <v>0</v>
      </c>
      <c r="G149" s="34">
        <v>149.76</v>
      </c>
      <c r="H149" s="34">
        <v>66.5</v>
      </c>
      <c r="I149" s="34">
        <v>21.14</v>
      </c>
      <c r="J149" s="34">
        <v>180</v>
      </c>
      <c r="K149" s="34">
        <v>69.59</v>
      </c>
      <c r="L149" s="34">
        <v>250.72</v>
      </c>
      <c r="M149" s="34">
        <v>319.52999999999997</v>
      </c>
      <c r="N149" s="34">
        <v>127.02</v>
      </c>
      <c r="O149" s="34">
        <v>117.81</v>
      </c>
      <c r="P149" s="34">
        <v>544.11</v>
      </c>
      <c r="Q149" s="34">
        <v>496.01</v>
      </c>
      <c r="R149" s="34">
        <v>285.55</v>
      </c>
      <c r="S149" s="34">
        <v>141.78</v>
      </c>
      <c r="T149" s="34">
        <v>82.65</v>
      </c>
      <c r="U149" s="34">
        <v>197.19</v>
      </c>
      <c r="V149" s="34">
        <v>155.63999999999999</v>
      </c>
      <c r="W149" s="34">
        <v>0</v>
      </c>
      <c r="X149" s="34">
        <v>0</v>
      </c>
      <c r="Y149" s="34">
        <v>0</v>
      </c>
    </row>
    <row r="150" spans="1:25">
      <c r="A150" s="33">
        <v>45447</v>
      </c>
      <c r="B150" s="34">
        <v>0</v>
      </c>
      <c r="C150" s="34">
        <v>0</v>
      </c>
      <c r="D150" s="34">
        <v>0</v>
      </c>
      <c r="E150" s="34">
        <v>0</v>
      </c>
      <c r="F150" s="34">
        <v>104.11</v>
      </c>
      <c r="G150" s="34">
        <v>158.35</v>
      </c>
      <c r="H150" s="34">
        <v>292.98</v>
      </c>
      <c r="I150" s="34">
        <v>377.71</v>
      </c>
      <c r="J150" s="34">
        <v>168.27</v>
      </c>
      <c r="K150" s="34">
        <v>29.76</v>
      </c>
      <c r="L150" s="34">
        <v>82.07</v>
      </c>
      <c r="M150" s="34">
        <v>32.75</v>
      </c>
      <c r="N150" s="34">
        <v>216.58</v>
      </c>
      <c r="O150" s="34">
        <v>300.88</v>
      </c>
      <c r="P150" s="34">
        <v>680.25</v>
      </c>
      <c r="Q150" s="34">
        <v>155.76</v>
      </c>
      <c r="R150" s="34">
        <v>65.900000000000006</v>
      </c>
      <c r="S150" s="34">
        <v>14.38</v>
      </c>
      <c r="T150" s="34">
        <v>220.54</v>
      </c>
      <c r="U150" s="34">
        <v>41.27</v>
      </c>
      <c r="V150" s="34">
        <v>48.92</v>
      </c>
      <c r="W150" s="34">
        <v>0</v>
      </c>
      <c r="X150" s="34">
        <v>0</v>
      </c>
      <c r="Y150" s="34">
        <v>0</v>
      </c>
    </row>
    <row r="151" spans="1:25">
      <c r="A151" s="33">
        <v>45448</v>
      </c>
      <c r="B151" s="34">
        <v>4.68</v>
      </c>
      <c r="C151" s="34">
        <v>0</v>
      </c>
      <c r="D151" s="34">
        <v>46.26</v>
      </c>
      <c r="E151" s="34">
        <v>56.41</v>
      </c>
      <c r="F151" s="34">
        <v>831.55</v>
      </c>
      <c r="G151" s="34">
        <v>1145.77</v>
      </c>
      <c r="H151" s="34">
        <v>1081.46</v>
      </c>
      <c r="I151" s="34">
        <v>1596.65</v>
      </c>
      <c r="J151" s="34">
        <v>266.61</v>
      </c>
      <c r="K151" s="34">
        <v>0</v>
      </c>
      <c r="L151" s="34">
        <v>72.97</v>
      </c>
      <c r="M151" s="34">
        <v>182.22</v>
      </c>
      <c r="N151" s="34">
        <v>805.82</v>
      </c>
      <c r="O151" s="34">
        <v>1294.23</v>
      </c>
      <c r="P151" s="34">
        <v>1506.09</v>
      </c>
      <c r="Q151" s="34">
        <v>1345.92</v>
      </c>
      <c r="R151" s="34">
        <v>1866.8</v>
      </c>
      <c r="S151" s="34">
        <v>1783.94</v>
      </c>
      <c r="T151" s="34">
        <v>238.85</v>
      </c>
      <c r="U151" s="34">
        <v>61.79</v>
      </c>
      <c r="V151" s="34">
        <v>46.5</v>
      </c>
      <c r="W151" s="34">
        <v>47.68</v>
      </c>
      <c r="X151" s="34">
        <v>0</v>
      </c>
      <c r="Y151" s="34">
        <v>0</v>
      </c>
    </row>
    <row r="152" spans="1:25">
      <c r="A152" s="33">
        <v>45449</v>
      </c>
      <c r="B152" s="34">
        <v>179.28</v>
      </c>
      <c r="C152" s="34">
        <v>178.01</v>
      </c>
      <c r="D152" s="34">
        <v>203.99</v>
      </c>
      <c r="E152" s="34">
        <v>554.38</v>
      </c>
      <c r="F152" s="34">
        <v>256.41000000000003</v>
      </c>
      <c r="G152" s="34">
        <v>1003.13</v>
      </c>
      <c r="H152" s="34">
        <v>1008.51</v>
      </c>
      <c r="I152" s="34">
        <v>573.39</v>
      </c>
      <c r="J152" s="34">
        <v>438.42</v>
      </c>
      <c r="K152" s="34">
        <v>86.33</v>
      </c>
      <c r="L152" s="34">
        <v>91.87</v>
      </c>
      <c r="M152" s="34">
        <v>87.57</v>
      </c>
      <c r="N152" s="34">
        <v>90.9</v>
      </c>
      <c r="O152" s="34">
        <v>96.15</v>
      </c>
      <c r="P152" s="34">
        <v>855.78</v>
      </c>
      <c r="Q152" s="34">
        <v>875.83</v>
      </c>
      <c r="R152" s="34">
        <v>857.93</v>
      </c>
      <c r="S152" s="34">
        <v>55.12</v>
      </c>
      <c r="T152" s="34">
        <v>35.53</v>
      </c>
      <c r="U152" s="34">
        <v>0</v>
      </c>
      <c r="V152" s="34">
        <v>99.72</v>
      </c>
      <c r="W152" s="34">
        <v>0</v>
      </c>
      <c r="X152" s="34">
        <v>0</v>
      </c>
      <c r="Y152" s="34">
        <v>0</v>
      </c>
    </row>
    <row r="153" spans="1:25">
      <c r="A153" s="33">
        <v>45450</v>
      </c>
      <c r="B153" s="34">
        <v>38.6</v>
      </c>
      <c r="C153" s="34">
        <v>0</v>
      </c>
      <c r="D153" s="34">
        <v>566.94000000000005</v>
      </c>
      <c r="E153" s="34">
        <v>466.31</v>
      </c>
      <c r="F153" s="34">
        <v>0</v>
      </c>
      <c r="G153" s="34">
        <v>894.46</v>
      </c>
      <c r="H153" s="34">
        <v>368.16</v>
      </c>
      <c r="I153" s="34">
        <v>410.14</v>
      </c>
      <c r="J153" s="34">
        <v>385.46</v>
      </c>
      <c r="K153" s="34">
        <v>61.54</v>
      </c>
      <c r="L153" s="34">
        <v>40.67</v>
      </c>
      <c r="M153" s="34">
        <v>6.82</v>
      </c>
      <c r="N153" s="34">
        <v>31.67</v>
      </c>
      <c r="O153" s="34">
        <v>25.08</v>
      </c>
      <c r="P153" s="34">
        <v>24.52</v>
      </c>
      <c r="Q153" s="34">
        <v>10.58</v>
      </c>
      <c r="R153" s="34">
        <v>0</v>
      </c>
      <c r="S153" s="34">
        <v>0</v>
      </c>
      <c r="T153" s="34">
        <v>0</v>
      </c>
      <c r="U153" s="34">
        <v>0</v>
      </c>
      <c r="V153" s="34">
        <v>0</v>
      </c>
      <c r="W153" s="34">
        <v>0</v>
      </c>
      <c r="X153" s="34">
        <v>0</v>
      </c>
      <c r="Y153" s="34">
        <v>0</v>
      </c>
    </row>
    <row r="154" spans="1:25">
      <c r="A154" s="33">
        <v>45451</v>
      </c>
      <c r="B154" s="34">
        <v>0</v>
      </c>
      <c r="C154" s="34">
        <v>76.150000000000006</v>
      </c>
      <c r="D154" s="34">
        <v>27.86</v>
      </c>
      <c r="E154" s="34">
        <v>0</v>
      </c>
      <c r="F154" s="34">
        <v>0</v>
      </c>
      <c r="G154" s="34">
        <v>72.959999999999994</v>
      </c>
      <c r="H154" s="34">
        <v>53.68</v>
      </c>
      <c r="I154" s="34">
        <v>187</v>
      </c>
      <c r="J154" s="34">
        <v>254.99</v>
      </c>
      <c r="K154" s="34">
        <v>28.95</v>
      </c>
      <c r="L154" s="34">
        <v>26.75</v>
      </c>
      <c r="M154" s="34">
        <v>28.6</v>
      </c>
      <c r="N154" s="34">
        <v>26.62</v>
      </c>
      <c r="O154" s="34">
        <v>20</v>
      </c>
      <c r="P154" s="34">
        <v>22.84</v>
      </c>
      <c r="Q154" s="34">
        <v>43.79</v>
      </c>
      <c r="R154" s="34">
        <v>84.71</v>
      </c>
      <c r="S154" s="34">
        <v>3.92</v>
      </c>
      <c r="T154" s="34">
        <v>0</v>
      </c>
      <c r="U154" s="34">
        <v>11.24</v>
      </c>
      <c r="V154" s="34">
        <v>9.67</v>
      </c>
      <c r="W154" s="34">
        <v>0</v>
      </c>
      <c r="X154" s="34">
        <v>0</v>
      </c>
      <c r="Y154" s="34">
        <v>0</v>
      </c>
    </row>
    <row r="155" spans="1:25">
      <c r="A155" s="33">
        <v>45452</v>
      </c>
      <c r="B155" s="34">
        <v>0</v>
      </c>
      <c r="C155" s="34">
        <v>0</v>
      </c>
      <c r="D155" s="34">
        <v>0</v>
      </c>
      <c r="E155" s="34">
        <v>0</v>
      </c>
      <c r="F155" s="34">
        <v>11.22</v>
      </c>
      <c r="G155" s="34">
        <v>148.63</v>
      </c>
      <c r="H155" s="34">
        <v>244</v>
      </c>
      <c r="I155" s="34">
        <v>202.88</v>
      </c>
      <c r="J155" s="34">
        <v>193.72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v>0</v>
      </c>
      <c r="S155" s="34">
        <v>0</v>
      </c>
      <c r="T155" s="34">
        <v>0</v>
      </c>
      <c r="U155" s="34">
        <v>0</v>
      </c>
      <c r="V155" s="34">
        <v>0</v>
      </c>
      <c r="W155" s="34">
        <v>0</v>
      </c>
      <c r="X155" s="34">
        <v>0</v>
      </c>
      <c r="Y155" s="34">
        <v>0</v>
      </c>
    </row>
    <row r="156" spans="1:25">
      <c r="A156" s="33">
        <v>45453</v>
      </c>
      <c r="B156" s="34">
        <v>38.33</v>
      </c>
      <c r="C156" s="34">
        <v>83.38</v>
      </c>
      <c r="D156" s="34">
        <v>0</v>
      </c>
      <c r="E156" s="34">
        <v>0</v>
      </c>
      <c r="F156" s="34">
        <v>196.09</v>
      </c>
      <c r="G156" s="34">
        <v>244.46</v>
      </c>
      <c r="H156" s="34">
        <v>52.85</v>
      </c>
      <c r="I156" s="34">
        <v>323.07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4">
        <v>0</v>
      </c>
      <c r="S156" s="34">
        <v>0</v>
      </c>
      <c r="T156" s="34">
        <v>0</v>
      </c>
      <c r="U156" s="34">
        <v>0</v>
      </c>
      <c r="V156" s="34">
        <v>0</v>
      </c>
      <c r="W156" s="34">
        <v>0</v>
      </c>
      <c r="X156" s="34">
        <v>0</v>
      </c>
      <c r="Y156" s="34">
        <v>0</v>
      </c>
    </row>
    <row r="157" spans="1:25">
      <c r="A157" s="33">
        <v>45454</v>
      </c>
      <c r="B157" s="34">
        <v>0</v>
      </c>
      <c r="C157" s="34">
        <v>0</v>
      </c>
      <c r="D157" s="34">
        <v>0</v>
      </c>
      <c r="E157" s="34">
        <v>0</v>
      </c>
      <c r="F157" s="34">
        <v>14.35</v>
      </c>
      <c r="G157" s="34">
        <v>976.43</v>
      </c>
      <c r="H157" s="34">
        <v>56.09</v>
      </c>
      <c r="I157" s="34">
        <v>235.06</v>
      </c>
      <c r="J157" s="34">
        <v>183.17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121.1</v>
      </c>
      <c r="Q157" s="34">
        <v>413.34</v>
      </c>
      <c r="R157" s="34">
        <v>86.1</v>
      </c>
      <c r="S157" s="34">
        <v>0</v>
      </c>
      <c r="T157" s="34">
        <v>0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</row>
    <row r="158" spans="1:25">
      <c r="A158" s="33">
        <v>45455</v>
      </c>
      <c r="B158" s="34">
        <v>0</v>
      </c>
      <c r="C158" s="34">
        <v>54.22</v>
      </c>
      <c r="D158" s="34">
        <v>151.93</v>
      </c>
      <c r="E158" s="34">
        <v>51.15</v>
      </c>
      <c r="F158" s="34">
        <v>85.7</v>
      </c>
      <c r="G158" s="34">
        <v>197.39</v>
      </c>
      <c r="H158" s="34">
        <v>192.32</v>
      </c>
      <c r="I158" s="34">
        <v>189.55</v>
      </c>
      <c r="J158" s="34">
        <v>498</v>
      </c>
      <c r="K158" s="34">
        <v>48.05</v>
      </c>
      <c r="L158" s="34">
        <v>0</v>
      </c>
      <c r="M158" s="34">
        <v>0</v>
      </c>
      <c r="N158" s="34">
        <v>16.68</v>
      </c>
      <c r="O158" s="34">
        <v>15.69</v>
      </c>
      <c r="P158" s="34">
        <v>25.31</v>
      </c>
      <c r="Q158" s="34">
        <v>42.71</v>
      </c>
      <c r="R158" s="34">
        <v>19.600000000000001</v>
      </c>
      <c r="S158" s="34">
        <v>5.99</v>
      </c>
      <c r="T158" s="34">
        <v>2.63</v>
      </c>
      <c r="U158" s="34">
        <v>39.549999999999997</v>
      </c>
      <c r="V158" s="34">
        <v>36.71</v>
      </c>
      <c r="W158" s="34">
        <v>0</v>
      </c>
      <c r="X158" s="34">
        <v>36.99</v>
      </c>
      <c r="Y158" s="34">
        <v>0</v>
      </c>
    </row>
    <row r="159" spans="1:25">
      <c r="A159" s="33">
        <v>45456</v>
      </c>
      <c r="B159" s="34">
        <v>0</v>
      </c>
      <c r="C159" s="34">
        <v>0</v>
      </c>
      <c r="D159" s="34">
        <v>0</v>
      </c>
      <c r="E159" s="34">
        <v>0</v>
      </c>
      <c r="F159" s="34">
        <v>192.18</v>
      </c>
      <c r="G159" s="34">
        <v>120.77</v>
      </c>
      <c r="H159" s="34">
        <v>103.12</v>
      </c>
      <c r="I159" s="34">
        <v>336.63</v>
      </c>
      <c r="J159" s="34">
        <v>0</v>
      </c>
      <c r="K159" s="34">
        <v>32.590000000000003</v>
      </c>
      <c r="L159" s="34">
        <v>188.06</v>
      </c>
      <c r="M159" s="34">
        <v>265.08999999999997</v>
      </c>
      <c r="N159" s="34">
        <v>721.76</v>
      </c>
      <c r="O159" s="34">
        <v>746.96</v>
      </c>
      <c r="P159" s="34">
        <v>741.17</v>
      </c>
      <c r="Q159" s="34">
        <v>817.96</v>
      </c>
      <c r="R159" s="34">
        <v>645.23</v>
      </c>
      <c r="S159" s="34">
        <v>505.86</v>
      </c>
      <c r="T159" s="34">
        <v>231.52</v>
      </c>
      <c r="U159" s="34">
        <v>29.38</v>
      </c>
      <c r="V159" s="34">
        <v>183.4</v>
      </c>
      <c r="W159" s="34">
        <v>0</v>
      </c>
      <c r="X159" s="34">
        <v>0</v>
      </c>
      <c r="Y159" s="34">
        <v>0</v>
      </c>
    </row>
    <row r="160" spans="1:25">
      <c r="A160" s="33">
        <v>45457</v>
      </c>
      <c r="B160" s="34">
        <v>46.66</v>
      </c>
      <c r="C160" s="34">
        <v>18.48</v>
      </c>
      <c r="D160" s="34">
        <v>30.91</v>
      </c>
      <c r="E160" s="34">
        <v>3.61</v>
      </c>
      <c r="F160" s="34">
        <v>77.38</v>
      </c>
      <c r="G160" s="34">
        <v>127.17</v>
      </c>
      <c r="H160" s="34">
        <v>218.25</v>
      </c>
      <c r="I160" s="34">
        <v>471.55</v>
      </c>
      <c r="J160" s="34">
        <v>44.43</v>
      </c>
      <c r="K160" s="34">
        <v>268.82</v>
      </c>
      <c r="L160" s="34">
        <v>185.44</v>
      </c>
      <c r="M160" s="34">
        <v>178.96</v>
      </c>
      <c r="N160" s="34">
        <v>91.79</v>
      </c>
      <c r="O160" s="34">
        <v>306.25</v>
      </c>
      <c r="P160" s="34">
        <v>714.11</v>
      </c>
      <c r="Q160" s="34">
        <v>547.20000000000005</v>
      </c>
      <c r="R160" s="34">
        <v>360.41</v>
      </c>
      <c r="S160" s="34">
        <v>273.95999999999998</v>
      </c>
      <c r="T160" s="34">
        <v>513.80999999999995</v>
      </c>
      <c r="U160" s="34">
        <v>29.86</v>
      </c>
      <c r="V160" s="34">
        <v>7.16</v>
      </c>
      <c r="W160" s="34">
        <v>0</v>
      </c>
      <c r="X160" s="34">
        <v>0</v>
      </c>
      <c r="Y160" s="34">
        <v>0</v>
      </c>
    </row>
    <row r="161" spans="1:25">
      <c r="A161" s="33">
        <v>45458</v>
      </c>
      <c r="B161" s="34">
        <v>0</v>
      </c>
      <c r="C161" s="34">
        <v>0</v>
      </c>
      <c r="D161" s="34">
        <v>0</v>
      </c>
      <c r="E161" s="34">
        <v>27.48</v>
      </c>
      <c r="F161" s="34">
        <v>138.29</v>
      </c>
      <c r="G161" s="34">
        <v>156.07</v>
      </c>
      <c r="H161" s="34">
        <v>152.62</v>
      </c>
      <c r="I161" s="34">
        <v>277.43</v>
      </c>
      <c r="J161" s="34">
        <v>380.69</v>
      </c>
      <c r="K161" s="34">
        <v>0</v>
      </c>
      <c r="L161" s="34">
        <v>5.32</v>
      </c>
      <c r="M161" s="34">
        <v>0</v>
      </c>
      <c r="N161" s="34">
        <v>22.62</v>
      </c>
      <c r="O161" s="34">
        <v>18.03</v>
      </c>
      <c r="P161" s="34">
        <v>14.83</v>
      </c>
      <c r="Q161" s="34">
        <v>56.23</v>
      </c>
      <c r="R161" s="34">
        <v>60</v>
      </c>
      <c r="S161" s="34">
        <v>0</v>
      </c>
      <c r="T161" s="34">
        <v>0</v>
      </c>
      <c r="U161" s="34">
        <v>0</v>
      </c>
      <c r="V161" s="34">
        <v>0</v>
      </c>
      <c r="W161" s="34">
        <v>0</v>
      </c>
      <c r="X161" s="34">
        <v>0</v>
      </c>
      <c r="Y161" s="34">
        <v>0</v>
      </c>
    </row>
    <row r="162" spans="1:25">
      <c r="A162" s="33">
        <v>45459</v>
      </c>
      <c r="B162" s="34">
        <v>0</v>
      </c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133.93</v>
      </c>
      <c r="J162" s="34">
        <v>320.33</v>
      </c>
      <c r="K162" s="34">
        <v>42.17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  <c r="W162" s="34">
        <v>0</v>
      </c>
      <c r="X162" s="34">
        <v>0</v>
      </c>
      <c r="Y162" s="34">
        <v>0</v>
      </c>
    </row>
    <row r="163" spans="1:25">
      <c r="A163" s="33">
        <v>45460</v>
      </c>
      <c r="B163" s="34">
        <v>4.67</v>
      </c>
      <c r="C163" s="34">
        <v>48.8</v>
      </c>
      <c r="D163" s="34">
        <v>101.45</v>
      </c>
      <c r="E163" s="34">
        <v>112.41</v>
      </c>
      <c r="F163" s="34">
        <v>77.290000000000006</v>
      </c>
      <c r="G163" s="34">
        <v>143.72999999999999</v>
      </c>
      <c r="H163" s="34">
        <v>240.21</v>
      </c>
      <c r="I163" s="34">
        <v>327.42</v>
      </c>
      <c r="J163" s="34">
        <v>22.77</v>
      </c>
      <c r="K163" s="34">
        <v>19.39</v>
      </c>
      <c r="L163" s="34">
        <v>116.32</v>
      </c>
      <c r="M163" s="34">
        <v>200.91</v>
      </c>
      <c r="N163" s="34">
        <v>281.33</v>
      </c>
      <c r="O163" s="34">
        <v>307.87</v>
      </c>
      <c r="P163" s="34">
        <v>251.16</v>
      </c>
      <c r="Q163" s="34">
        <v>244.25</v>
      </c>
      <c r="R163" s="34">
        <v>315.61</v>
      </c>
      <c r="S163" s="34">
        <v>419.45</v>
      </c>
      <c r="T163" s="34">
        <v>255.75</v>
      </c>
      <c r="U163" s="34">
        <v>75.36</v>
      </c>
      <c r="V163" s="34">
        <v>27.52</v>
      </c>
      <c r="W163" s="34">
        <v>20.75</v>
      </c>
      <c r="X163" s="34">
        <v>92.96</v>
      </c>
      <c r="Y163" s="34">
        <v>0</v>
      </c>
    </row>
    <row r="164" spans="1:25">
      <c r="A164" s="33">
        <v>45461</v>
      </c>
      <c r="B164" s="34">
        <v>39.64</v>
      </c>
      <c r="C164" s="34">
        <v>69.959999999999994</v>
      </c>
      <c r="D164" s="34">
        <v>153.76</v>
      </c>
      <c r="E164" s="34">
        <v>141.63</v>
      </c>
      <c r="F164" s="34">
        <v>192.99</v>
      </c>
      <c r="G164" s="34">
        <v>231.58</v>
      </c>
      <c r="H164" s="34">
        <v>270.85000000000002</v>
      </c>
      <c r="I164" s="34">
        <v>555.01</v>
      </c>
      <c r="J164" s="34">
        <v>99.89</v>
      </c>
      <c r="K164" s="34">
        <v>492.52</v>
      </c>
      <c r="L164" s="34">
        <v>536.75</v>
      </c>
      <c r="M164" s="34">
        <v>656.08</v>
      </c>
      <c r="N164" s="34">
        <v>1431.5</v>
      </c>
      <c r="O164" s="34">
        <v>1585.43</v>
      </c>
      <c r="P164" s="34">
        <v>1609.76</v>
      </c>
      <c r="Q164" s="34">
        <v>1652.39</v>
      </c>
      <c r="R164" s="34">
        <v>935.1</v>
      </c>
      <c r="S164" s="34">
        <v>793.19</v>
      </c>
      <c r="T164" s="34">
        <v>153.81</v>
      </c>
      <c r="U164" s="34">
        <v>72.28</v>
      </c>
      <c r="V164" s="34">
        <v>197.06</v>
      </c>
      <c r="W164" s="34">
        <v>47.65</v>
      </c>
      <c r="X164" s="34">
        <v>0</v>
      </c>
      <c r="Y164" s="34">
        <v>0</v>
      </c>
    </row>
    <row r="165" spans="1:25">
      <c r="A165" s="33">
        <v>45462</v>
      </c>
      <c r="B165" s="34">
        <v>52.27</v>
      </c>
      <c r="C165" s="34">
        <v>52.37</v>
      </c>
      <c r="D165" s="34">
        <v>144.77000000000001</v>
      </c>
      <c r="E165" s="34">
        <v>82.1</v>
      </c>
      <c r="F165" s="34">
        <v>246.1</v>
      </c>
      <c r="G165" s="34">
        <v>153.18</v>
      </c>
      <c r="H165" s="34">
        <v>276.83</v>
      </c>
      <c r="I165" s="34">
        <v>454.07</v>
      </c>
      <c r="J165" s="34">
        <v>50.98</v>
      </c>
      <c r="K165" s="34">
        <v>235.09</v>
      </c>
      <c r="L165" s="34">
        <v>886.21</v>
      </c>
      <c r="M165" s="34">
        <v>857.92</v>
      </c>
      <c r="N165" s="34">
        <v>868.34</v>
      </c>
      <c r="O165" s="34">
        <v>835.19</v>
      </c>
      <c r="P165" s="34">
        <v>840.12</v>
      </c>
      <c r="Q165" s="34">
        <v>906.64</v>
      </c>
      <c r="R165" s="34">
        <v>2574.25</v>
      </c>
      <c r="S165" s="34">
        <v>1984.1</v>
      </c>
      <c r="T165" s="34">
        <v>2250.86</v>
      </c>
      <c r="U165" s="34">
        <v>3549.73</v>
      </c>
      <c r="V165" s="34">
        <v>869.45</v>
      </c>
      <c r="W165" s="34">
        <v>922.11</v>
      </c>
      <c r="X165" s="34">
        <v>832.98</v>
      </c>
      <c r="Y165" s="34">
        <v>517.41</v>
      </c>
    </row>
    <row r="166" spans="1:25">
      <c r="A166" s="33">
        <v>45463</v>
      </c>
      <c r="B166" s="34">
        <v>42.33</v>
      </c>
      <c r="C166" s="34">
        <v>40.65</v>
      </c>
      <c r="D166" s="34">
        <v>0</v>
      </c>
      <c r="E166" s="34">
        <v>0</v>
      </c>
      <c r="F166" s="34">
        <v>24.69</v>
      </c>
      <c r="G166" s="34">
        <v>243.26</v>
      </c>
      <c r="H166" s="34">
        <v>291.33</v>
      </c>
      <c r="I166" s="34">
        <v>564.42999999999995</v>
      </c>
      <c r="J166" s="34">
        <v>83.53</v>
      </c>
      <c r="K166" s="34">
        <v>411.38</v>
      </c>
      <c r="L166" s="34">
        <v>799.97</v>
      </c>
      <c r="M166" s="34">
        <v>870.17</v>
      </c>
      <c r="N166" s="34">
        <v>1286.72</v>
      </c>
      <c r="O166" s="34">
        <v>2134.85</v>
      </c>
      <c r="P166" s="34">
        <v>2181.73</v>
      </c>
      <c r="Q166" s="34">
        <v>2164.7800000000002</v>
      </c>
      <c r="R166" s="34">
        <v>876.94</v>
      </c>
      <c r="S166" s="34">
        <v>100.45</v>
      </c>
      <c r="T166" s="34">
        <v>0</v>
      </c>
      <c r="U166" s="34">
        <v>19.34</v>
      </c>
      <c r="V166" s="34">
        <v>23.63</v>
      </c>
      <c r="W166" s="34">
        <v>9.7100000000000009</v>
      </c>
      <c r="X166" s="34">
        <v>0</v>
      </c>
      <c r="Y166" s="34">
        <v>0</v>
      </c>
    </row>
    <row r="167" spans="1:25">
      <c r="A167" s="33">
        <v>45464</v>
      </c>
      <c r="B167" s="34">
        <v>0</v>
      </c>
      <c r="C167" s="34">
        <v>0</v>
      </c>
      <c r="D167" s="34">
        <v>0</v>
      </c>
      <c r="E167" s="34">
        <v>0</v>
      </c>
      <c r="F167" s="34">
        <v>0</v>
      </c>
      <c r="G167" s="34">
        <v>955.53</v>
      </c>
      <c r="H167" s="34">
        <v>214.2</v>
      </c>
      <c r="I167" s="34">
        <v>213.86</v>
      </c>
      <c r="J167" s="34">
        <v>216.34</v>
      </c>
      <c r="K167" s="34">
        <v>3.31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  <c r="W167" s="34">
        <v>0</v>
      </c>
      <c r="X167" s="34">
        <v>0</v>
      </c>
      <c r="Y167" s="34">
        <v>0</v>
      </c>
    </row>
    <row r="168" spans="1:25">
      <c r="A168" s="33">
        <v>45465</v>
      </c>
      <c r="B168" s="34">
        <v>0</v>
      </c>
      <c r="C168" s="34">
        <v>0</v>
      </c>
      <c r="D168" s="34">
        <v>4.72</v>
      </c>
      <c r="E168" s="34">
        <v>0</v>
      </c>
      <c r="F168" s="34">
        <v>61.43</v>
      </c>
      <c r="G168" s="34">
        <v>74.73</v>
      </c>
      <c r="H168" s="34">
        <v>141.6</v>
      </c>
      <c r="I168" s="34">
        <v>234.03</v>
      </c>
      <c r="J168" s="34">
        <v>218.25</v>
      </c>
      <c r="K168" s="34">
        <v>32.44</v>
      </c>
      <c r="L168" s="34">
        <v>4.43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  <c r="W168" s="34">
        <v>0</v>
      </c>
      <c r="X168" s="34">
        <v>0</v>
      </c>
      <c r="Y168" s="34">
        <v>0</v>
      </c>
    </row>
    <row r="169" spans="1:25">
      <c r="A169" s="33">
        <v>45466</v>
      </c>
      <c r="B169" s="34">
        <v>0</v>
      </c>
      <c r="C169" s="34">
        <v>0</v>
      </c>
      <c r="D169" s="34">
        <v>0</v>
      </c>
      <c r="E169" s="34">
        <v>0</v>
      </c>
      <c r="F169" s="34">
        <v>0</v>
      </c>
      <c r="G169" s="34">
        <v>106.73</v>
      </c>
      <c r="H169" s="34">
        <v>52.09</v>
      </c>
      <c r="I169" s="34">
        <v>127.18</v>
      </c>
      <c r="J169" s="34">
        <v>100.53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34">
        <v>0</v>
      </c>
      <c r="T169" s="34">
        <v>0</v>
      </c>
      <c r="U169" s="34">
        <v>0</v>
      </c>
      <c r="V169" s="34">
        <v>3.08</v>
      </c>
      <c r="W169" s="34">
        <v>0</v>
      </c>
      <c r="X169" s="34">
        <v>0</v>
      </c>
      <c r="Y169" s="34">
        <v>0</v>
      </c>
    </row>
    <row r="170" spans="1:25">
      <c r="A170" s="33">
        <v>45467</v>
      </c>
      <c r="B170" s="34">
        <v>0</v>
      </c>
      <c r="C170" s="34">
        <v>0</v>
      </c>
      <c r="D170" s="34">
        <v>0</v>
      </c>
      <c r="E170" s="34">
        <v>21.93</v>
      </c>
      <c r="F170" s="34">
        <v>17.170000000000002</v>
      </c>
      <c r="G170" s="34">
        <v>86.52</v>
      </c>
      <c r="H170" s="34">
        <v>196.65</v>
      </c>
      <c r="I170" s="34">
        <v>386.71</v>
      </c>
      <c r="J170" s="34">
        <v>29.1</v>
      </c>
      <c r="K170" s="34">
        <v>22.87</v>
      </c>
      <c r="L170" s="34">
        <v>39.619999999999997</v>
      </c>
      <c r="M170" s="34">
        <v>12.15</v>
      </c>
      <c r="N170" s="34">
        <v>74.5</v>
      </c>
      <c r="O170" s="34">
        <v>22.91</v>
      </c>
      <c r="P170" s="34">
        <v>0</v>
      </c>
      <c r="Q170" s="34">
        <v>0</v>
      </c>
      <c r="R170" s="34">
        <v>0</v>
      </c>
      <c r="S170" s="34">
        <v>0</v>
      </c>
      <c r="T170" s="34">
        <v>0.93</v>
      </c>
      <c r="U170" s="34">
        <v>1.08</v>
      </c>
      <c r="V170" s="34">
        <v>0.66</v>
      </c>
      <c r="W170" s="34">
        <v>0</v>
      </c>
      <c r="X170" s="34">
        <v>0</v>
      </c>
      <c r="Y170" s="34">
        <v>0</v>
      </c>
    </row>
    <row r="171" spans="1:25">
      <c r="A171" s="33">
        <v>45468</v>
      </c>
      <c r="B171" s="34">
        <v>0</v>
      </c>
      <c r="C171" s="34">
        <v>0</v>
      </c>
      <c r="D171" s="34">
        <v>0</v>
      </c>
      <c r="E171" s="34">
        <v>0</v>
      </c>
      <c r="F171" s="34">
        <v>0</v>
      </c>
      <c r="G171" s="34">
        <v>192.12</v>
      </c>
      <c r="H171" s="34">
        <v>118.38</v>
      </c>
      <c r="I171" s="34">
        <v>195.48</v>
      </c>
      <c r="J171" s="34">
        <v>43.07</v>
      </c>
      <c r="K171" s="34">
        <v>49.09</v>
      </c>
      <c r="L171" s="34">
        <v>40.46</v>
      </c>
      <c r="M171" s="34">
        <v>5.12</v>
      </c>
      <c r="N171" s="34">
        <v>38.450000000000003</v>
      </c>
      <c r="O171" s="34">
        <v>32.409999999999997</v>
      </c>
      <c r="P171" s="34">
        <v>31.82</v>
      </c>
      <c r="Q171" s="34">
        <v>23.71</v>
      </c>
      <c r="R171" s="34">
        <v>0</v>
      </c>
      <c r="S171" s="34">
        <v>0</v>
      </c>
      <c r="T171" s="34">
        <v>0</v>
      </c>
      <c r="U171" s="34">
        <v>0</v>
      </c>
      <c r="V171" s="34">
        <v>0</v>
      </c>
      <c r="W171" s="34">
        <v>0</v>
      </c>
      <c r="X171" s="34">
        <v>0</v>
      </c>
      <c r="Y171" s="34">
        <v>0</v>
      </c>
    </row>
    <row r="172" spans="1:25">
      <c r="A172" s="33">
        <v>45469</v>
      </c>
      <c r="B172" s="34">
        <v>0</v>
      </c>
      <c r="C172" s="34">
        <v>0</v>
      </c>
      <c r="D172" s="34">
        <v>0</v>
      </c>
      <c r="E172" s="34">
        <v>0</v>
      </c>
      <c r="F172" s="34">
        <v>0</v>
      </c>
      <c r="G172" s="34">
        <v>181.56</v>
      </c>
      <c r="H172" s="34">
        <v>220.09</v>
      </c>
      <c r="I172" s="34">
        <v>289.62</v>
      </c>
      <c r="J172" s="34">
        <v>4.4000000000000004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0</v>
      </c>
      <c r="W172" s="34">
        <v>0</v>
      </c>
      <c r="X172" s="34">
        <v>0</v>
      </c>
      <c r="Y172" s="34">
        <v>0</v>
      </c>
    </row>
    <row r="173" spans="1:25">
      <c r="A173" s="33">
        <v>45470</v>
      </c>
      <c r="B173" s="34">
        <v>0</v>
      </c>
      <c r="C173" s="34">
        <v>0</v>
      </c>
      <c r="D173" s="34">
        <v>0</v>
      </c>
      <c r="E173" s="34">
        <v>0</v>
      </c>
      <c r="F173" s="34">
        <v>45.27</v>
      </c>
      <c r="G173" s="34">
        <v>130.62</v>
      </c>
      <c r="H173" s="34">
        <v>99.94</v>
      </c>
      <c r="I173" s="34">
        <v>294.92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237.46</v>
      </c>
      <c r="R173" s="34">
        <v>33.72</v>
      </c>
      <c r="S173" s="34">
        <v>0</v>
      </c>
      <c r="T173" s="34">
        <v>0</v>
      </c>
      <c r="U173" s="34">
        <v>0</v>
      </c>
      <c r="V173" s="34">
        <v>0</v>
      </c>
      <c r="W173" s="34">
        <v>0</v>
      </c>
      <c r="X173" s="34">
        <v>0</v>
      </c>
      <c r="Y173" s="34">
        <v>0</v>
      </c>
    </row>
    <row r="174" spans="1:25">
      <c r="A174" s="33">
        <v>45471</v>
      </c>
      <c r="B174" s="34">
        <v>0</v>
      </c>
      <c r="C174" s="34">
        <v>0</v>
      </c>
      <c r="D174" s="34">
        <v>0</v>
      </c>
      <c r="E174" s="34">
        <v>0</v>
      </c>
      <c r="F174" s="34">
        <v>0</v>
      </c>
      <c r="G174" s="34">
        <v>151.91</v>
      </c>
      <c r="H174" s="34">
        <v>128.08000000000001</v>
      </c>
      <c r="I174" s="34">
        <v>280.45999999999998</v>
      </c>
      <c r="J174" s="34">
        <v>79.3</v>
      </c>
      <c r="K174" s="34">
        <v>9.7100000000000009</v>
      </c>
      <c r="L174" s="34">
        <v>57.27</v>
      </c>
      <c r="M174" s="34">
        <v>47.86</v>
      </c>
      <c r="N174" s="34">
        <v>104.82</v>
      </c>
      <c r="O174" s="34">
        <v>21.15</v>
      </c>
      <c r="P174" s="34">
        <v>3.02</v>
      </c>
      <c r="Q174" s="34">
        <v>0</v>
      </c>
      <c r="R174" s="34">
        <v>0</v>
      </c>
      <c r="S174" s="34">
        <v>0</v>
      </c>
      <c r="T174" s="34">
        <v>0</v>
      </c>
      <c r="U174" s="34">
        <v>0</v>
      </c>
      <c r="V174" s="34">
        <v>40.6</v>
      </c>
      <c r="W174" s="34">
        <v>0</v>
      </c>
      <c r="X174" s="34">
        <v>0</v>
      </c>
      <c r="Y174" s="34">
        <v>0</v>
      </c>
    </row>
    <row r="175" spans="1:25">
      <c r="A175" s="33">
        <v>45472</v>
      </c>
      <c r="B175" s="34">
        <v>0</v>
      </c>
      <c r="C175" s="34">
        <v>1.53</v>
      </c>
      <c r="D175" s="34">
        <v>0</v>
      </c>
      <c r="E175" s="34">
        <v>0</v>
      </c>
      <c r="F175" s="34">
        <v>70.34</v>
      </c>
      <c r="G175" s="34">
        <v>150.97999999999999</v>
      </c>
      <c r="H175" s="34">
        <v>183.65</v>
      </c>
      <c r="I175" s="34">
        <v>195.98</v>
      </c>
      <c r="J175" s="34">
        <v>180.14</v>
      </c>
      <c r="K175" s="34">
        <v>81.489999999999995</v>
      </c>
      <c r="L175" s="34">
        <v>141.53</v>
      </c>
      <c r="M175" s="34">
        <v>100.99</v>
      </c>
      <c r="N175" s="34">
        <v>82.19</v>
      </c>
      <c r="O175" s="34">
        <v>30.87</v>
      </c>
      <c r="P175" s="34">
        <v>7.65</v>
      </c>
      <c r="Q175" s="34">
        <v>0</v>
      </c>
      <c r="R175" s="34">
        <v>0</v>
      </c>
      <c r="S175" s="34">
        <v>0</v>
      </c>
      <c r="T175" s="34">
        <v>267.7</v>
      </c>
      <c r="U175" s="34">
        <v>55.99</v>
      </c>
      <c r="V175" s="34">
        <v>178.67</v>
      </c>
      <c r="W175" s="34">
        <v>149.63999999999999</v>
      </c>
      <c r="X175" s="34">
        <v>0</v>
      </c>
      <c r="Y175" s="34">
        <v>83.7</v>
      </c>
    </row>
    <row r="176" spans="1:25">
      <c r="A176" s="33">
        <v>45473</v>
      </c>
      <c r="B176" s="34">
        <v>2.23</v>
      </c>
      <c r="C176" s="34">
        <v>65.8</v>
      </c>
      <c r="D176" s="34">
        <v>0</v>
      </c>
      <c r="E176" s="34">
        <v>0</v>
      </c>
      <c r="F176" s="34">
        <v>0</v>
      </c>
      <c r="G176" s="34">
        <v>171.82</v>
      </c>
      <c r="H176" s="34">
        <v>233.78</v>
      </c>
      <c r="I176" s="34">
        <v>181.76</v>
      </c>
      <c r="J176" s="34">
        <v>488.11</v>
      </c>
      <c r="K176" s="34">
        <v>59</v>
      </c>
      <c r="L176" s="34">
        <v>58.65</v>
      </c>
      <c r="M176" s="34">
        <v>141.86000000000001</v>
      </c>
      <c r="N176" s="34">
        <v>187.31</v>
      </c>
      <c r="O176" s="34">
        <v>238.4</v>
      </c>
      <c r="P176" s="34">
        <v>329.48</v>
      </c>
      <c r="Q176" s="34">
        <v>999.82</v>
      </c>
      <c r="R176" s="34">
        <v>1400.39</v>
      </c>
      <c r="S176" s="34">
        <v>2776.45</v>
      </c>
      <c r="T176" s="34">
        <v>2625.22</v>
      </c>
      <c r="U176" s="34">
        <v>603.41</v>
      </c>
      <c r="V176" s="34">
        <v>1353.93</v>
      </c>
      <c r="W176" s="34">
        <v>846.68</v>
      </c>
      <c r="X176" s="34">
        <v>52.36</v>
      </c>
      <c r="Y176" s="34">
        <v>73.08</v>
      </c>
    </row>
    <row r="179" spans="1:25" s="42" customFormat="1">
      <c r="A179" s="36" t="s">
        <v>8</v>
      </c>
      <c r="B179" s="37"/>
      <c r="C179" s="38"/>
      <c r="D179" s="39"/>
      <c r="E179" s="39"/>
      <c r="F179" s="39"/>
      <c r="G179" s="40" t="s">
        <v>38</v>
      </c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41"/>
    </row>
    <row r="180" spans="1:25" s="42" customFormat="1" ht="24">
      <c r="A180" s="43"/>
      <c r="B180" s="44" t="s">
        <v>10</v>
      </c>
      <c r="C180" s="45" t="s">
        <v>11</v>
      </c>
      <c r="D180" s="45" t="s">
        <v>12</v>
      </c>
      <c r="E180" s="45" t="s">
        <v>13</v>
      </c>
      <c r="F180" s="45" t="s">
        <v>14</v>
      </c>
      <c r="G180" s="45" t="s">
        <v>15</v>
      </c>
      <c r="H180" s="45" t="s">
        <v>16</v>
      </c>
      <c r="I180" s="45" t="s">
        <v>17</v>
      </c>
      <c r="J180" s="45" t="s">
        <v>18</v>
      </c>
      <c r="K180" s="45" t="s">
        <v>19</v>
      </c>
      <c r="L180" s="45" t="s">
        <v>20</v>
      </c>
      <c r="M180" s="45" t="s">
        <v>21</v>
      </c>
      <c r="N180" s="45" t="s">
        <v>22</v>
      </c>
      <c r="O180" s="45" t="s">
        <v>23</v>
      </c>
      <c r="P180" s="45" t="s">
        <v>24</v>
      </c>
      <c r="Q180" s="45" t="s">
        <v>25</v>
      </c>
      <c r="R180" s="45" t="s">
        <v>26</v>
      </c>
      <c r="S180" s="45" t="s">
        <v>27</v>
      </c>
      <c r="T180" s="45" t="s">
        <v>28</v>
      </c>
      <c r="U180" s="45" t="s">
        <v>29</v>
      </c>
      <c r="V180" s="45" t="s">
        <v>30</v>
      </c>
      <c r="W180" s="45" t="s">
        <v>31</v>
      </c>
      <c r="X180" s="45" t="s">
        <v>32</v>
      </c>
      <c r="Y180" s="45" t="s">
        <v>33</v>
      </c>
    </row>
    <row r="181" spans="1:25" s="42" customFormat="1">
      <c r="A181" s="33">
        <v>45444</v>
      </c>
      <c r="B181" s="46">
        <v>119.39</v>
      </c>
      <c r="C181" s="46">
        <v>222.77</v>
      </c>
      <c r="D181" s="46">
        <v>168.28</v>
      </c>
      <c r="E181" s="46">
        <v>219.62</v>
      </c>
      <c r="F181" s="46">
        <v>692.17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6">
        <v>10.72</v>
      </c>
      <c r="T181" s="46">
        <v>0</v>
      </c>
      <c r="U181" s="46">
        <v>0</v>
      </c>
      <c r="V181" s="46">
        <v>0</v>
      </c>
      <c r="W181" s="46">
        <v>581.13</v>
      </c>
      <c r="X181" s="46">
        <v>283.33</v>
      </c>
      <c r="Y181" s="46">
        <v>1289.47</v>
      </c>
    </row>
    <row r="182" spans="1:25" s="42" customFormat="1">
      <c r="A182" s="33">
        <v>45445</v>
      </c>
      <c r="B182" s="46">
        <v>1215.01</v>
      </c>
      <c r="C182" s="46">
        <v>1003.81</v>
      </c>
      <c r="D182" s="46">
        <v>797.85</v>
      </c>
      <c r="E182" s="46">
        <v>284.62</v>
      </c>
      <c r="F182" s="46">
        <v>573.61</v>
      </c>
      <c r="G182" s="46">
        <v>0</v>
      </c>
      <c r="H182" s="46">
        <v>5.44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0</v>
      </c>
      <c r="U182" s="46">
        <v>0</v>
      </c>
      <c r="V182" s="46">
        <v>0</v>
      </c>
      <c r="W182" s="46">
        <v>0</v>
      </c>
      <c r="X182" s="46">
        <v>456.81</v>
      </c>
      <c r="Y182" s="46">
        <v>223.94</v>
      </c>
    </row>
    <row r="183" spans="1:25" s="42" customFormat="1">
      <c r="A183" s="33">
        <v>45446</v>
      </c>
      <c r="B183" s="46">
        <v>109.58</v>
      </c>
      <c r="C183" s="46">
        <v>6.39</v>
      </c>
      <c r="D183" s="46">
        <v>118.7</v>
      </c>
      <c r="E183" s="46">
        <v>137.87</v>
      </c>
      <c r="F183" s="46">
        <v>105.31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6">
        <v>0</v>
      </c>
      <c r="T183" s="46">
        <v>0</v>
      </c>
      <c r="U183" s="46">
        <v>0</v>
      </c>
      <c r="V183" s="46">
        <v>0</v>
      </c>
      <c r="W183" s="46">
        <v>26.3</v>
      </c>
      <c r="X183" s="46">
        <v>179.5</v>
      </c>
      <c r="Y183" s="46">
        <v>135.05000000000001</v>
      </c>
    </row>
    <row r="184" spans="1:25" s="42" customFormat="1">
      <c r="A184" s="33">
        <v>45447</v>
      </c>
      <c r="B184" s="46">
        <v>153.16999999999999</v>
      </c>
      <c r="C184" s="46">
        <v>211</v>
      </c>
      <c r="D184" s="46">
        <v>106.53</v>
      </c>
      <c r="E184" s="46">
        <v>66.08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0</v>
      </c>
      <c r="U184" s="46">
        <v>0</v>
      </c>
      <c r="V184" s="46">
        <v>0</v>
      </c>
      <c r="W184" s="46">
        <v>12.65</v>
      </c>
      <c r="X184" s="46">
        <v>43.56</v>
      </c>
      <c r="Y184" s="46">
        <v>119.11</v>
      </c>
    </row>
    <row r="185" spans="1:25" s="42" customFormat="1">
      <c r="A185" s="33">
        <v>45448</v>
      </c>
      <c r="B185" s="46">
        <v>0</v>
      </c>
      <c r="C185" s="46">
        <v>16.5</v>
      </c>
      <c r="D185" s="46">
        <v>0</v>
      </c>
      <c r="E185" s="46">
        <v>0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1439.84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v>0</v>
      </c>
      <c r="T185" s="46">
        <v>0</v>
      </c>
      <c r="U185" s="46">
        <v>0</v>
      </c>
      <c r="V185" s="46">
        <v>0</v>
      </c>
      <c r="W185" s="46">
        <v>0</v>
      </c>
      <c r="X185" s="46">
        <v>75.489999999999995</v>
      </c>
      <c r="Y185" s="46">
        <v>89.58</v>
      </c>
    </row>
    <row r="186" spans="1:25" s="42" customFormat="1">
      <c r="A186" s="33">
        <v>45449</v>
      </c>
      <c r="B186" s="46">
        <v>0</v>
      </c>
      <c r="C186" s="46">
        <v>0</v>
      </c>
      <c r="D186" s="46">
        <v>0</v>
      </c>
      <c r="E186" s="46">
        <v>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6">
        <v>0</v>
      </c>
      <c r="T186" s="46">
        <v>0</v>
      </c>
      <c r="U186" s="46">
        <v>164.17</v>
      </c>
      <c r="V186" s="46">
        <v>0</v>
      </c>
      <c r="W186" s="46">
        <v>104.18</v>
      </c>
      <c r="X186" s="46">
        <v>450.7</v>
      </c>
      <c r="Y186" s="46">
        <v>1129.1300000000001</v>
      </c>
    </row>
    <row r="187" spans="1:25" s="42" customFormat="1">
      <c r="A187" s="33">
        <v>45450</v>
      </c>
      <c r="B187" s="46">
        <v>0</v>
      </c>
      <c r="C187" s="46">
        <v>102.21</v>
      </c>
      <c r="D187" s="46">
        <v>0</v>
      </c>
      <c r="E187" s="46">
        <v>0</v>
      </c>
      <c r="F187" s="46">
        <v>92.78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v>0</v>
      </c>
      <c r="P187" s="46">
        <v>0</v>
      </c>
      <c r="Q187" s="46">
        <v>0</v>
      </c>
      <c r="R187" s="46">
        <v>52.75</v>
      </c>
      <c r="S187" s="46">
        <v>114.03</v>
      </c>
      <c r="T187" s="46">
        <v>258.85000000000002</v>
      </c>
      <c r="U187" s="46">
        <v>331.89</v>
      </c>
      <c r="V187" s="46">
        <v>137.71</v>
      </c>
      <c r="W187" s="46">
        <v>356.36</v>
      </c>
      <c r="X187" s="46">
        <v>608.97</v>
      </c>
      <c r="Y187" s="46">
        <v>411.45</v>
      </c>
    </row>
    <row r="188" spans="1:25" s="42" customFormat="1">
      <c r="A188" s="33">
        <v>45451</v>
      </c>
      <c r="B188" s="46">
        <v>31.85</v>
      </c>
      <c r="C188" s="46">
        <v>0</v>
      </c>
      <c r="D188" s="46">
        <v>0</v>
      </c>
      <c r="E188" s="46">
        <v>688.73</v>
      </c>
      <c r="F188" s="46">
        <v>826.85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0</v>
      </c>
      <c r="T188" s="46">
        <v>1.57</v>
      </c>
      <c r="U188" s="46">
        <v>0</v>
      </c>
      <c r="V188" s="46">
        <v>0</v>
      </c>
      <c r="W188" s="46">
        <v>65.209999999999994</v>
      </c>
      <c r="X188" s="46">
        <v>697.97</v>
      </c>
      <c r="Y188" s="46">
        <v>283.99</v>
      </c>
    </row>
    <row r="189" spans="1:25" s="42" customFormat="1">
      <c r="A189" s="33">
        <v>45452</v>
      </c>
      <c r="B189" s="46">
        <v>135.22999999999999</v>
      </c>
      <c r="C189" s="46">
        <v>67.13</v>
      </c>
      <c r="D189" s="46">
        <v>30.24</v>
      </c>
      <c r="E189" s="46">
        <v>32.24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7.45</v>
      </c>
      <c r="L189" s="46">
        <v>76.16</v>
      </c>
      <c r="M189" s="46">
        <v>97.26</v>
      </c>
      <c r="N189" s="46">
        <v>26.08</v>
      </c>
      <c r="O189" s="46">
        <v>56.38</v>
      </c>
      <c r="P189" s="46">
        <v>57.32</v>
      </c>
      <c r="Q189" s="46">
        <v>38.630000000000003</v>
      </c>
      <c r="R189" s="46">
        <v>135.72</v>
      </c>
      <c r="S189" s="46">
        <v>143.66</v>
      </c>
      <c r="T189" s="46">
        <v>122.7</v>
      </c>
      <c r="U189" s="46">
        <v>117.51</v>
      </c>
      <c r="V189" s="46">
        <v>6.35</v>
      </c>
      <c r="W189" s="46">
        <v>105.59</v>
      </c>
      <c r="X189" s="46">
        <v>780.24</v>
      </c>
      <c r="Y189" s="46">
        <v>423.32</v>
      </c>
    </row>
    <row r="190" spans="1:25" s="42" customFormat="1">
      <c r="A190" s="33">
        <v>45453</v>
      </c>
      <c r="B190" s="46">
        <v>0</v>
      </c>
      <c r="C190" s="46">
        <v>0</v>
      </c>
      <c r="D190" s="46">
        <v>42.78</v>
      </c>
      <c r="E190" s="46">
        <v>146.87</v>
      </c>
      <c r="F190" s="46">
        <v>0</v>
      </c>
      <c r="G190" s="46">
        <v>0</v>
      </c>
      <c r="H190" s="46">
        <v>0</v>
      </c>
      <c r="I190" s="46">
        <v>0</v>
      </c>
      <c r="J190" s="46">
        <v>20.85</v>
      </c>
      <c r="K190" s="46">
        <v>18.93</v>
      </c>
      <c r="L190" s="46">
        <v>22.91</v>
      </c>
      <c r="M190" s="46">
        <v>17.05</v>
      </c>
      <c r="N190" s="46">
        <v>12.54</v>
      </c>
      <c r="O190" s="46">
        <v>14.55</v>
      </c>
      <c r="P190" s="46">
        <v>23.55</v>
      </c>
      <c r="Q190" s="46">
        <v>36.35</v>
      </c>
      <c r="R190" s="46">
        <v>42.67</v>
      </c>
      <c r="S190" s="46">
        <v>29.69</v>
      </c>
      <c r="T190" s="46">
        <v>29.92</v>
      </c>
      <c r="U190" s="46">
        <v>13.29</v>
      </c>
      <c r="V190" s="46">
        <v>26.16</v>
      </c>
      <c r="W190" s="46">
        <v>65.25</v>
      </c>
      <c r="X190" s="46">
        <v>751.25</v>
      </c>
      <c r="Y190" s="46">
        <v>373.78</v>
      </c>
    </row>
    <row r="191" spans="1:25" s="42" customFormat="1">
      <c r="A191" s="33">
        <v>45454</v>
      </c>
      <c r="B191" s="46">
        <v>106.73</v>
      </c>
      <c r="C191" s="46">
        <v>30.42</v>
      </c>
      <c r="D191" s="46">
        <v>47.65</v>
      </c>
      <c r="E191" s="46">
        <v>674.56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17.13</v>
      </c>
      <c r="L191" s="46">
        <v>9.7799999999999994</v>
      </c>
      <c r="M191" s="46">
        <v>26.47</v>
      </c>
      <c r="N191" s="46">
        <v>18.8</v>
      </c>
      <c r="O191" s="46">
        <v>4.26</v>
      </c>
      <c r="P191" s="46">
        <v>0</v>
      </c>
      <c r="Q191" s="46">
        <v>0</v>
      </c>
      <c r="R191" s="46">
        <v>0</v>
      </c>
      <c r="S191" s="46">
        <v>37.25</v>
      </c>
      <c r="T191" s="46">
        <v>37.56</v>
      </c>
      <c r="U191" s="46">
        <v>18.39</v>
      </c>
      <c r="V191" s="46">
        <v>17.829999999999998</v>
      </c>
      <c r="W191" s="46">
        <v>28.04</v>
      </c>
      <c r="X191" s="46">
        <v>161.76</v>
      </c>
      <c r="Y191" s="46">
        <v>254.78</v>
      </c>
    </row>
    <row r="192" spans="1:25" s="42" customFormat="1">
      <c r="A192" s="33">
        <v>45455</v>
      </c>
      <c r="B192" s="46">
        <v>64.14</v>
      </c>
      <c r="C192" s="46">
        <v>0</v>
      </c>
      <c r="D192" s="46">
        <v>0</v>
      </c>
      <c r="E192" s="46">
        <v>0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2.9</v>
      </c>
      <c r="M192" s="46">
        <v>4.38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46">
        <v>0</v>
      </c>
      <c r="V192" s="46">
        <v>0</v>
      </c>
      <c r="W192" s="46">
        <v>18.11</v>
      </c>
      <c r="X192" s="46">
        <v>0</v>
      </c>
      <c r="Y192" s="46">
        <v>82.75</v>
      </c>
    </row>
    <row r="193" spans="1:25" s="42" customFormat="1">
      <c r="A193" s="33">
        <v>45456</v>
      </c>
      <c r="B193" s="46">
        <v>57.06</v>
      </c>
      <c r="C193" s="46">
        <v>76.790000000000006</v>
      </c>
      <c r="D193" s="46">
        <v>88.2</v>
      </c>
      <c r="E193" s="46">
        <v>9.5299999999999994</v>
      </c>
      <c r="F193" s="46">
        <v>0</v>
      </c>
      <c r="G193" s="46">
        <v>0</v>
      </c>
      <c r="H193" s="46">
        <v>0</v>
      </c>
      <c r="I193" s="46">
        <v>0</v>
      </c>
      <c r="J193" s="46">
        <v>29.86</v>
      </c>
      <c r="K193" s="46">
        <v>0</v>
      </c>
      <c r="L193" s="46">
        <v>0</v>
      </c>
      <c r="M193" s="46">
        <v>0</v>
      </c>
      <c r="N193" s="46">
        <v>0</v>
      </c>
      <c r="O193" s="46">
        <v>0</v>
      </c>
      <c r="P193" s="46">
        <v>0</v>
      </c>
      <c r="Q193" s="46">
        <v>0</v>
      </c>
      <c r="R193" s="46">
        <v>0</v>
      </c>
      <c r="S193" s="46">
        <v>0</v>
      </c>
      <c r="T193" s="46">
        <v>0</v>
      </c>
      <c r="U193" s="46">
        <v>0</v>
      </c>
      <c r="V193" s="46">
        <v>0</v>
      </c>
      <c r="W193" s="46">
        <v>43.87</v>
      </c>
      <c r="X193" s="46">
        <v>79.010000000000005</v>
      </c>
      <c r="Y193" s="46">
        <v>363.2</v>
      </c>
    </row>
    <row r="194" spans="1:25" s="42" customFormat="1">
      <c r="A194" s="33">
        <v>45457</v>
      </c>
      <c r="B194" s="46">
        <v>0</v>
      </c>
      <c r="C194" s="46">
        <v>0</v>
      </c>
      <c r="D194" s="46">
        <v>0</v>
      </c>
      <c r="E194" s="46">
        <v>0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46">
        <v>0</v>
      </c>
      <c r="V194" s="46">
        <v>0</v>
      </c>
      <c r="W194" s="46">
        <v>39.46</v>
      </c>
      <c r="X194" s="46">
        <v>248.17</v>
      </c>
      <c r="Y194" s="46">
        <v>231.27</v>
      </c>
    </row>
    <row r="195" spans="1:25" s="42" customFormat="1">
      <c r="A195" s="33">
        <v>45458</v>
      </c>
      <c r="B195" s="46">
        <v>32.44</v>
      </c>
      <c r="C195" s="46">
        <v>4.7300000000000004</v>
      </c>
      <c r="D195" s="46">
        <v>147.94</v>
      </c>
      <c r="E195" s="46">
        <v>0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7.75</v>
      </c>
      <c r="L195" s="46">
        <v>0</v>
      </c>
      <c r="M195" s="46">
        <v>1.75</v>
      </c>
      <c r="N195" s="46">
        <v>0</v>
      </c>
      <c r="O195" s="46">
        <v>0</v>
      </c>
      <c r="P195" s="46">
        <v>0</v>
      </c>
      <c r="Q195" s="46">
        <v>0</v>
      </c>
      <c r="R195" s="46">
        <v>0</v>
      </c>
      <c r="S195" s="46">
        <v>8.25</v>
      </c>
      <c r="T195" s="46">
        <v>15.51</v>
      </c>
      <c r="U195" s="46">
        <v>4.3899999999999997</v>
      </c>
      <c r="V195" s="46">
        <v>14.27</v>
      </c>
      <c r="W195" s="46">
        <v>134.84</v>
      </c>
      <c r="X195" s="46">
        <v>547.5</v>
      </c>
      <c r="Y195" s="46">
        <v>341.08</v>
      </c>
    </row>
    <row r="196" spans="1:25" s="42" customFormat="1">
      <c r="A196" s="33">
        <v>45459</v>
      </c>
      <c r="B196" s="46">
        <v>60.41</v>
      </c>
      <c r="C196" s="46">
        <v>85.14</v>
      </c>
      <c r="D196" s="46">
        <v>197.61</v>
      </c>
      <c r="E196" s="46">
        <v>781.49</v>
      </c>
      <c r="F196" s="46">
        <v>164.58</v>
      </c>
      <c r="G196" s="46">
        <v>137.41</v>
      </c>
      <c r="H196" s="46">
        <v>23.83</v>
      </c>
      <c r="I196" s="46">
        <v>0</v>
      </c>
      <c r="J196" s="46">
        <v>0</v>
      </c>
      <c r="K196" s="46">
        <v>0</v>
      </c>
      <c r="L196" s="46">
        <v>25.23</v>
      </c>
      <c r="M196" s="46">
        <v>28.12</v>
      </c>
      <c r="N196" s="46">
        <v>26.62</v>
      </c>
      <c r="O196" s="46">
        <v>30.35</v>
      </c>
      <c r="P196" s="46">
        <v>25.09</v>
      </c>
      <c r="Q196" s="46">
        <v>20.84</v>
      </c>
      <c r="R196" s="46">
        <v>31.24</v>
      </c>
      <c r="S196" s="46">
        <v>30.33</v>
      </c>
      <c r="T196" s="46">
        <v>35.53</v>
      </c>
      <c r="U196" s="46">
        <v>20.059999999999999</v>
      </c>
      <c r="V196" s="46">
        <v>9.33</v>
      </c>
      <c r="W196" s="46">
        <v>2.48</v>
      </c>
      <c r="X196" s="46">
        <v>28.18</v>
      </c>
      <c r="Y196" s="46">
        <v>162.33000000000001</v>
      </c>
    </row>
    <row r="197" spans="1:25" s="42" customFormat="1">
      <c r="A197" s="33">
        <v>45460</v>
      </c>
      <c r="B197" s="46">
        <v>0</v>
      </c>
      <c r="C197" s="46">
        <v>0</v>
      </c>
      <c r="D197" s="46">
        <v>0</v>
      </c>
      <c r="E197" s="46">
        <v>0</v>
      </c>
      <c r="F197" s="46">
        <v>0</v>
      </c>
      <c r="G197" s="46">
        <v>0</v>
      </c>
      <c r="H197" s="46">
        <v>0</v>
      </c>
      <c r="I197" s="46">
        <v>0</v>
      </c>
      <c r="J197" s="46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v>0</v>
      </c>
      <c r="P197" s="46">
        <v>0</v>
      </c>
      <c r="Q197" s="46">
        <v>0</v>
      </c>
      <c r="R197" s="46">
        <v>0</v>
      </c>
      <c r="S197" s="46">
        <v>0</v>
      </c>
      <c r="T197" s="46">
        <v>0</v>
      </c>
      <c r="U197" s="46">
        <v>0</v>
      </c>
      <c r="V197" s="46">
        <v>0</v>
      </c>
      <c r="W197" s="46">
        <v>0</v>
      </c>
      <c r="X197" s="46">
        <v>0</v>
      </c>
      <c r="Y197" s="46">
        <v>73.569999999999993</v>
      </c>
    </row>
    <row r="198" spans="1:25" s="42" customFormat="1">
      <c r="A198" s="33">
        <v>45461</v>
      </c>
      <c r="B198" s="46">
        <v>0</v>
      </c>
      <c r="C198" s="46">
        <v>0</v>
      </c>
      <c r="D198" s="46">
        <v>0</v>
      </c>
      <c r="E198" s="46">
        <v>0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v>0</v>
      </c>
      <c r="P198" s="46">
        <v>0</v>
      </c>
      <c r="Q198" s="46">
        <v>0</v>
      </c>
      <c r="R198" s="46">
        <v>0</v>
      </c>
      <c r="S198" s="46">
        <v>0</v>
      </c>
      <c r="T198" s="46">
        <v>0</v>
      </c>
      <c r="U198" s="46">
        <v>0</v>
      </c>
      <c r="V198" s="46">
        <v>0</v>
      </c>
      <c r="W198" s="46">
        <v>0</v>
      </c>
      <c r="X198" s="46">
        <v>11.14</v>
      </c>
      <c r="Y198" s="46">
        <v>76.650000000000006</v>
      </c>
    </row>
    <row r="199" spans="1:25" s="42" customFormat="1">
      <c r="A199" s="33">
        <v>45462</v>
      </c>
      <c r="B199" s="46">
        <v>0</v>
      </c>
      <c r="C199" s="46">
        <v>0</v>
      </c>
      <c r="D199" s="46">
        <v>0</v>
      </c>
      <c r="E199" s="46">
        <v>0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v>0</v>
      </c>
      <c r="P199" s="46">
        <v>0</v>
      </c>
      <c r="Q199" s="46">
        <v>0</v>
      </c>
      <c r="R199" s="46">
        <v>0</v>
      </c>
      <c r="S199" s="46">
        <v>0</v>
      </c>
      <c r="T199" s="46">
        <v>0</v>
      </c>
      <c r="U199" s="46">
        <v>0</v>
      </c>
      <c r="V199" s="46">
        <v>0</v>
      </c>
      <c r="W199" s="46">
        <v>0</v>
      </c>
      <c r="X199" s="46">
        <v>0</v>
      </c>
      <c r="Y199" s="46">
        <v>0</v>
      </c>
    </row>
    <row r="200" spans="1:25" s="42" customFormat="1">
      <c r="A200" s="33">
        <v>45463</v>
      </c>
      <c r="B200" s="46">
        <v>0</v>
      </c>
      <c r="C200" s="46">
        <v>0</v>
      </c>
      <c r="D200" s="46">
        <v>159.93</v>
      </c>
      <c r="E200" s="46">
        <v>42.39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v>0</v>
      </c>
      <c r="O200" s="46">
        <v>0</v>
      </c>
      <c r="P200" s="46">
        <v>0</v>
      </c>
      <c r="Q200" s="46">
        <v>0</v>
      </c>
      <c r="R200" s="46">
        <v>0</v>
      </c>
      <c r="S200" s="46">
        <v>0</v>
      </c>
      <c r="T200" s="46">
        <v>11.09</v>
      </c>
      <c r="U200" s="46">
        <v>0</v>
      </c>
      <c r="V200" s="46">
        <v>0</v>
      </c>
      <c r="W200" s="46">
        <v>0</v>
      </c>
      <c r="X200" s="46">
        <v>159.07</v>
      </c>
      <c r="Y200" s="46">
        <v>242.42</v>
      </c>
    </row>
    <row r="201" spans="1:25" s="42" customFormat="1">
      <c r="A201" s="33">
        <v>45464</v>
      </c>
      <c r="B201" s="46">
        <v>1092.8599999999999</v>
      </c>
      <c r="C201" s="46">
        <v>441.23</v>
      </c>
      <c r="D201" s="46">
        <v>737.5</v>
      </c>
      <c r="E201" s="46">
        <v>94.27</v>
      </c>
      <c r="F201" s="46">
        <v>71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289.60000000000002</v>
      </c>
      <c r="M201" s="46">
        <v>391.09</v>
      </c>
      <c r="N201" s="46">
        <v>122.54</v>
      </c>
      <c r="O201" s="46">
        <v>413.2</v>
      </c>
      <c r="P201" s="46">
        <v>560.88</v>
      </c>
      <c r="Q201" s="46">
        <v>498.65</v>
      </c>
      <c r="R201" s="46">
        <v>518.1</v>
      </c>
      <c r="S201" s="46">
        <v>694.09</v>
      </c>
      <c r="T201" s="46">
        <v>762.18</v>
      </c>
      <c r="U201" s="46">
        <v>689.59</v>
      </c>
      <c r="V201" s="46">
        <v>505.82</v>
      </c>
      <c r="W201" s="46">
        <v>975.83</v>
      </c>
      <c r="X201" s="46">
        <v>903.9</v>
      </c>
      <c r="Y201" s="46">
        <v>1330.35</v>
      </c>
    </row>
    <row r="202" spans="1:25" s="42" customFormat="1">
      <c r="A202" s="33">
        <v>45465</v>
      </c>
      <c r="B202" s="46">
        <v>42.13</v>
      </c>
      <c r="C202" s="46">
        <v>32.08</v>
      </c>
      <c r="D202" s="46">
        <v>0</v>
      </c>
      <c r="E202" s="46">
        <v>2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46">
        <v>36.74</v>
      </c>
      <c r="N202" s="46">
        <v>60.26</v>
      </c>
      <c r="O202" s="46">
        <v>86.11</v>
      </c>
      <c r="P202" s="46">
        <v>89.47</v>
      </c>
      <c r="Q202" s="46">
        <v>86.58</v>
      </c>
      <c r="R202" s="46">
        <v>55.74</v>
      </c>
      <c r="S202" s="46">
        <v>61.49</v>
      </c>
      <c r="T202" s="46">
        <v>51.83</v>
      </c>
      <c r="U202" s="46">
        <v>147.75</v>
      </c>
      <c r="V202" s="46">
        <v>22.1</v>
      </c>
      <c r="W202" s="46">
        <v>116.64</v>
      </c>
      <c r="X202" s="46">
        <v>916.78</v>
      </c>
      <c r="Y202" s="46">
        <v>535.16</v>
      </c>
    </row>
    <row r="203" spans="1:25" s="42" customFormat="1">
      <c r="A203" s="33">
        <v>45466</v>
      </c>
      <c r="B203" s="46">
        <v>106.96</v>
      </c>
      <c r="C203" s="46">
        <v>63.19</v>
      </c>
      <c r="D203" s="46">
        <v>96.77</v>
      </c>
      <c r="E203" s="46">
        <v>81.95</v>
      </c>
      <c r="F203" s="46">
        <v>66.430000000000007</v>
      </c>
      <c r="G203" s="46">
        <v>0</v>
      </c>
      <c r="H203" s="46">
        <v>0</v>
      </c>
      <c r="I203" s="46">
        <v>0</v>
      </c>
      <c r="J203" s="46">
        <v>0</v>
      </c>
      <c r="K203" s="46">
        <v>38.9</v>
      </c>
      <c r="L203" s="46">
        <v>77.290000000000006</v>
      </c>
      <c r="M203" s="46">
        <v>150.13</v>
      </c>
      <c r="N203" s="46">
        <v>195.43</v>
      </c>
      <c r="O203" s="46">
        <v>218.73</v>
      </c>
      <c r="P203" s="46">
        <v>206.74</v>
      </c>
      <c r="Q203" s="46">
        <v>109.91</v>
      </c>
      <c r="R203" s="46">
        <v>140.74</v>
      </c>
      <c r="S203" s="46">
        <v>120.19</v>
      </c>
      <c r="T203" s="46">
        <v>94.16</v>
      </c>
      <c r="U203" s="46">
        <v>93.24</v>
      </c>
      <c r="V203" s="46">
        <v>0</v>
      </c>
      <c r="W203" s="46">
        <v>44.49</v>
      </c>
      <c r="X203" s="46">
        <v>770.75</v>
      </c>
      <c r="Y203" s="46">
        <v>267.58999999999997</v>
      </c>
    </row>
    <row r="204" spans="1:25" s="42" customFormat="1">
      <c r="A204" s="33">
        <v>45467</v>
      </c>
      <c r="B204" s="46">
        <v>151.94999999999999</v>
      </c>
      <c r="C204" s="46">
        <v>93.86</v>
      </c>
      <c r="D204" s="46">
        <v>117.29</v>
      </c>
      <c r="E204" s="46">
        <v>0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v>0</v>
      </c>
      <c r="P204" s="46">
        <v>21.31</v>
      </c>
      <c r="Q204" s="46">
        <v>44.22</v>
      </c>
      <c r="R204" s="46">
        <v>46.31</v>
      </c>
      <c r="S204" s="46">
        <v>39.119999999999997</v>
      </c>
      <c r="T204" s="46">
        <v>0</v>
      </c>
      <c r="U204" s="46">
        <v>0</v>
      </c>
      <c r="V204" s="46">
        <v>0</v>
      </c>
      <c r="W204" s="46">
        <v>20.46</v>
      </c>
      <c r="X204" s="46">
        <v>371.61</v>
      </c>
      <c r="Y204" s="46">
        <v>269.44</v>
      </c>
    </row>
    <row r="205" spans="1:25" s="42" customFormat="1">
      <c r="A205" s="33">
        <v>45468</v>
      </c>
      <c r="B205" s="46">
        <v>165.65</v>
      </c>
      <c r="C205" s="46">
        <v>83.19</v>
      </c>
      <c r="D205" s="46">
        <v>874.28</v>
      </c>
      <c r="E205" s="46">
        <v>2.25</v>
      </c>
      <c r="F205" s="46">
        <v>2.0699999999999998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v>0</v>
      </c>
      <c r="P205" s="46">
        <v>0</v>
      </c>
      <c r="Q205" s="46">
        <v>0</v>
      </c>
      <c r="R205" s="46">
        <v>25.64</v>
      </c>
      <c r="S205" s="46">
        <v>60.35</v>
      </c>
      <c r="T205" s="46">
        <v>88.09</v>
      </c>
      <c r="U205" s="46">
        <v>137.19999999999999</v>
      </c>
      <c r="V205" s="46">
        <v>59.59</v>
      </c>
      <c r="W205" s="46">
        <v>195.84</v>
      </c>
      <c r="X205" s="46">
        <v>623.46</v>
      </c>
      <c r="Y205" s="46">
        <v>748.86</v>
      </c>
    </row>
    <row r="206" spans="1:25" s="42" customFormat="1">
      <c r="A206" s="33">
        <v>45469</v>
      </c>
      <c r="B206" s="46">
        <v>290.83999999999997</v>
      </c>
      <c r="C206" s="46">
        <v>121.61</v>
      </c>
      <c r="D206" s="46">
        <v>927.26</v>
      </c>
      <c r="E206" s="46">
        <v>854.1</v>
      </c>
      <c r="F206" s="46">
        <v>646.4</v>
      </c>
      <c r="G206" s="46">
        <v>0</v>
      </c>
      <c r="H206" s="46">
        <v>0</v>
      </c>
      <c r="I206" s="46">
        <v>0</v>
      </c>
      <c r="J206" s="46">
        <v>0</v>
      </c>
      <c r="K206" s="46">
        <v>17.48</v>
      </c>
      <c r="L206" s="46">
        <v>34.82</v>
      </c>
      <c r="M206" s="46">
        <v>87.26</v>
      </c>
      <c r="N206" s="46">
        <v>107.33</v>
      </c>
      <c r="O206" s="46">
        <v>89.46</v>
      </c>
      <c r="P206" s="46">
        <v>94.97</v>
      </c>
      <c r="Q206" s="46">
        <v>73.72</v>
      </c>
      <c r="R206" s="46">
        <v>99.5</v>
      </c>
      <c r="S206" s="46">
        <v>135.11000000000001</v>
      </c>
      <c r="T206" s="46">
        <v>103.69</v>
      </c>
      <c r="U206" s="46">
        <v>136.46</v>
      </c>
      <c r="V206" s="46">
        <v>49.7</v>
      </c>
      <c r="W206" s="46">
        <v>174.29</v>
      </c>
      <c r="X206" s="46">
        <v>251.32</v>
      </c>
      <c r="Y206" s="46">
        <v>447.35</v>
      </c>
    </row>
    <row r="207" spans="1:25" s="42" customFormat="1">
      <c r="A207" s="33">
        <v>45470</v>
      </c>
      <c r="B207" s="46">
        <v>230.51</v>
      </c>
      <c r="C207" s="46">
        <v>125.21</v>
      </c>
      <c r="D207" s="46">
        <v>932.46</v>
      </c>
      <c r="E207" s="46">
        <v>857.45</v>
      </c>
      <c r="F207" s="46">
        <v>0</v>
      </c>
      <c r="G207" s="46">
        <v>0</v>
      </c>
      <c r="H207" s="46">
        <v>0</v>
      </c>
      <c r="I207" s="46">
        <v>0</v>
      </c>
      <c r="J207" s="46">
        <v>3.26</v>
      </c>
      <c r="K207" s="46">
        <v>25.17</v>
      </c>
      <c r="L207" s="46">
        <v>37.270000000000003</v>
      </c>
      <c r="M207" s="46">
        <v>59.17</v>
      </c>
      <c r="N207" s="46">
        <v>31.73</v>
      </c>
      <c r="O207" s="46">
        <v>39.369999999999997</v>
      </c>
      <c r="P207" s="46">
        <v>90.37</v>
      </c>
      <c r="Q207" s="46">
        <v>0</v>
      </c>
      <c r="R207" s="46">
        <v>0</v>
      </c>
      <c r="S207" s="46">
        <v>124.43</v>
      </c>
      <c r="T207" s="46">
        <v>54.76</v>
      </c>
      <c r="U207" s="46">
        <v>52.11</v>
      </c>
      <c r="V207" s="46">
        <v>15.3</v>
      </c>
      <c r="W207" s="46">
        <v>159.68</v>
      </c>
      <c r="X207" s="46">
        <v>357.48</v>
      </c>
      <c r="Y207" s="46">
        <v>585.33000000000004</v>
      </c>
    </row>
    <row r="208" spans="1:25" s="42" customFormat="1">
      <c r="A208" s="33">
        <v>45471</v>
      </c>
      <c r="B208" s="46">
        <v>189.68</v>
      </c>
      <c r="C208" s="46">
        <v>37.21</v>
      </c>
      <c r="D208" s="46">
        <v>203.46</v>
      </c>
      <c r="E208" s="46">
        <v>2.86</v>
      </c>
      <c r="F208" s="46">
        <v>2.12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0</v>
      </c>
      <c r="N208" s="46">
        <v>0</v>
      </c>
      <c r="O208" s="46">
        <v>0</v>
      </c>
      <c r="P208" s="46">
        <v>0</v>
      </c>
      <c r="Q208" s="46">
        <v>132.5</v>
      </c>
      <c r="R208" s="46">
        <v>138</v>
      </c>
      <c r="S208" s="46">
        <v>185.32</v>
      </c>
      <c r="T208" s="46">
        <v>103.51</v>
      </c>
      <c r="U208" s="46">
        <v>47.61</v>
      </c>
      <c r="V208" s="46">
        <v>0</v>
      </c>
      <c r="W208" s="46">
        <v>44.49</v>
      </c>
      <c r="X208" s="46">
        <v>203.64</v>
      </c>
      <c r="Y208" s="46">
        <v>274.88</v>
      </c>
    </row>
    <row r="209" spans="1:25" s="42" customFormat="1">
      <c r="A209" s="33">
        <v>45472</v>
      </c>
      <c r="B209" s="46">
        <v>112.79</v>
      </c>
      <c r="C209" s="46">
        <v>0</v>
      </c>
      <c r="D209" s="46">
        <v>1.31</v>
      </c>
      <c r="E209" s="46">
        <v>52.21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37.119999999999997</v>
      </c>
      <c r="R209" s="46">
        <v>69.2</v>
      </c>
      <c r="S209" s="46">
        <v>10.7</v>
      </c>
      <c r="T209" s="46">
        <v>0</v>
      </c>
      <c r="U209" s="46">
        <v>0</v>
      </c>
      <c r="V209" s="46">
        <v>0</v>
      </c>
      <c r="W209" s="46">
        <v>0</v>
      </c>
      <c r="X209" s="46">
        <v>48.7</v>
      </c>
      <c r="Y209" s="46">
        <v>0</v>
      </c>
    </row>
    <row r="210" spans="1:25" s="42" customFormat="1">
      <c r="A210" s="33">
        <v>45473</v>
      </c>
      <c r="B210" s="46">
        <v>0</v>
      </c>
      <c r="C210" s="46">
        <v>0</v>
      </c>
      <c r="D210" s="46">
        <v>83.85</v>
      </c>
      <c r="E210" s="46">
        <v>35.79</v>
      </c>
      <c r="F210" s="46">
        <v>79.53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v>0</v>
      </c>
      <c r="P210" s="46">
        <v>0</v>
      </c>
      <c r="Q210" s="46">
        <v>0</v>
      </c>
      <c r="R210" s="46">
        <v>0</v>
      </c>
      <c r="S210" s="46">
        <v>0</v>
      </c>
      <c r="T210" s="46">
        <v>0</v>
      </c>
      <c r="U210" s="46">
        <v>0</v>
      </c>
      <c r="V210" s="46">
        <v>0</v>
      </c>
      <c r="W210" s="46">
        <v>0</v>
      </c>
      <c r="X210" s="46">
        <v>0</v>
      </c>
      <c r="Y210" s="46">
        <v>0</v>
      </c>
    </row>
    <row r="213" spans="1:25" s="50" customFormat="1" ht="57.75" customHeight="1">
      <c r="A213" s="47"/>
      <c r="B213" s="47"/>
      <c r="C213" s="47"/>
      <c r="D213" s="47"/>
      <c r="E213" s="47"/>
      <c r="F213" s="47"/>
      <c r="G213" s="48" t="s">
        <v>39</v>
      </c>
      <c r="H213" s="48"/>
      <c r="I213" s="49"/>
      <c r="R213" s="51"/>
      <c r="S213" s="51"/>
    </row>
    <row r="214" spans="1:25" s="50" customFormat="1" ht="63" customHeight="1">
      <c r="A214" s="47" t="s">
        <v>40</v>
      </c>
      <c r="B214" s="47"/>
      <c r="C214" s="47"/>
      <c r="D214" s="47"/>
      <c r="E214" s="47"/>
      <c r="F214" s="47"/>
      <c r="G214" s="52" t="s">
        <v>45</v>
      </c>
      <c r="H214" s="52"/>
      <c r="I214" s="49"/>
      <c r="R214" s="51"/>
      <c r="S214" s="51"/>
    </row>
    <row r="215" spans="1:25" s="50" customFormat="1" ht="72.75" customHeight="1">
      <c r="A215" s="47" t="s">
        <v>41</v>
      </c>
      <c r="B215" s="47"/>
      <c r="C215" s="47"/>
      <c r="D215" s="47"/>
      <c r="E215" s="47"/>
      <c r="F215" s="47"/>
      <c r="G215" s="52" t="s">
        <v>46</v>
      </c>
      <c r="H215" s="52"/>
      <c r="I215" s="49"/>
      <c r="R215" s="51"/>
      <c r="S215" s="51"/>
    </row>
    <row r="216" spans="1:25" s="50" customFormat="1" ht="30.75" customHeight="1">
      <c r="A216" s="53"/>
      <c r="B216" s="53"/>
      <c r="C216" s="53"/>
      <c r="D216" s="54"/>
      <c r="E216" s="49"/>
      <c r="F216" s="49"/>
      <c r="G216" s="49"/>
      <c r="H216" s="49"/>
      <c r="I216" s="49"/>
      <c r="R216" s="51"/>
      <c r="S216" s="51"/>
    </row>
    <row r="217" spans="1:25" s="50" customFormat="1" ht="30.75" customHeight="1">
      <c r="A217" s="53"/>
      <c r="B217" s="53"/>
      <c r="C217" s="53"/>
      <c r="D217" s="54"/>
      <c r="E217" s="49"/>
      <c r="F217" s="49"/>
      <c r="G217" s="49"/>
      <c r="H217" s="49"/>
      <c r="I217" s="49"/>
      <c r="R217" s="51"/>
      <c r="S217" s="51"/>
    </row>
    <row r="218" spans="1:25" s="56" customFormat="1" ht="33.75" customHeight="1">
      <c r="A218" s="55" t="s">
        <v>42</v>
      </c>
      <c r="B218" s="55"/>
      <c r="C218" s="55"/>
      <c r="D218" s="55"/>
      <c r="E218" s="55"/>
      <c r="F218" s="55"/>
      <c r="G218" s="55"/>
      <c r="H218" s="55"/>
      <c r="I218" s="55"/>
      <c r="J218" s="55"/>
      <c r="L218" s="57" t="s">
        <v>47</v>
      </c>
      <c r="M218" s="57"/>
    </row>
    <row r="219" spans="1:25" s="56" customFormat="1">
      <c r="A219" s="58"/>
      <c r="B219" s="59"/>
      <c r="C219" s="60"/>
      <c r="D219" s="60"/>
      <c r="E219" s="60"/>
      <c r="F219" s="60"/>
      <c r="G219" s="60"/>
      <c r="H219" s="60"/>
      <c r="I219" s="60"/>
      <c r="J219" s="60"/>
    </row>
  </sheetData>
  <mergeCells count="17">
    <mergeCell ref="A214:F214"/>
    <mergeCell ref="G214:H214"/>
    <mergeCell ref="A215:F215"/>
    <mergeCell ref="G215:H215"/>
    <mergeCell ref="L218:M218"/>
    <mergeCell ref="A77:A78"/>
    <mergeCell ref="A111:A112"/>
    <mergeCell ref="A145:A146"/>
    <mergeCell ref="A179:A180"/>
    <mergeCell ref="A213:F213"/>
    <mergeCell ref="G213:H213"/>
    <mergeCell ref="A1:T1"/>
    <mergeCell ref="U2:V2"/>
    <mergeCell ref="U3:V3"/>
    <mergeCell ref="A5:Q5"/>
    <mergeCell ref="A9:A10"/>
    <mergeCell ref="A43:A4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19"/>
  <sheetViews>
    <sheetView workbookViewId="0">
      <selection activeCell="I27" sqref="I27"/>
    </sheetView>
  </sheetViews>
  <sheetFormatPr defaultRowHeight="15.75"/>
  <cols>
    <col min="1" max="1" width="14.28515625" style="2" customWidth="1"/>
    <col min="2" max="25" width="8.7109375" style="2" customWidth="1"/>
  </cols>
  <sheetData>
    <row r="1" spans="1:25" ht="38.25" customHeight="1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>
      <c r="A2" s="3"/>
      <c r="B2" s="4" t="s">
        <v>1</v>
      </c>
      <c r="C2" s="5"/>
      <c r="D2" s="5"/>
      <c r="E2" s="5"/>
      <c r="H2" s="6"/>
      <c r="I2" s="6"/>
      <c r="J2" s="6"/>
      <c r="T2" s="7" t="s">
        <v>43</v>
      </c>
      <c r="U2" s="8">
        <v>2024</v>
      </c>
      <c r="V2" s="8"/>
    </row>
    <row r="3" spans="1:25">
      <c r="A3" s="9"/>
      <c r="B3" s="10" t="s">
        <v>2</v>
      </c>
      <c r="C3" s="11"/>
      <c r="D3" s="11"/>
      <c r="E3" s="11"/>
      <c r="H3" s="6"/>
      <c r="I3" s="6"/>
      <c r="J3" s="6"/>
      <c r="T3" s="12" t="s">
        <v>3</v>
      </c>
      <c r="U3" s="13" t="s">
        <v>4</v>
      </c>
      <c r="V3" s="13"/>
    </row>
    <row r="4" spans="1:25">
      <c r="A4" s="14" t="s">
        <v>5</v>
      </c>
      <c r="B4" s="14"/>
      <c r="C4" s="15"/>
      <c r="D4" s="16"/>
      <c r="E4" s="17"/>
      <c r="F4" s="18"/>
      <c r="G4" s="18"/>
      <c r="H4" s="18"/>
      <c r="I4" s="19"/>
      <c r="J4" s="20"/>
    </row>
    <row r="5" spans="1:25" ht="51" customHeight="1">
      <c r="A5" s="21" t="s">
        <v>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25">
      <c r="A6" s="19"/>
      <c r="B6" s="22"/>
      <c r="C6" s="22"/>
      <c r="D6" s="22"/>
      <c r="E6" s="22"/>
      <c r="F6" s="22"/>
      <c r="G6" s="22"/>
      <c r="H6" s="22"/>
      <c r="I6" s="22"/>
      <c r="J6" s="22"/>
    </row>
    <row r="7" spans="1:25">
      <c r="A7" s="23" t="s">
        <v>7</v>
      </c>
      <c r="B7" s="19"/>
      <c r="C7" s="19"/>
      <c r="D7" s="19"/>
      <c r="E7" s="19"/>
      <c r="F7" s="19"/>
      <c r="G7" s="19"/>
      <c r="H7" s="19"/>
      <c r="I7" s="19"/>
      <c r="J7" s="19"/>
    </row>
    <row r="9" spans="1:25">
      <c r="A9" s="24" t="s">
        <v>8</v>
      </c>
      <c r="B9" s="25"/>
      <c r="C9" s="26"/>
      <c r="D9" s="27"/>
      <c r="E9" s="27"/>
      <c r="F9" s="27"/>
      <c r="G9" s="28" t="s">
        <v>9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9"/>
    </row>
    <row r="10" spans="1:25" ht="24">
      <c r="A10" s="30"/>
      <c r="B10" s="31" t="s">
        <v>10</v>
      </c>
      <c r="C10" s="32" t="s">
        <v>11</v>
      </c>
      <c r="D10" s="32" t="s">
        <v>12</v>
      </c>
      <c r="E10" s="32" t="s">
        <v>13</v>
      </c>
      <c r="F10" s="32" t="s">
        <v>14</v>
      </c>
      <c r="G10" s="32" t="s">
        <v>15</v>
      </c>
      <c r="H10" s="32" t="s">
        <v>16</v>
      </c>
      <c r="I10" s="32" t="s">
        <v>17</v>
      </c>
      <c r="J10" s="32" t="s">
        <v>18</v>
      </c>
      <c r="K10" s="32" t="s">
        <v>19</v>
      </c>
      <c r="L10" s="32" t="s">
        <v>20</v>
      </c>
      <c r="M10" s="32" t="s">
        <v>21</v>
      </c>
      <c r="N10" s="32" t="s">
        <v>22</v>
      </c>
      <c r="O10" s="32" t="s">
        <v>23</v>
      </c>
      <c r="P10" s="32" t="s">
        <v>24</v>
      </c>
      <c r="Q10" s="32" t="s">
        <v>25</v>
      </c>
      <c r="R10" s="32" t="s">
        <v>26</v>
      </c>
      <c r="S10" s="32" t="s">
        <v>27</v>
      </c>
      <c r="T10" s="32" t="s">
        <v>28</v>
      </c>
      <c r="U10" s="32" t="s">
        <v>29</v>
      </c>
      <c r="V10" s="32" t="s">
        <v>30</v>
      </c>
      <c r="W10" s="32" t="s">
        <v>31</v>
      </c>
      <c r="X10" s="32" t="s">
        <v>32</v>
      </c>
      <c r="Y10" s="32" t="s">
        <v>33</v>
      </c>
    </row>
    <row r="11" spans="1:25" ht="15">
      <c r="A11" s="33">
        <v>45444</v>
      </c>
      <c r="B11" s="34">
        <v>3051.4420002339912</v>
      </c>
      <c r="C11" s="34">
        <v>2997.142000233991</v>
      </c>
      <c r="D11" s="34">
        <v>2849.8620002339912</v>
      </c>
      <c r="E11" s="34">
        <v>2725.102000233991</v>
      </c>
      <c r="F11" s="34">
        <v>2503.162000233991</v>
      </c>
      <c r="G11" s="34">
        <v>2423.8120002339911</v>
      </c>
      <c r="H11" s="34">
        <v>1843.162000233991</v>
      </c>
      <c r="I11" s="34">
        <v>2946.8120002339911</v>
      </c>
      <c r="J11" s="34">
        <v>3239.9020002339912</v>
      </c>
      <c r="K11" s="34">
        <v>3403.7620002339909</v>
      </c>
      <c r="L11" s="34">
        <v>3485.7820002339913</v>
      </c>
      <c r="M11" s="34">
        <v>3275.3720002339915</v>
      </c>
      <c r="N11" s="34">
        <v>3271.0420002339911</v>
      </c>
      <c r="O11" s="34">
        <v>3280.5620002339911</v>
      </c>
      <c r="P11" s="34">
        <v>3270.1920002339912</v>
      </c>
      <c r="Q11" s="34">
        <v>3290.102000233991</v>
      </c>
      <c r="R11" s="34">
        <v>3341.4320002339909</v>
      </c>
      <c r="S11" s="34">
        <v>3597.602000233991</v>
      </c>
      <c r="T11" s="34">
        <v>3547.3820002339912</v>
      </c>
      <c r="U11" s="34">
        <v>3517.602000233991</v>
      </c>
      <c r="V11" s="34">
        <v>3641.142000233991</v>
      </c>
      <c r="W11" s="34">
        <v>3553.0220002339911</v>
      </c>
      <c r="X11" s="34">
        <v>3251.7120002339911</v>
      </c>
      <c r="Y11" s="34">
        <v>3081.332000233991</v>
      </c>
    </row>
    <row r="12" spans="1:25" ht="15">
      <c r="A12" s="33">
        <v>45445</v>
      </c>
      <c r="B12" s="34">
        <v>3010.352000233991</v>
      </c>
      <c r="C12" s="34">
        <v>2806.9620002339911</v>
      </c>
      <c r="D12" s="34">
        <v>2607.6520002339912</v>
      </c>
      <c r="E12" s="34">
        <v>2474.0420002339911</v>
      </c>
      <c r="F12" s="34">
        <v>2390.3820002339908</v>
      </c>
      <c r="G12" s="34">
        <v>2409.1920002339912</v>
      </c>
      <c r="H12" s="34">
        <v>1837.7420002339911</v>
      </c>
      <c r="I12" s="34">
        <v>1841.2020002339912</v>
      </c>
      <c r="J12" s="34">
        <v>3099.1820002339909</v>
      </c>
      <c r="K12" s="34">
        <v>3438.7620002339909</v>
      </c>
      <c r="L12" s="34">
        <v>3562.5320002339913</v>
      </c>
      <c r="M12" s="34">
        <v>3570.892000233991</v>
      </c>
      <c r="N12" s="34">
        <v>3566.9120002339914</v>
      </c>
      <c r="O12" s="34">
        <v>3596.2320002339911</v>
      </c>
      <c r="P12" s="34">
        <v>3662.3420002339908</v>
      </c>
      <c r="Q12" s="34">
        <v>3712.5520002339908</v>
      </c>
      <c r="R12" s="34">
        <v>3751.4120002339914</v>
      </c>
      <c r="S12" s="34">
        <v>3773.0920002339908</v>
      </c>
      <c r="T12" s="34">
        <v>3773.7320002339911</v>
      </c>
      <c r="U12" s="34">
        <v>3664.8720002339915</v>
      </c>
      <c r="V12" s="34">
        <v>3698.6320002339912</v>
      </c>
      <c r="W12" s="34">
        <v>3710.6720002339912</v>
      </c>
      <c r="X12" s="34">
        <v>3571.0420002339911</v>
      </c>
      <c r="Y12" s="34">
        <v>3187.392000233991</v>
      </c>
    </row>
    <row r="13" spans="1:25" ht="15">
      <c r="A13" s="33">
        <v>45446</v>
      </c>
      <c r="B13" s="34">
        <v>3060.0420002339911</v>
      </c>
      <c r="C13" s="34">
        <v>2841.4220002339912</v>
      </c>
      <c r="D13" s="34">
        <v>2808.3120002339911</v>
      </c>
      <c r="E13" s="34">
        <v>2653.3420002339908</v>
      </c>
      <c r="F13" s="34">
        <v>2586.5120002339909</v>
      </c>
      <c r="G13" s="34">
        <v>2786.6320002339908</v>
      </c>
      <c r="H13" s="34">
        <v>2931.7720002339911</v>
      </c>
      <c r="I13" s="34">
        <v>3131.3420002339908</v>
      </c>
      <c r="J13" s="34">
        <v>3623.5320002339913</v>
      </c>
      <c r="K13" s="34">
        <v>3830.9720002339909</v>
      </c>
      <c r="L13" s="34">
        <v>3833.9620002339911</v>
      </c>
      <c r="M13" s="34">
        <v>3812.6520002339912</v>
      </c>
      <c r="N13" s="34">
        <v>3813.0420002339911</v>
      </c>
      <c r="O13" s="34">
        <v>3813.7420002339913</v>
      </c>
      <c r="P13" s="34">
        <v>3818.5620002339911</v>
      </c>
      <c r="Q13" s="34">
        <v>3809.7020002339914</v>
      </c>
      <c r="R13" s="34">
        <v>3806.4520002339914</v>
      </c>
      <c r="S13" s="34">
        <v>3805.142000233991</v>
      </c>
      <c r="T13" s="34">
        <v>3804.9020002339912</v>
      </c>
      <c r="U13" s="34">
        <v>3672.0520002339908</v>
      </c>
      <c r="V13" s="34">
        <v>3723.142000233991</v>
      </c>
      <c r="W13" s="34">
        <v>3711.9920002339913</v>
      </c>
      <c r="X13" s="34">
        <v>3391.4720002339909</v>
      </c>
      <c r="Y13" s="34">
        <v>3130.9820002339911</v>
      </c>
    </row>
    <row r="14" spans="1:25" ht="15">
      <c r="A14" s="33">
        <v>45447</v>
      </c>
      <c r="B14" s="34">
        <v>3154.7820002339913</v>
      </c>
      <c r="C14" s="34">
        <v>2927.5420002339911</v>
      </c>
      <c r="D14" s="34">
        <v>2791.2320002339911</v>
      </c>
      <c r="E14" s="34">
        <v>2694.162000233991</v>
      </c>
      <c r="F14" s="34">
        <v>2696.3120002339911</v>
      </c>
      <c r="G14" s="34">
        <v>2868.4920002339913</v>
      </c>
      <c r="H14" s="34">
        <v>2988.142000233991</v>
      </c>
      <c r="I14" s="34">
        <v>3237.5420002339911</v>
      </c>
      <c r="J14" s="34">
        <v>3693.8820002339912</v>
      </c>
      <c r="K14" s="34">
        <v>3845.3220002339913</v>
      </c>
      <c r="L14" s="34">
        <v>3856.7420002339913</v>
      </c>
      <c r="M14" s="34">
        <v>3856.9820002339911</v>
      </c>
      <c r="N14" s="34">
        <v>3849.5420002339911</v>
      </c>
      <c r="O14" s="34">
        <v>3849.7120002339911</v>
      </c>
      <c r="P14" s="34">
        <v>3851.332000233991</v>
      </c>
      <c r="Q14" s="34">
        <v>3849.1920002339912</v>
      </c>
      <c r="R14" s="34">
        <v>3856.4220002339912</v>
      </c>
      <c r="S14" s="34">
        <v>3857.5320002339913</v>
      </c>
      <c r="T14" s="34">
        <v>3859.082000233991</v>
      </c>
      <c r="U14" s="34">
        <v>3841.0620002339911</v>
      </c>
      <c r="V14" s="34">
        <v>3840.0320002339913</v>
      </c>
      <c r="W14" s="34">
        <v>3848.1920002339912</v>
      </c>
      <c r="X14" s="34">
        <v>3387.642000233991</v>
      </c>
      <c r="Y14" s="34">
        <v>3132.0320002339913</v>
      </c>
    </row>
    <row r="15" spans="1:25" ht="15">
      <c r="A15" s="33">
        <v>45448</v>
      </c>
      <c r="B15" s="34">
        <v>2966.332000233991</v>
      </c>
      <c r="C15" s="34">
        <v>2789.7320002339911</v>
      </c>
      <c r="D15" s="34">
        <v>2652.582000233991</v>
      </c>
      <c r="E15" s="34">
        <v>2561.602000233991</v>
      </c>
      <c r="F15" s="34">
        <v>1832.4820002339911</v>
      </c>
      <c r="G15" s="34">
        <v>1832.4820002339911</v>
      </c>
      <c r="H15" s="34">
        <v>2036.7220002339911</v>
      </c>
      <c r="I15" s="34">
        <v>1940.582000233991</v>
      </c>
      <c r="J15" s="34">
        <v>3566.3720002339915</v>
      </c>
      <c r="K15" s="34">
        <v>3814.392000233991</v>
      </c>
      <c r="L15" s="34">
        <v>3837.4220002339912</v>
      </c>
      <c r="M15" s="34">
        <v>3826.9520002339914</v>
      </c>
      <c r="N15" s="34">
        <v>3828.642000233991</v>
      </c>
      <c r="O15" s="34">
        <v>3829.4220002339912</v>
      </c>
      <c r="P15" s="34">
        <v>3829.6220002339915</v>
      </c>
      <c r="Q15" s="34">
        <v>3830.6820002339909</v>
      </c>
      <c r="R15" s="34">
        <v>3830.9920002339913</v>
      </c>
      <c r="S15" s="34">
        <v>3857.6920002339912</v>
      </c>
      <c r="T15" s="34">
        <v>3842.5020002339911</v>
      </c>
      <c r="U15" s="34">
        <v>3807.602000233991</v>
      </c>
      <c r="V15" s="34">
        <v>3823.4820002339911</v>
      </c>
      <c r="W15" s="34">
        <v>3821.4220002339912</v>
      </c>
      <c r="X15" s="34">
        <v>3376.8220002339913</v>
      </c>
      <c r="Y15" s="34">
        <v>3063.0920002339908</v>
      </c>
    </row>
    <row r="16" spans="1:25" ht="15">
      <c r="A16" s="33">
        <v>45449</v>
      </c>
      <c r="B16" s="34">
        <v>2710.582000233991</v>
      </c>
      <c r="C16" s="34">
        <v>2596.372000233991</v>
      </c>
      <c r="D16" s="34">
        <v>2489.2720002339911</v>
      </c>
      <c r="E16" s="34">
        <v>1832.4820002339911</v>
      </c>
      <c r="F16" s="34">
        <v>1832.4820002339911</v>
      </c>
      <c r="G16" s="34">
        <v>1832.4820002339911</v>
      </c>
      <c r="H16" s="34">
        <v>1973.122000233991</v>
      </c>
      <c r="I16" s="34">
        <v>2946.6520002339912</v>
      </c>
      <c r="J16" s="34">
        <v>3411.8720002339915</v>
      </c>
      <c r="K16" s="34">
        <v>3810.8420002339908</v>
      </c>
      <c r="L16" s="34">
        <v>3851.332000233991</v>
      </c>
      <c r="M16" s="34">
        <v>3857.3120002339911</v>
      </c>
      <c r="N16" s="34">
        <v>3853.2920002339911</v>
      </c>
      <c r="O16" s="34">
        <v>3849.082000233991</v>
      </c>
      <c r="P16" s="34">
        <v>3871.0120002339909</v>
      </c>
      <c r="Q16" s="34">
        <v>3877.1520002339912</v>
      </c>
      <c r="R16" s="34">
        <v>3865.2620002339909</v>
      </c>
      <c r="S16" s="34">
        <v>3850.2520002339911</v>
      </c>
      <c r="T16" s="34">
        <v>3834.142000233991</v>
      </c>
      <c r="U16" s="34">
        <v>3657.1220002339915</v>
      </c>
      <c r="V16" s="34">
        <v>3743.1720002339912</v>
      </c>
      <c r="W16" s="34">
        <v>3659.8420002339908</v>
      </c>
      <c r="X16" s="34">
        <v>3209.0120002339909</v>
      </c>
      <c r="Y16" s="34">
        <v>2922.9420002339912</v>
      </c>
    </row>
    <row r="17" spans="1:25" ht="15">
      <c r="A17" s="33">
        <v>45450</v>
      </c>
      <c r="B17" s="34">
        <v>2765.3420002339908</v>
      </c>
      <c r="C17" s="34">
        <v>2579.3020002339908</v>
      </c>
      <c r="D17" s="34">
        <v>1941.2620002339911</v>
      </c>
      <c r="E17" s="34">
        <v>1928.362000233991</v>
      </c>
      <c r="F17" s="34">
        <v>1921.4320002339912</v>
      </c>
      <c r="G17" s="34">
        <v>1946.5320002339911</v>
      </c>
      <c r="H17" s="34">
        <v>2796.3020002339908</v>
      </c>
      <c r="I17" s="34">
        <v>3088.1320002339912</v>
      </c>
      <c r="J17" s="34">
        <v>3458.1220002339915</v>
      </c>
      <c r="K17" s="34">
        <v>3832.5920002339908</v>
      </c>
      <c r="L17" s="34">
        <v>3834.392000233991</v>
      </c>
      <c r="M17" s="34">
        <v>3836.5320002339913</v>
      </c>
      <c r="N17" s="34">
        <v>3840.332000233991</v>
      </c>
      <c r="O17" s="34">
        <v>3837.9620002339911</v>
      </c>
      <c r="P17" s="34">
        <v>3843.9620002339911</v>
      </c>
      <c r="Q17" s="34">
        <v>3844.7020002339914</v>
      </c>
      <c r="R17" s="34">
        <v>3882.2920002339906</v>
      </c>
      <c r="S17" s="34">
        <v>3861.9320002339909</v>
      </c>
      <c r="T17" s="34">
        <v>3872.4620002339911</v>
      </c>
      <c r="U17" s="34">
        <v>3837.6120002339912</v>
      </c>
      <c r="V17" s="34">
        <v>3873.8020002339908</v>
      </c>
      <c r="W17" s="34">
        <v>3865.9320002339909</v>
      </c>
      <c r="X17" s="34">
        <v>3484.5920002339908</v>
      </c>
      <c r="Y17" s="34">
        <v>3114.0320002339913</v>
      </c>
    </row>
    <row r="18" spans="1:25" ht="15">
      <c r="A18" s="33">
        <v>45451</v>
      </c>
      <c r="B18" s="34">
        <v>3043.7920002339911</v>
      </c>
      <c r="C18" s="34">
        <v>2824.892000233991</v>
      </c>
      <c r="D18" s="34">
        <v>2684.642000233991</v>
      </c>
      <c r="E18" s="34">
        <v>2625.7320002339911</v>
      </c>
      <c r="F18" s="34">
        <v>2629.4320002339909</v>
      </c>
      <c r="G18" s="34">
        <v>2744.6520002339912</v>
      </c>
      <c r="H18" s="34">
        <v>2869.6520002339912</v>
      </c>
      <c r="I18" s="34">
        <v>3056.5420002339911</v>
      </c>
      <c r="J18" s="34">
        <v>3552.5420002339911</v>
      </c>
      <c r="K18" s="34">
        <v>3861.8120002339911</v>
      </c>
      <c r="L18" s="34">
        <v>3882.2820002339913</v>
      </c>
      <c r="M18" s="34">
        <v>3888.392000233991</v>
      </c>
      <c r="N18" s="34">
        <v>3892.6520002339912</v>
      </c>
      <c r="O18" s="34">
        <v>3890.0620002339911</v>
      </c>
      <c r="P18" s="34">
        <v>3898.4320002339909</v>
      </c>
      <c r="Q18" s="34">
        <v>3903.2420002339913</v>
      </c>
      <c r="R18" s="34">
        <v>3917.8820002339908</v>
      </c>
      <c r="S18" s="34">
        <v>3920.2020002339905</v>
      </c>
      <c r="T18" s="34">
        <v>3910.9520002339905</v>
      </c>
      <c r="U18" s="34">
        <v>3893.3020002339908</v>
      </c>
      <c r="V18" s="34">
        <v>3911.7820002339913</v>
      </c>
      <c r="W18" s="34">
        <v>3903.0420002339906</v>
      </c>
      <c r="X18" s="34">
        <v>3798.5220002339911</v>
      </c>
      <c r="Y18" s="34">
        <v>3289.7420002339913</v>
      </c>
    </row>
    <row r="19" spans="1:25" ht="15">
      <c r="A19" s="33">
        <v>45452</v>
      </c>
      <c r="B19" s="34">
        <v>2962.642000233991</v>
      </c>
      <c r="C19" s="34">
        <v>2850.4320002339909</v>
      </c>
      <c r="D19" s="34">
        <v>2680.1320002339908</v>
      </c>
      <c r="E19" s="34">
        <v>2594.2920002339911</v>
      </c>
      <c r="F19" s="34">
        <v>2544.6120002339912</v>
      </c>
      <c r="G19" s="34">
        <v>2580.9420002339912</v>
      </c>
      <c r="H19" s="34">
        <v>2579.2720002339911</v>
      </c>
      <c r="I19" s="34">
        <v>2970.3220002339913</v>
      </c>
      <c r="J19" s="34">
        <v>3322.7320002339911</v>
      </c>
      <c r="K19" s="34">
        <v>3728.6820002339909</v>
      </c>
      <c r="L19" s="34">
        <v>3854.2920002339911</v>
      </c>
      <c r="M19" s="34">
        <v>3861.3620002339912</v>
      </c>
      <c r="N19" s="34">
        <v>3861.1720002339912</v>
      </c>
      <c r="O19" s="34">
        <v>3856.642000233991</v>
      </c>
      <c r="P19" s="34">
        <v>3861.0420002339911</v>
      </c>
      <c r="Q19" s="34">
        <v>3861.0620002339911</v>
      </c>
      <c r="R19" s="34">
        <v>3890.7420002339913</v>
      </c>
      <c r="S19" s="34">
        <v>3897.8620002339912</v>
      </c>
      <c r="T19" s="34">
        <v>3895.0720002339913</v>
      </c>
      <c r="U19" s="34">
        <v>3866.0020002339911</v>
      </c>
      <c r="V19" s="34">
        <v>3893.5020002339907</v>
      </c>
      <c r="W19" s="34">
        <v>3877.2620002339909</v>
      </c>
      <c r="X19" s="34">
        <v>3772.1720002339912</v>
      </c>
      <c r="Y19" s="34">
        <v>3275.4720002339909</v>
      </c>
    </row>
    <row r="20" spans="1:25" ht="15">
      <c r="A20" s="33">
        <v>45453</v>
      </c>
      <c r="B20" s="34">
        <v>2906.3420002339908</v>
      </c>
      <c r="C20" s="34">
        <v>2762.582000233991</v>
      </c>
      <c r="D20" s="34">
        <v>2635.6920002339912</v>
      </c>
      <c r="E20" s="34">
        <v>2584.4920002339909</v>
      </c>
      <c r="F20" s="34">
        <v>2487.8120002339911</v>
      </c>
      <c r="G20" s="34">
        <v>2730.0520002339908</v>
      </c>
      <c r="H20" s="34">
        <v>2885.9020002339912</v>
      </c>
      <c r="I20" s="34">
        <v>3242.5920002339908</v>
      </c>
      <c r="J20" s="34">
        <v>3855.0120002339909</v>
      </c>
      <c r="K20" s="34">
        <v>3893.0820002339906</v>
      </c>
      <c r="L20" s="34">
        <v>3902.7720002339911</v>
      </c>
      <c r="M20" s="34">
        <v>3901.2520002339907</v>
      </c>
      <c r="N20" s="34">
        <v>3904.1520002339912</v>
      </c>
      <c r="O20" s="34">
        <v>3904.4720002339909</v>
      </c>
      <c r="P20" s="34">
        <v>3918.9020002339912</v>
      </c>
      <c r="Q20" s="34">
        <v>3919.2120002339907</v>
      </c>
      <c r="R20" s="34">
        <v>3937.642000233991</v>
      </c>
      <c r="S20" s="34">
        <v>3922.1720002339907</v>
      </c>
      <c r="T20" s="34">
        <v>3920.392000233991</v>
      </c>
      <c r="U20" s="34">
        <v>3889.9820002339911</v>
      </c>
      <c r="V20" s="34">
        <v>3907.1620002339905</v>
      </c>
      <c r="W20" s="34">
        <v>3899.5220002339911</v>
      </c>
      <c r="X20" s="34">
        <v>3760.2720002339911</v>
      </c>
      <c r="Y20" s="34">
        <v>3223.7820002339913</v>
      </c>
    </row>
    <row r="21" spans="1:25" ht="15">
      <c r="A21" s="33">
        <v>45454</v>
      </c>
      <c r="B21" s="34">
        <v>2886.4720002339909</v>
      </c>
      <c r="C21" s="34">
        <v>2762.1820002339909</v>
      </c>
      <c r="D21" s="34">
        <v>2600.6320002339908</v>
      </c>
      <c r="E21" s="34">
        <v>2483.5320002339909</v>
      </c>
      <c r="F21" s="34">
        <v>2442.0920002339908</v>
      </c>
      <c r="G21" s="34">
        <v>1966.662000233991</v>
      </c>
      <c r="H21" s="34">
        <v>2884.082000233991</v>
      </c>
      <c r="I21" s="34">
        <v>3216.1320002339912</v>
      </c>
      <c r="J21" s="34">
        <v>3644.892000233991</v>
      </c>
      <c r="K21" s="34">
        <v>3905.7320002339911</v>
      </c>
      <c r="L21" s="34">
        <v>3911.0520002339908</v>
      </c>
      <c r="M21" s="34">
        <v>3928.5720002339913</v>
      </c>
      <c r="N21" s="34">
        <v>3932.9620002339907</v>
      </c>
      <c r="O21" s="34">
        <v>3927.8820002339908</v>
      </c>
      <c r="P21" s="34">
        <v>3954.1520002339912</v>
      </c>
      <c r="Q21" s="34">
        <v>3977.8320002339906</v>
      </c>
      <c r="R21" s="34">
        <v>4004.7520002339907</v>
      </c>
      <c r="S21" s="34">
        <v>3976.6520002339912</v>
      </c>
      <c r="T21" s="34">
        <v>3931.9520002339905</v>
      </c>
      <c r="U21" s="34">
        <v>3893.1820002339909</v>
      </c>
      <c r="V21" s="34">
        <v>3906.0420002339906</v>
      </c>
      <c r="W21" s="34">
        <v>3897.1520002339912</v>
      </c>
      <c r="X21" s="34">
        <v>3806.9220002339912</v>
      </c>
      <c r="Y21" s="34">
        <v>3284.0320002339913</v>
      </c>
    </row>
    <row r="22" spans="1:25" ht="15">
      <c r="A22" s="33">
        <v>45455</v>
      </c>
      <c r="B22" s="34">
        <v>3014.2020002339914</v>
      </c>
      <c r="C22" s="34">
        <v>2934.9720002339909</v>
      </c>
      <c r="D22" s="34">
        <v>2797.642000233991</v>
      </c>
      <c r="E22" s="34">
        <v>2622.7520002339911</v>
      </c>
      <c r="F22" s="34">
        <v>2568.9220002339912</v>
      </c>
      <c r="G22" s="34">
        <v>2659.872000233991</v>
      </c>
      <c r="H22" s="34">
        <v>2691.352000233991</v>
      </c>
      <c r="I22" s="34">
        <v>2981.4720002339909</v>
      </c>
      <c r="J22" s="34">
        <v>3326.0120002339909</v>
      </c>
      <c r="K22" s="34">
        <v>3828.5420002339911</v>
      </c>
      <c r="L22" s="34">
        <v>3895.6320002339908</v>
      </c>
      <c r="M22" s="34">
        <v>3908.8420002339908</v>
      </c>
      <c r="N22" s="34">
        <v>3908.7520002339907</v>
      </c>
      <c r="O22" s="34">
        <v>3904.892000233991</v>
      </c>
      <c r="P22" s="34">
        <v>3905.892000233991</v>
      </c>
      <c r="Q22" s="34">
        <v>3905.1620002339905</v>
      </c>
      <c r="R22" s="34">
        <v>3902.1820002339909</v>
      </c>
      <c r="S22" s="34">
        <v>3880.0820002339906</v>
      </c>
      <c r="T22" s="34">
        <v>3871.4520002339914</v>
      </c>
      <c r="U22" s="34">
        <v>3838.4820002339911</v>
      </c>
      <c r="V22" s="34">
        <v>3876.3620002339912</v>
      </c>
      <c r="W22" s="34">
        <v>3862.5520002339908</v>
      </c>
      <c r="X22" s="34">
        <v>3582.8220002339913</v>
      </c>
      <c r="Y22" s="34">
        <v>3184.2920002339911</v>
      </c>
    </row>
    <row r="23" spans="1:25" ht="15">
      <c r="A23" s="33">
        <v>45456</v>
      </c>
      <c r="B23" s="34">
        <v>2976.2820002339913</v>
      </c>
      <c r="C23" s="34">
        <v>2942.832000233991</v>
      </c>
      <c r="D23" s="34">
        <v>2809.2820002339909</v>
      </c>
      <c r="E23" s="34">
        <v>2641.6720002339912</v>
      </c>
      <c r="F23" s="34">
        <v>2534.7920002339911</v>
      </c>
      <c r="G23" s="34">
        <v>2829.2220002339909</v>
      </c>
      <c r="H23" s="34">
        <v>2948.9520002339914</v>
      </c>
      <c r="I23" s="34">
        <v>3252.0320002339913</v>
      </c>
      <c r="J23" s="34">
        <v>3881.9120002339905</v>
      </c>
      <c r="K23" s="34">
        <v>3928.7720002339911</v>
      </c>
      <c r="L23" s="34">
        <v>3943.5620002339911</v>
      </c>
      <c r="M23" s="34">
        <v>3953.4920002339913</v>
      </c>
      <c r="N23" s="34">
        <v>3949.5420002339906</v>
      </c>
      <c r="O23" s="34">
        <v>3953.2620002339909</v>
      </c>
      <c r="P23" s="34">
        <v>3968.2220002339909</v>
      </c>
      <c r="Q23" s="34">
        <v>3969.2320002339911</v>
      </c>
      <c r="R23" s="34">
        <v>3973.0120002339909</v>
      </c>
      <c r="S23" s="34">
        <v>3965.7920002339906</v>
      </c>
      <c r="T23" s="34">
        <v>3968.2220002339909</v>
      </c>
      <c r="U23" s="34">
        <v>3927.392000233991</v>
      </c>
      <c r="V23" s="34">
        <v>3948.2620002339909</v>
      </c>
      <c r="W23" s="34">
        <v>3909.2020002339905</v>
      </c>
      <c r="X23" s="34">
        <v>3852.3020002339908</v>
      </c>
      <c r="Y23" s="34">
        <v>3264.5120002339909</v>
      </c>
    </row>
    <row r="24" spans="1:25" ht="15">
      <c r="A24" s="33">
        <v>45457</v>
      </c>
      <c r="B24" s="34">
        <v>2950.3020002339908</v>
      </c>
      <c r="C24" s="34">
        <v>2881.0220002339911</v>
      </c>
      <c r="D24" s="34">
        <v>2658.2820002339909</v>
      </c>
      <c r="E24" s="34">
        <v>2529.9720002339909</v>
      </c>
      <c r="F24" s="34">
        <v>2560.5320002339909</v>
      </c>
      <c r="G24" s="34">
        <v>2837.372000233991</v>
      </c>
      <c r="H24" s="34">
        <v>2919.8020002339908</v>
      </c>
      <c r="I24" s="34">
        <v>3209.9520002339914</v>
      </c>
      <c r="J24" s="34">
        <v>3870.142000233991</v>
      </c>
      <c r="K24" s="34">
        <v>3919.8420002339908</v>
      </c>
      <c r="L24" s="34">
        <v>4035.0220002339911</v>
      </c>
      <c r="M24" s="34">
        <v>4085.4820002339911</v>
      </c>
      <c r="N24" s="34">
        <v>4122.1620002339905</v>
      </c>
      <c r="O24" s="34">
        <v>4140.9420002339912</v>
      </c>
      <c r="P24" s="34">
        <v>4163.9220002339907</v>
      </c>
      <c r="Q24" s="34">
        <v>4154.4620002339907</v>
      </c>
      <c r="R24" s="34">
        <v>3962.392000233991</v>
      </c>
      <c r="S24" s="34">
        <v>3943.4820002339911</v>
      </c>
      <c r="T24" s="34">
        <v>4002.3220002339913</v>
      </c>
      <c r="U24" s="34">
        <v>3904.3220002339913</v>
      </c>
      <c r="V24" s="34">
        <v>3891.1920002339912</v>
      </c>
      <c r="W24" s="34">
        <v>3876.1520002339912</v>
      </c>
      <c r="X24" s="34">
        <v>3797.5020002339911</v>
      </c>
      <c r="Y24" s="34">
        <v>3224.9020002339912</v>
      </c>
    </row>
    <row r="25" spans="1:25" ht="15">
      <c r="A25" s="33">
        <v>45458</v>
      </c>
      <c r="B25" s="34">
        <v>2989.332000233991</v>
      </c>
      <c r="C25" s="34">
        <v>2956.2520002339911</v>
      </c>
      <c r="D25" s="34">
        <v>2847.082000233991</v>
      </c>
      <c r="E25" s="34">
        <v>2630.832000233991</v>
      </c>
      <c r="F25" s="34">
        <v>2577.662000233991</v>
      </c>
      <c r="G25" s="34">
        <v>2779.1920002339912</v>
      </c>
      <c r="H25" s="34">
        <v>2792.142000233991</v>
      </c>
      <c r="I25" s="34">
        <v>2977.7720002339911</v>
      </c>
      <c r="J25" s="34">
        <v>3452.102000233991</v>
      </c>
      <c r="K25" s="34">
        <v>3879.4120002339914</v>
      </c>
      <c r="L25" s="34">
        <v>3901.7920002339906</v>
      </c>
      <c r="M25" s="34">
        <v>3909.8820002339908</v>
      </c>
      <c r="N25" s="34">
        <v>3891.5820002339906</v>
      </c>
      <c r="O25" s="34">
        <v>3885.5920002339908</v>
      </c>
      <c r="P25" s="34">
        <v>3909.9720002339909</v>
      </c>
      <c r="Q25" s="34">
        <v>3918.5320002339913</v>
      </c>
      <c r="R25" s="34">
        <v>3942.0820002339906</v>
      </c>
      <c r="S25" s="34">
        <v>3935.2120002339907</v>
      </c>
      <c r="T25" s="34">
        <v>3908.1720002339907</v>
      </c>
      <c r="U25" s="34">
        <v>3880.0220002339911</v>
      </c>
      <c r="V25" s="34">
        <v>3888.4220002339907</v>
      </c>
      <c r="W25" s="34">
        <v>3871.1520002339912</v>
      </c>
      <c r="X25" s="34">
        <v>3743.392000233991</v>
      </c>
      <c r="Y25" s="34">
        <v>3222.9720002339909</v>
      </c>
    </row>
    <row r="26" spans="1:25" ht="15">
      <c r="A26" s="33">
        <v>45459</v>
      </c>
      <c r="B26" s="34">
        <v>2954.2020002339914</v>
      </c>
      <c r="C26" s="34">
        <v>2905.4420002339912</v>
      </c>
      <c r="D26" s="34">
        <v>2799.8620002339912</v>
      </c>
      <c r="E26" s="34">
        <v>2588.0120002339909</v>
      </c>
      <c r="F26" s="34">
        <v>2459.3820002339908</v>
      </c>
      <c r="G26" s="34">
        <v>2721.7920002339911</v>
      </c>
      <c r="H26" s="34">
        <v>2666.8620002339912</v>
      </c>
      <c r="I26" s="34">
        <v>2851.0720002339913</v>
      </c>
      <c r="J26" s="34">
        <v>3250.4320002339909</v>
      </c>
      <c r="K26" s="34">
        <v>3814.4020002339912</v>
      </c>
      <c r="L26" s="34">
        <v>3877.6820002339909</v>
      </c>
      <c r="M26" s="34">
        <v>3880.2920002339906</v>
      </c>
      <c r="N26" s="34">
        <v>3887.4020002339912</v>
      </c>
      <c r="O26" s="34">
        <v>3875.852000233991</v>
      </c>
      <c r="P26" s="34">
        <v>3882.7620002339909</v>
      </c>
      <c r="Q26" s="34">
        <v>3880.2920002339906</v>
      </c>
      <c r="R26" s="34">
        <v>3892.5420002339906</v>
      </c>
      <c r="S26" s="34">
        <v>3891.1720002339907</v>
      </c>
      <c r="T26" s="34">
        <v>3895.9520002339905</v>
      </c>
      <c r="U26" s="34">
        <v>3882.6820002339909</v>
      </c>
      <c r="V26" s="34">
        <v>3894.2420002339913</v>
      </c>
      <c r="W26" s="34">
        <v>3867.9820002339911</v>
      </c>
      <c r="X26" s="34">
        <v>3648.3820002339912</v>
      </c>
      <c r="Y26" s="34">
        <v>3229.7220002339909</v>
      </c>
    </row>
    <row r="27" spans="1:25" ht="15">
      <c r="A27" s="33">
        <v>45460</v>
      </c>
      <c r="B27" s="34">
        <v>3012.2820002339913</v>
      </c>
      <c r="C27" s="34">
        <v>2944.1120002339912</v>
      </c>
      <c r="D27" s="34">
        <v>2853.6920002339912</v>
      </c>
      <c r="E27" s="34">
        <v>2739.9620002339911</v>
      </c>
      <c r="F27" s="34">
        <v>2805.7320002339911</v>
      </c>
      <c r="G27" s="34">
        <v>2918.5720002339913</v>
      </c>
      <c r="H27" s="34">
        <v>2999.1120002339912</v>
      </c>
      <c r="I27" s="34">
        <v>3231.1520002339912</v>
      </c>
      <c r="J27" s="34">
        <v>3832.0720002339913</v>
      </c>
      <c r="K27" s="34">
        <v>3889.4620002339907</v>
      </c>
      <c r="L27" s="34">
        <v>3905.6920002339912</v>
      </c>
      <c r="M27" s="34">
        <v>3909.1520002339912</v>
      </c>
      <c r="N27" s="34">
        <v>3907.1520002339912</v>
      </c>
      <c r="O27" s="34">
        <v>3904.1620002339905</v>
      </c>
      <c r="P27" s="34">
        <v>3912.0120002339909</v>
      </c>
      <c r="Q27" s="34">
        <v>3910.1820002339909</v>
      </c>
      <c r="R27" s="34">
        <v>3914.7620002339909</v>
      </c>
      <c r="S27" s="34">
        <v>3912.5420002339906</v>
      </c>
      <c r="T27" s="34">
        <v>3906.852000233991</v>
      </c>
      <c r="U27" s="34">
        <v>3890.7320002339911</v>
      </c>
      <c r="V27" s="34">
        <v>3893.3120002339911</v>
      </c>
      <c r="W27" s="34">
        <v>3885.0120002339909</v>
      </c>
      <c r="X27" s="34">
        <v>3602.9620002339911</v>
      </c>
      <c r="Y27" s="34">
        <v>3225.1720002339912</v>
      </c>
    </row>
    <row r="28" spans="1:25" ht="15">
      <c r="A28" s="33">
        <v>45461</v>
      </c>
      <c r="B28" s="34">
        <v>3002.6920002339912</v>
      </c>
      <c r="C28" s="34">
        <v>2913.0620002339911</v>
      </c>
      <c r="D28" s="34">
        <v>2742.4020002339912</v>
      </c>
      <c r="E28" s="34">
        <v>2679.4520002339909</v>
      </c>
      <c r="F28" s="34">
        <v>2664.102000233991</v>
      </c>
      <c r="G28" s="34">
        <v>2895.5720002339913</v>
      </c>
      <c r="H28" s="34">
        <v>2997.1720002339912</v>
      </c>
      <c r="I28" s="34">
        <v>3307.6720002339912</v>
      </c>
      <c r="J28" s="34">
        <v>3876.3220002339913</v>
      </c>
      <c r="K28" s="34">
        <v>3921.392000233991</v>
      </c>
      <c r="L28" s="34">
        <v>3994.6220002339905</v>
      </c>
      <c r="M28" s="34">
        <v>4014.5920002339908</v>
      </c>
      <c r="N28" s="34">
        <v>4019.0120002339909</v>
      </c>
      <c r="O28" s="34">
        <v>4051.6220002339905</v>
      </c>
      <c r="P28" s="34">
        <v>4095.2620002339909</v>
      </c>
      <c r="Q28" s="34">
        <v>4027.1620002339905</v>
      </c>
      <c r="R28" s="34">
        <v>4029.9520002339905</v>
      </c>
      <c r="S28" s="34">
        <v>4030.2520002339907</v>
      </c>
      <c r="T28" s="34">
        <v>4030.9920002339913</v>
      </c>
      <c r="U28" s="34">
        <v>3950.5320002339913</v>
      </c>
      <c r="V28" s="34">
        <v>3954.5720002339913</v>
      </c>
      <c r="W28" s="34">
        <v>3914.2520002339907</v>
      </c>
      <c r="X28" s="34">
        <v>3856.0920002339908</v>
      </c>
      <c r="Y28" s="34">
        <v>3301.6820002339909</v>
      </c>
    </row>
    <row r="29" spans="1:25" ht="15">
      <c r="A29" s="33">
        <v>45462</v>
      </c>
      <c r="B29" s="34">
        <v>3028.1320002339912</v>
      </c>
      <c r="C29" s="34">
        <v>2980.2920002339911</v>
      </c>
      <c r="D29" s="34">
        <v>2776.102000233991</v>
      </c>
      <c r="E29" s="34">
        <v>2632.0320002339909</v>
      </c>
      <c r="F29" s="34">
        <v>2615.5220002339911</v>
      </c>
      <c r="G29" s="34">
        <v>2922.6520002339912</v>
      </c>
      <c r="H29" s="34">
        <v>3017.9420002339912</v>
      </c>
      <c r="I29" s="34">
        <v>3349.7520002339911</v>
      </c>
      <c r="J29" s="34">
        <v>3902.8820002339908</v>
      </c>
      <c r="K29" s="34">
        <v>4013.5020002339907</v>
      </c>
      <c r="L29" s="34">
        <v>4136.0620002339911</v>
      </c>
      <c r="M29" s="34">
        <v>4177.7520002339907</v>
      </c>
      <c r="N29" s="34">
        <v>4193.0620002339911</v>
      </c>
      <c r="O29" s="34">
        <v>4209.8420002339908</v>
      </c>
      <c r="P29" s="34">
        <v>4243.2020002339905</v>
      </c>
      <c r="Q29" s="34">
        <v>4260.892000233991</v>
      </c>
      <c r="R29" s="34">
        <v>4268.2720002339911</v>
      </c>
      <c r="S29" s="34">
        <v>4275.9820002339911</v>
      </c>
      <c r="T29" s="34">
        <v>4209.1220002339905</v>
      </c>
      <c r="U29" s="34">
        <v>4092.3220002339913</v>
      </c>
      <c r="V29" s="34">
        <v>4116.7020002339905</v>
      </c>
      <c r="W29" s="34">
        <v>4048.1720002339907</v>
      </c>
      <c r="X29" s="34">
        <v>3885.8420002339908</v>
      </c>
      <c r="Y29" s="34">
        <v>3366.2920002339911</v>
      </c>
    </row>
    <row r="30" spans="1:25" ht="15">
      <c r="A30" s="33">
        <v>45463</v>
      </c>
      <c r="B30" s="34">
        <v>3046.4420002339912</v>
      </c>
      <c r="C30" s="34">
        <v>3003.9420002339912</v>
      </c>
      <c r="D30" s="34">
        <v>2791.8020002339908</v>
      </c>
      <c r="E30" s="34">
        <v>2683.162000233991</v>
      </c>
      <c r="F30" s="34">
        <v>2623.8220002339913</v>
      </c>
      <c r="G30" s="34">
        <v>2815.0720002339913</v>
      </c>
      <c r="H30" s="34">
        <v>2950.6520002339912</v>
      </c>
      <c r="I30" s="34">
        <v>3241.6920002339912</v>
      </c>
      <c r="J30" s="34">
        <v>3881.8320002339906</v>
      </c>
      <c r="K30" s="34">
        <v>3908.6920002339912</v>
      </c>
      <c r="L30" s="34">
        <v>3955.1320002339908</v>
      </c>
      <c r="M30" s="34">
        <v>3990.6620002339905</v>
      </c>
      <c r="N30" s="34">
        <v>4018.7220002339909</v>
      </c>
      <c r="O30" s="34">
        <v>3980.3620002339912</v>
      </c>
      <c r="P30" s="34">
        <v>3996.2420002339913</v>
      </c>
      <c r="Q30" s="34">
        <v>4003.5120002339909</v>
      </c>
      <c r="R30" s="34">
        <v>3987.6520002339912</v>
      </c>
      <c r="S30" s="34">
        <v>3985.2320002339911</v>
      </c>
      <c r="T30" s="34">
        <v>3934.6920002339912</v>
      </c>
      <c r="U30" s="34">
        <v>3915.1520002339912</v>
      </c>
      <c r="V30" s="34">
        <v>3910.4120002339905</v>
      </c>
      <c r="W30" s="34">
        <v>3892.8720002339905</v>
      </c>
      <c r="X30" s="34">
        <v>3456.2020002339914</v>
      </c>
      <c r="Y30" s="34">
        <v>3111.0620002339911</v>
      </c>
    </row>
    <row r="31" spans="1:25" ht="15">
      <c r="A31" s="33">
        <v>45464</v>
      </c>
      <c r="B31" s="34">
        <v>2889.0920002339908</v>
      </c>
      <c r="C31" s="34">
        <v>2739.7520002339911</v>
      </c>
      <c r="D31" s="34">
        <v>2544.102000233991</v>
      </c>
      <c r="E31" s="34">
        <v>1923.142000233991</v>
      </c>
      <c r="F31" s="34">
        <v>2017.2320002339911</v>
      </c>
      <c r="G31" s="34">
        <v>1836.8120002339911</v>
      </c>
      <c r="H31" s="34">
        <v>2786.622000233991</v>
      </c>
      <c r="I31" s="34">
        <v>3012.4220002339912</v>
      </c>
      <c r="J31" s="34">
        <v>3360.4120002339914</v>
      </c>
      <c r="K31" s="34">
        <v>3689.4920002339913</v>
      </c>
      <c r="L31" s="34">
        <v>3765.4020002339912</v>
      </c>
      <c r="M31" s="34">
        <v>3788.7620002339909</v>
      </c>
      <c r="N31" s="34">
        <v>3505.1720002339912</v>
      </c>
      <c r="O31" s="34">
        <v>3795.7720002339911</v>
      </c>
      <c r="P31" s="34">
        <v>3834.2020002339914</v>
      </c>
      <c r="Q31" s="34">
        <v>3851.3720002339915</v>
      </c>
      <c r="R31" s="34">
        <v>3842.8120002339911</v>
      </c>
      <c r="S31" s="34">
        <v>3815.7620002339909</v>
      </c>
      <c r="T31" s="34">
        <v>3775.1920002339912</v>
      </c>
      <c r="U31" s="34">
        <v>3644.7220002339909</v>
      </c>
      <c r="V31" s="34">
        <v>3875.9720002339909</v>
      </c>
      <c r="W31" s="34">
        <v>3859.832000233991</v>
      </c>
      <c r="X31" s="34">
        <v>3516.7220002339909</v>
      </c>
      <c r="Y31" s="34">
        <v>3119.6920002339912</v>
      </c>
    </row>
    <row r="32" spans="1:25" ht="15">
      <c r="A32" s="33">
        <v>45465</v>
      </c>
      <c r="B32" s="34">
        <v>3034.9620002339911</v>
      </c>
      <c r="C32" s="34">
        <v>2971.6920002339912</v>
      </c>
      <c r="D32" s="34">
        <v>2846.5420002339911</v>
      </c>
      <c r="E32" s="34">
        <v>2745.6820002339909</v>
      </c>
      <c r="F32" s="34">
        <v>2751.1720002339912</v>
      </c>
      <c r="G32" s="34">
        <v>2839.8820002339908</v>
      </c>
      <c r="H32" s="34">
        <v>2836.5620002339911</v>
      </c>
      <c r="I32" s="34">
        <v>3080.6720002339912</v>
      </c>
      <c r="J32" s="34">
        <v>3643.6220002339915</v>
      </c>
      <c r="K32" s="34">
        <v>3885.7120002339907</v>
      </c>
      <c r="L32" s="34">
        <v>3906.9620002339907</v>
      </c>
      <c r="M32" s="34">
        <v>3906.8420002339908</v>
      </c>
      <c r="N32" s="34">
        <v>3911.0720002339913</v>
      </c>
      <c r="O32" s="34">
        <v>3909.0120002339909</v>
      </c>
      <c r="P32" s="34">
        <v>3919.3820002339908</v>
      </c>
      <c r="Q32" s="34">
        <v>3922.0620002339911</v>
      </c>
      <c r="R32" s="34">
        <v>3926.0120002339909</v>
      </c>
      <c r="S32" s="34">
        <v>3925.5720002339913</v>
      </c>
      <c r="T32" s="34">
        <v>3917.8220002339913</v>
      </c>
      <c r="U32" s="34">
        <v>3908.3320002339906</v>
      </c>
      <c r="V32" s="34">
        <v>3925.5920002339908</v>
      </c>
      <c r="W32" s="34">
        <v>3946.8220002339913</v>
      </c>
      <c r="X32" s="34">
        <v>3872.6320002339912</v>
      </c>
      <c r="Y32" s="34">
        <v>3432.9920002339913</v>
      </c>
    </row>
    <row r="33" spans="1:25" ht="15">
      <c r="A33" s="33">
        <v>45466</v>
      </c>
      <c r="B33" s="34">
        <v>3079.0720002339913</v>
      </c>
      <c r="C33" s="34">
        <v>3012.9620002339911</v>
      </c>
      <c r="D33" s="34">
        <v>2822.642000233991</v>
      </c>
      <c r="E33" s="34">
        <v>2675.5220002339911</v>
      </c>
      <c r="F33" s="34">
        <v>2632.4620002339911</v>
      </c>
      <c r="G33" s="34">
        <v>2743.7020002339909</v>
      </c>
      <c r="H33" s="34">
        <v>2885.0020002339911</v>
      </c>
      <c r="I33" s="34">
        <v>3115.2820002339913</v>
      </c>
      <c r="J33" s="34">
        <v>3578.9120002339914</v>
      </c>
      <c r="K33" s="34">
        <v>3906.5520002339908</v>
      </c>
      <c r="L33" s="34">
        <v>3933.5520002339908</v>
      </c>
      <c r="M33" s="34">
        <v>3919.6820002339909</v>
      </c>
      <c r="N33" s="34">
        <v>3922.3820002339908</v>
      </c>
      <c r="O33" s="34">
        <v>3917.3820002339908</v>
      </c>
      <c r="P33" s="34">
        <v>3930.6220002339905</v>
      </c>
      <c r="Q33" s="34">
        <v>3928.8320002339906</v>
      </c>
      <c r="R33" s="34">
        <v>3923.892000233991</v>
      </c>
      <c r="S33" s="34">
        <v>3919.5020002339907</v>
      </c>
      <c r="T33" s="34">
        <v>3919.5520002339908</v>
      </c>
      <c r="U33" s="34">
        <v>3910.0720002339913</v>
      </c>
      <c r="V33" s="34">
        <v>3921.0020002339907</v>
      </c>
      <c r="W33" s="34">
        <v>3932.0720002339913</v>
      </c>
      <c r="X33" s="34">
        <v>3889.6520002339912</v>
      </c>
      <c r="Y33" s="34">
        <v>3470.0420002339911</v>
      </c>
    </row>
    <row r="34" spans="1:25" ht="15">
      <c r="A34" s="33">
        <v>45467</v>
      </c>
      <c r="B34" s="34">
        <v>3158.4720002339909</v>
      </c>
      <c r="C34" s="34">
        <v>3020.0120002339909</v>
      </c>
      <c r="D34" s="34">
        <v>2821.4020002339912</v>
      </c>
      <c r="E34" s="34">
        <v>2692.7420002339909</v>
      </c>
      <c r="F34" s="34">
        <v>2678.7920002339911</v>
      </c>
      <c r="G34" s="34">
        <v>2937.6520002339912</v>
      </c>
      <c r="H34" s="34">
        <v>3073.6820002339909</v>
      </c>
      <c r="I34" s="34">
        <v>3392.9220002339912</v>
      </c>
      <c r="J34" s="34">
        <v>3928.5020002339907</v>
      </c>
      <c r="K34" s="34">
        <v>3973.1120002339912</v>
      </c>
      <c r="L34" s="34">
        <v>3975.6220002339905</v>
      </c>
      <c r="M34" s="34">
        <v>3969.3620002339912</v>
      </c>
      <c r="N34" s="34">
        <v>3968.1520002339912</v>
      </c>
      <c r="O34" s="34">
        <v>4014.5920002339908</v>
      </c>
      <c r="P34" s="34">
        <v>4033.7220002339909</v>
      </c>
      <c r="Q34" s="34">
        <v>4067.7820002339913</v>
      </c>
      <c r="R34" s="34">
        <v>4069.3120002339911</v>
      </c>
      <c r="S34" s="34">
        <v>4030.9120002339905</v>
      </c>
      <c r="T34" s="34">
        <v>3946.3420002339908</v>
      </c>
      <c r="U34" s="34">
        <v>3922.9720002339909</v>
      </c>
      <c r="V34" s="34">
        <v>3932.5520002339908</v>
      </c>
      <c r="W34" s="34">
        <v>3934.7120002339907</v>
      </c>
      <c r="X34" s="34">
        <v>3888.0920002339908</v>
      </c>
      <c r="Y34" s="34">
        <v>3350.9720002339909</v>
      </c>
    </row>
    <row r="35" spans="1:25" ht="15">
      <c r="A35" s="33">
        <v>45468</v>
      </c>
      <c r="B35" s="34">
        <v>3054.6120002339912</v>
      </c>
      <c r="C35" s="34">
        <v>2864.1320002339912</v>
      </c>
      <c r="D35" s="34">
        <v>2682.4220002339912</v>
      </c>
      <c r="E35" s="34">
        <v>1834.652000233991</v>
      </c>
      <c r="F35" s="34">
        <v>1834.4820002339911</v>
      </c>
      <c r="G35" s="34">
        <v>2811.2120002339911</v>
      </c>
      <c r="H35" s="34">
        <v>3002.4120002339914</v>
      </c>
      <c r="I35" s="34">
        <v>3258.4720002339909</v>
      </c>
      <c r="J35" s="34">
        <v>3887.0620002339911</v>
      </c>
      <c r="K35" s="34">
        <v>3920.5120002339909</v>
      </c>
      <c r="L35" s="34">
        <v>3927.9520002339905</v>
      </c>
      <c r="M35" s="34">
        <v>3933.2220002339909</v>
      </c>
      <c r="N35" s="34">
        <v>3933.7420002339913</v>
      </c>
      <c r="O35" s="34">
        <v>3930.6520002339912</v>
      </c>
      <c r="P35" s="34">
        <v>3940.9420002339912</v>
      </c>
      <c r="Q35" s="34">
        <v>3932.0520002339908</v>
      </c>
      <c r="R35" s="34">
        <v>3932.6920002339912</v>
      </c>
      <c r="S35" s="34">
        <v>3918.0920002339908</v>
      </c>
      <c r="T35" s="34">
        <v>3908.4920002339913</v>
      </c>
      <c r="U35" s="34">
        <v>3890.4320002339909</v>
      </c>
      <c r="V35" s="34">
        <v>3900.142000233991</v>
      </c>
      <c r="W35" s="34">
        <v>3907.0320002339913</v>
      </c>
      <c r="X35" s="34">
        <v>3734.0720002339913</v>
      </c>
      <c r="Y35" s="34">
        <v>3285.2820002339913</v>
      </c>
    </row>
    <row r="36" spans="1:25" ht="15">
      <c r="A36" s="33">
        <v>45469</v>
      </c>
      <c r="B36" s="34">
        <v>3091.832000233991</v>
      </c>
      <c r="C36" s="34">
        <v>2861.7420002339913</v>
      </c>
      <c r="D36" s="34">
        <v>2734.102000233991</v>
      </c>
      <c r="E36" s="34">
        <v>2659.3420002339908</v>
      </c>
      <c r="F36" s="34">
        <v>2457.6820002339909</v>
      </c>
      <c r="G36" s="34">
        <v>2895.2920002339911</v>
      </c>
      <c r="H36" s="34">
        <v>3087.4320002339909</v>
      </c>
      <c r="I36" s="34">
        <v>3350.082000233991</v>
      </c>
      <c r="J36" s="34">
        <v>3887.6720002339907</v>
      </c>
      <c r="K36" s="34">
        <v>3928.7120002339907</v>
      </c>
      <c r="L36" s="34">
        <v>3933.6620002339905</v>
      </c>
      <c r="M36" s="34">
        <v>3924.9320002339909</v>
      </c>
      <c r="N36" s="34">
        <v>3921.3220002339913</v>
      </c>
      <c r="O36" s="34">
        <v>3913.7020002339905</v>
      </c>
      <c r="P36" s="34">
        <v>3929.8420002339908</v>
      </c>
      <c r="Q36" s="34">
        <v>3921.102000233991</v>
      </c>
      <c r="R36" s="34">
        <v>3921.7820002339913</v>
      </c>
      <c r="S36" s="34">
        <v>3926.142000233991</v>
      </c>
      <c r="T36" s="34">
        <v>3924.5820002339906</v>
      </c>
      <c r="U36" s="34">
        <v>3913.2920002339906</v>
      </c>
      <c r="V36" s="34">
        <v>3916.6220002339905</v>
      </c>
      <c r="W36" s="34">
        <v>3914.5720002339913</v>
      </c>
      <c r="X36" s="34">
        <v>3875.5520002339908</v>
      </c>
      <c r="Y36" s="34">
        <v>3366.582000233991</v>
      </c>
    </row>
    <row r="37" spans="1:25" ht="15">
      <c r="A37" s="33">
        <v>45470</v>
      </c>
      <c r="B37" s="34">
        <v>3119.2520002339911</v>
      </c>
      <c r="C37" s="34">
        <v>2857.8020002339908</v>
      </c>
      <c r="D37" s="34">
        <v>2736.1920002339912</v>
      </c>
      <c r="E37" s="34">
        <v>2662.102000233991</v>
      </c>
      <c r="F37" s="34">
        <v>2654.8420002339908</v>
      </c>
      <c r="G37" s="34">
        <v>2917.0620002339911</v>
      </c>
      <c r="H37" s="34">
        <v>3104.852000233991</v>
      </c>
      <c r="I37" s="34">
        <v>3390.7320002339911</v>
      </c>
      <c r="J37" s="34">
        <v>3917.9620002339907</v>
      </c>
      <c r="K37" s="34">
        <v>3968.5620002339911</v>
      </c>
      <c r="L37" s="34">
        <v>3964.8820002339908</v>
      </c>
      <c r="M37" s="34">
        <v>3959.1920002339912</v>
      </c>
      <c r="N37" s="34">
        <v>3954.3720002339905</v>
      </c>
      <c r="O37" s="34">
        <v>3954.4920002339913</v>
      </c>
      <c r="P37" s="34">
        <v>4010.5920002339908</v>
      </c>
      <c r="Q37" s="34">
        <v>4038.5820002339906</v>
      </c>
      <c r="R37" s="34">
        <v>4033.0420002339906</v>
      </c>
      <c r="S37" s="34">
        <v>4017.0920002339908</v>
      </c>
      <c r="T37" s="34">
        <v>3941.4620002339907</v>
      </c>
      <c r="U37" s="34">
        <v>3906.7720002339911</v>
      </c>
      <c r="V37" s="34">
        <v>3908.5520002339908</v>
      </c>
      <c r="W37" s="34">
        <v>3902.1920002339912</v>
      </c>
      <c r="X37" s="34">
        <v>3874.2020002339914</v>
      </c>
      <c r="Y37" s="34">
        <v>3430.4420002339912</v>
      </c>
    </row>
    <row r="38" spans="1:25" ht="15">
      <c r="A38" s="33">
        <v>45471</v>
      </c>
      <c r="B38" s="34">
        <v>3121.2420002339913</v>
      </c>
      <c r="C38" s="34">
        <v>2838.1120002339912</v>
      </c>
      <c r="D38" s="34">
        <v>2665.8620002339912</v>
      </c>
      <c r="E38" s="34">
        <v>1835.2520002339911</v>
      </c>
      <c r="F38" s="34">
        <v>1834.5320002339911</v>
      </c>
      <c r="G38" s="34">
        <v>2787.9020002339912</v>
      </c>
      <c r="H38" s="34">
        <v>3003.582000233991</v>
      </c>
      <c r="I38" s="34">
        <v>3341.7520002339911</v>
      </c>
      <c r="J38" s="34">
        <v>3903.7920002339906</v>
      </c>
      <c r="K38" s="34">
        <v>4092.2020002339905</v>
      </c>
      <c r="L38" s="34">
        <v>4087.5520002339908</v>
      </c>
      <c r="M38" s="34">
        <v>4110.3420002339908</v>
      </c>
      <c r="N38" s="34">
        <v>4063.8420002339908</v>
      </c>
      <c r="O38" s="34">
        <v>4143.0220002339911</v>
      </c>
      <c r="P38" s="34">
        <v>4152.3120002339911</v>
      </c>
      <c r="Q38" s="34">
        <v>4161.2620002339909</v>
      </c>
      <c r="R38" s="34">
        <v>4174.0220002339911</v>
      </c>
      <c r="S38" s="34">
        <v>4154.2720002339911</v>
      </c>
      <c r="T38" s="34">
        <v>4123.8820002339908</v>
      </c>
      <c r="U38" s="34">
        <v>4018.1620002339905</v>
      </c>
      <c r="V38" s="34">
        <v>4025.2720002339911</v>
      </c>
      <c r="W38" s="34">
        <v>4010.6120002339912</v>
      </c>
      <c r="X38" s="34">
        <v>3872.2820002339913</v>
      </c>
      <c r="Y38" s="34">
        <v>3328.0020002339911</v>
      </c>
    </row>
    <row r="39" spans="1:25" ht="15">
      <c r="A39" s="33">
        <v>45472</v>
      </c>
      <c r="B39" s="34">
        <v>3185.5720002339913</v>
      </c>
      <c r="C39" s="34">
        <v>3016.602000233991</v>
      </c>
      <c r="D39" s="34">
        <v>2935.9920002339913</v>
      </c>
      <c r="E39" s="34">
        <v>2834.2520002339911</v>
      </c>
      <c r="F39" s="34">
        <v>2762.662000233991</v>
      </c>
      <c r="G39" s="34">
        <v>2878.852000233991</v>
      </c>
      <c r="H39" s="34">
        <v>2949.0720002339913</v>
      </c>
      <c r="I39" s="34">
        <v>3221.082000233991</v>
      </c>
      <c r="J39" s="34">
        <v>3742.4220002339912</v>
      </c>
      <c r="K39" s="34">
        <v>3967.5220002339911</v>
      </c>
      <c r="L39" s="34">
        <v>4004.2920002339906</v>
      </c>
      <c r="M39" s="34">
        <v>4078.0420002339906</v>
      </c>
      <c r="N39" s="34">
        <v>4140.102000233991</v>
      </c>
      <c r="O39" s="34">
        <v>4172.0320002339913</v>
      </c>
      <c r="P39" s="34">
        <v>4196.9820002339911</v>
      </c>
      <c r="Q39" s="34">
        <v>4195.8720002339905</v>
      </c>
      <c r="R39" s="34">
        <v>4223.352000233991</v>
      </c>
      <c r="S39" s="34">
        <v>4222.3820002339908</v>
      </c>
      <c r="T39" s="34">
        <v>4222.8620002339912</v>
      </c>
      <c r="U39" s="34">
        <v>4113.102000233991</v>
      </c>
      <c r="V39" s="34">
        <v>4138.8720002339905</v>
      </c>
      <c r="W39" s="34">
        <v>4136.6920002339912</v>
      </c>
      <c r="X39" s="34">
        <v>3893.3620002339912</v>
      </c>
      <c r="Y39" s="34">
        <v>3368.4320002339909</v>
      </c>
    </row>
    <row r="40" spans="1:25" ht="15">
      <c r="A40" s="33">
        <v>45473</v>
      </c>
      <c r="B40" s="34">
        <v>3104.4620002339911</v>
      </c>
      <c r="C40" s="34">
        <v>2940.4020002339912</v>
      </c>
      <c r="D40" s="34">
        <v>2797.3820002339908</v>
      </c>
      <c r="E40" s="34">
        <v>2659.0120002339909</v>
      </c>
      <c r="F40" s="34">
        <v>2609.5620002339911</v>
      </c>
      <c r="G40" s="34">
        <v>2690.852000233991</v>
      </c>
      <c r="H40" s="34">
        <v>2697.1820002339909</v>
      </c>
      <c r="I40" s="34">
        <v>3061.642000233991</v>
      </c>
      <c r="J40" s="34">
        <v>3461.4420002339912</v>
      </c>
      <c r="K40" s="34">
        <v>3908.9020002339912</v>
      </c>
      <c r="L40" s="34">
        <v>3950.9720002339909</v>
      </c>
      <c r="M40" s="34">
        <v>3959.2520002339907</v>
      </c>
      <c r="N40" s="34">
        <v>3962.7120002339907</v>
      </c>
      <c r="O40" s="34">
        <v>3966.2220002339909</v>
      </c>
      <c r="P40" s="34">
        <v>3971.9620002339907</v>
      </c>
      <c r="Q40" s="34">
        <v>3975.4920002339913</v>
      </c>
      <c r="R40" s="34">
        <v>3975.9220002339907</v>
      </c>
      <c r="S40" s="34">
        <v>3968.9520002339905</v>
      </c>
      <c r="T40" s="34">
        <v>3973.3820002339908</v>
      </c>
      <c r="U40" s="34">
        <v>3951.9420002339912</v>
      </c>
      <c r="V40" s="34">
        <v>3957.2320002339911</v>
      </c>
      <c r="W40" s="34">
        <v>3949.6220002339905</v>
      </c>
      <c r="X40" s="34">
        <v>3892.0520002339908</v>
      </c>
      <c r="Y40" s="34">
        <v>3363.852000233991</v>
      </c>
    </row>
    <row r="43" spans="1:25">
      <c r="A43" s="24" t="s">
        <v>8</v>
      </c>
      <c r="B43" s="25"/>
      <c r="C43" s="26"/>
      <c r="D43" s="27"/>
      <c r="E43" s="27"/>
      <c r="F43" s="27"/>
      <c r="G43" s="28" t="s">
        <v>34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9"/>
    </row>
    <row r="44" spans="1:25" ht="24">
      <c r="A44" s="30"/>
      <c r="B44" s="31" t="s">
        <v>10</v>
      </c>
      <c r="C44" s="32" t="s">
        <v>11</v>
      </c>
      <c r="D44" s="32" t="s">
        <v>12</v>
      </c>
      <c r="E44" s="32" t="s">
        <v>13</v>
      </c>
      <c r="F44" s="32" t="s">
        <v>14</v>
      </c>
      <c r="G44" s="32" t="s">
        <v>15</v>
      </c>
      <c r="H44" s="32" t="s">
        <v>16</v>
      </c>
      <c r="I44" s="32" t="s">
        <v>17</v>
      </c>
      <c r="J44" s="32" t="s">
        <v>18</v>
      </c>
      <c r="K44" s="32" t="s">
        <v>19</v>
      </c>
      <c r="L44" s="32" t="s">
        <v>20</v>
      </c>
      <c r="M44" s="32" t="s">
        <v>21</v>
      </c>
      <c r="N44" s="32" t="s">
        <v>22</v>
      </c>
      <c r="O44" s="32" t="s">
        <v>23</v>
      </c>
      <c r="P44" s="32" t="s">
        <v>24</v>
      </c>
      <c r="Q44" s="32" t="s">
        <v>25</v>
      </c>
      <c r="R44" s="32" t="s">
        <v>26</v>
      </c>
      <c r="S44" s="32" t="s">
        <v>27</v>
      </c>
      <c r="T44" s="32" t="s">
        <v>28</v>
      </c>
      <c r="U44" s="32" t="s">
        <v>29</v>
      </c>
      <c r="V44" s="32" t="s">
        <v>30</v>
      </c>
      <c r="W44" s="32" t="s">
        <v>31</v>
      </c>
      <c r="X44" s="32" t="s">
        <v>32</v>
      </c>
      <c r="Y44" s="32" t="s">
        <v>33</v>
      </c>
    </row>
    <row r="45" spans="1:25" ht="15">
      <c r="A45" s="33">
        <v>45444</v>
      </c>
      <c r="B45" s="34">
        <v>3533.6820002339909</v>
      </c>
      <c r="C45" s="34">
        <v>3479.3820002339912</v>
      </c>
      <c r="D45" s="34">
        <v>3332.102000233991</v>
      </c>
      <c r="E45" s="34">
        <v>3207.3420002339908</v>
      </c>
      <c r="F45" s="34">
        <v>2985.4020002339912</v>
      </c>
      <c r="G45" s="34">
        <v>2906.0520002339908</v>
      </c>
      <c r="H45" s="34">
        <v>2325.4020002339912</v>
      </c>
      <c r="I45" s="34">
        <v>3429.0520002339908</v>
      </c>
      <c r="J45" s="34">
        <v>3722.142000233991</v>
      </c>
      <c r="K45" s="34">
        <v>3886.0020002339911</v>
      </c>
      <c r="L45" s="34">
        <v>3968.0220002339911</v>
      </c>
      <c r="M45" s="34">
        <v>3757.6120002339912</v>
      </c>
      <c r="N45" s="34">
        <v>3753.2820002339913</v>
      </c>
      <c r="O45" s="34">
        <v>3762.8020002339908</v>
      </c>
      <c r="P45" s="34">
        <v>3752.4320002339909</v>
      </c>
      <c r="Q45" s="34">
        <v>3772.3420002339908</v>
      </c>
      <c r="R45" s="34">
        <v>3823.6720002339912</v>
      </c>
      <c r="S45" s="34">
        <v>4079.8420002339908</v>
      </c>
      <c r="T45" s="34">
        <v>4029.6220002339915</v>
      </c>
      <c r="U45" s="34">
        <v>3999.8420002339908</v>
      </c>
      <c r="V45" s="34">
        <v>4123.3820002339908</v>
      </c>
      <c r="W45" s="34">
        <v>4035.2620002339909</v>
      </c>
      <c r="X45" s="34">
        <v>3733.9520002339914</v>
      </c>
      <c r="Y45" s="34">
        <v>3563.5720002339913</v>
      </c>
    </row>
    <row r="46" spans="1:25" ht="15">
      <c r="A46" s="33">
        <v>45445</v>
      </c>
      <c r="B46" s="34">
        <v>3492.5920002339908</v>
      </c>
      <c r="C46" s="34">
        <v>3289.2020002339909</v>
      </c>
      <c r="D46" s="34">
        <v>3089.892000233991</v>
      </c>
      <c r="E46" s="34">
        <v>2956.2820002339909</v>
      </c>
      <c r="F46" s="34">
        <v>2872.622000233991</v>
      </c>
      <c r="G46" s="34">
        <v>2891.4320002339909</v>
      </c>
      <c r="H46" s="34">
        <v>2319.9820002339911</v>
      </c>
      <c r="I46" s="34">
        <v>2323.4420002339912</v>
      </c>
      <c r="J46" s="34">
        <v>3581.4220002339912</v>
      </c>
      <c r="K46" s="34">
        <v>3921.0020002339911</v>
      </c>
      <c r="L46" s="34">
        <v>4044.7720002339911</v>
      </c>
      <c r="M46" s="34">
        <v>4053.1320002339912</v>
      </c>
      <c r="N46" s="34">
        <v>4049.1520002339912</v>
      </c>
      <c r="O46" s="34">
        <v>4078.4720002339909</v>
      </c>
      <c r="P46" s="34">
        <v>4144.5820002339915</v>
      </c>
      <c r="Q46" s="34">
        <v>4194.7920002339906</v>
      </c>
      <c r="R46" s="34">
        <v>4233.6520002339912</v>
      </c>
      <c r="S46" s="34">
        <v>4255.3320002339915</v>
      </c>
      <c r="T46" s="34">
        <v>4255.9720002339909</v>
      </c>
      <c r="U46" s="34">
        <v>4147.1120002339912</v>
      </c>
      <c r="V46" s="34">
        <v>4180.8720002339915</v>
      </c>
      <c r="W46" s="34">
        <v>4192.9120002339914</v>
      </c>
      <c r="X46" s="34">
        <v>4053.2820002339913</v>
      </c>
      <c r="Y46" s="34">
        <v>3669.6320002339912</v>
      </c>
    </row>
    <row r="47" spans="1:25" ht="15">
      <c r="A47" s="33">
        <v>45446</v>
      </c>
      <c r="B47" s="34">
        <v>3542.2820002339913</v>
      </c>
      <c r="C47" s="34">
        <v>3323.662000233991</v>
      </c>
      <c r="D47" s="34">
        <v>3290.5520002339908</v>
      </c>
      <c r="E47" s="34">
        <v>3135.582000233991</v>
      </c>
      <c r="F47" s="34">
        <v>3068.7520002339911</v>
      </c>
      <c r="G47" s="34">
        <v>3268.872000233991</v>
      </c>
      <c r="H47" s="34">
        <v>3414.0120002339909</v>
      </c>
      <c r="I47" s="34">
        <v>3613.582000233991</v>
      </c>
      <c r="J47" s="34">
        <v>4105.7720002339911</v>
      </c>
      <c r="K47" s="34">
        <v>4313.2120002339907</v>
      </c>
      <c r="L47" s="34">
        <v>4316.2020002339914</v>
      </c>
      <c r="M47" s="34">
        <v>4294.892000233991</v>
      </c>
      <c r="N47" s="34">
        <v>4295.2820002339913</v>
      </c>
      <c r="O47" s="34">
        <v>4295.9820002339911</v>
      </c>
      <c r="P47" s="34">
        <v>4300.8020002339908</v>
      </c>
      <c r="Q47" s="34">
        <v>4291.9420002339912</v>
      </c>
      <c r="R47" s="34">
        <v>4288.6920002339912</v>
      </c>
      <c r="S47" s="34">
        <v>4287.3820002339908</v>
      </c>
      <c r="T47" s="34">
        <v>4287.142000233991</v>
      </c>
      <c r="U47" s="34">
        <v>4154.2920002339906</v>
      </c>
      <c r="V47" s="34">
        <v>4205.3820002339908</v>
      </c>
      <c r="W47" s="34">
        <v>4194.2320002339911</v>
      </c>
      <c r="X47" s="34">
        <v>3873.7120002339911</v>
      </c>
      <c r="Y47" s="34">
        <v>3613.2220002339909</v>
      </c>
    </row>
    <row r="48" spans="1:25" ht="15">
      <c r="A48" s="33">
        <v>45447</v>
      </c>
      <c r="B48" s="34">
        <v>3637.0220002339911</v>
      </c>
      <c r="C48" s="34">
        <v>3409.7820002339913</v>
      </c>
      <c r="D48" s="34">
        <v>3273.4720002339909</v>
      </c>
      <c r="E48" s="34">
        <v>3176.4020002339912</v>
      </c>
      <c r="F48" s="34">
        <v>3178.5520002339908</v>
      </c>
      <c r="G48" s="34">
        <v>3350.7320002339911</v>
      </c>
      <c r="H48" s="34">
        <v>3470.3820002339912</v>
      </c>
      <c r="I48" s="34">
        <v>3719.7820002339913</v>
      </c>
      <c r="J48" s="34">
        <v>4176.1220002339915</v>
      </c>
      <c r="K48" s="34">
        <v>4327.5620002339911</v>
      </c>
      <c r="L48" s="34">
        <v>4338.9820002339911</v>
      </c>
      <c r="M48" s="34">
        <v>4339.2220002339909</v>
      </c>
      <c r="N48" s="34">
        <v>4331.7820002339913</v>
      </c>
      <c r="O48" s="34">
        <v>4331.9520002339914</v>
      </c>
      <c r="P48" s="34">
        <v>4333.5720002339913</v>
      </c>
      <c r="Q48" s="34">
        <v>4331.4320002339909</v>
      </c>
      <c r="R48" s="34">
        <v>4338.6620002339914</v>
      </c>
      <c r="S48" s="34">
        <v>4339.7720002339911</v>
      </c>
      <c r="T48" s="34">
        <v>4341.3220002339913</v>
      </c>
      <c r="U48" s="34">
        <v>4323.3020002339908</v>
      </c>
      <c r="V48" s="34">
        <v>4322.2720002339911</v>
      </c>
      <c r="W48" s="34">
        <v>4330.4320002339909</v>
      </c>
      <c r="X48" s="34">
        <v>3869.8820002339912</v>
      </c>
      <c r="Y48" s="34">
        <v>3614.2720002339911</v>
      </c>
    </row>
    <row r="49" spans="1:25" ht="15">
      <c r="A49" s="33">
        <v>45448</v>
      </c>
      <c r="B49" s="34">
        <v>3448.5720002339913</v>
      </c>
      <c r="C49" s="34">
        <v>3271.9720002339909</v>
      </c>
      <c r="D49" s="34">
        <v>3134.8220002339913</v>
      </c>
      <c r="E49" s="34">
        <v>3043.8420002339908</v>
      </c>
      <c r="F49" s="34">
        <v>2314.7220002339909</v>
      </c>
      <c r="G49" s="34">
        <v>2314.7220002339909</v>
      </c>
      <c r="H49" s="34">
        <v>2518.9620002339911</v>
      </c>
      <c r="I49" s="34">
        <v>2422.8220002339913</v>
      </c>
      <c r="J49" s="34">
        <v>4048.6120002339912</v>
      </c>
      <c r="K49" s="34">
        <v>4296.6320002339908</v>
      </c>
      <c r="L49" s="34">
        <v>4319.6620002339914</v>
      </c>
      <c r="M49" s="34">
        <v>4309.1920002339912</v>
      </c>
      <c r="N49" s="34">
        <v>4310.8820002339908</v>
      </c>
      <c r="O49" s="34">
        <v>4311.6620002339914</v>
      </c>
      <c r="P49" s="34">
        <v>4311.8620002339912</v>
      </c>
      <c r="Q49" s="34">
        <v>4312.9220002339916</v>
      </c>
      <c r="R49" s="34">
        <v>4313.2320002339911</v>
      </c>
      <c r="S49" s="34">
        <v>4339.9320002339909</v>
      </c>
      <c r="T49" s="34">
        <v>4324.7420002339913</v>
      </c>
      <c r="U49" s="34">
        <v>4289.8420002339908</v>
      </c>
      <c r="V49" s="34">
        <v>4305.7220002339909</v>
      </c>
      <c r="W49" s="34">
        <v>4303.6620002339914</v>
      </c>
      <c r="X49" s="34">
        <v>3859.0620002339911</v>
      </c>
      <c r="Y49" s="34">
        <v>3545.332000233991</v>
      </c>
    </row>
    <row r="50" spans="1:25" ht="15">
      <c r="A50" s="33">
        <v>45449</v>
      </c>
      <c r="B50" s="34">
        <v>3192.8220002339913</v>
      </c>
      <c r="C50" s="34">
        <v>3078.6120002339912</v>
      </c>
      <c r="D50" s="34">
        <v>2971.5120002339909</v>
      </c>
      <c r="E50" s="34">
        <v>2314.7220002339909</v>
      </c>
      <c r="F50" s="34">
        <v>2314.7220002339909</v>
      </c>
      <c r="G50" s="34">
        <v>2314.7220002339909</v>
      </c>
      <c r="H50" s="34">
        <v>2455.3620002339912</v>
      </c>
      <c r="I50" s="34">
        <v>3428.892000233991</v>
      </c>
      <c r="J50" s="34">
        <v>3894.1120002339912</v>
      </c>
      <c r="K50" s="34">
        <v>4293.0820002339915</v>
      </c>
      <c r="L50" s="34">
        <v>4333.5720002339913</v>
      </c>
      <c r="M50" s="34">
        <v>4339.5520002339908</v>
      </c>
      <c r="N50" s="34">
        <v>4335.5320002339913</v>
      </c>
      <c r="O50" s="34">
        <v>4331.3220002339913</v>
      </c>
      <c r="P50" s="34">
        <v>4353.2520002339916</v>
      </c>
      <c r="Q50" s="34">
        <v>4359.392000233991</v>
      </c>
      <c r="R50" s="34">
        <v>4347.5020002339916</v>
      </c>
      <c r="S50" s="34">
        <v>4332.4920002339913</v>
      </c>
      <c r="T50" s="34">
        <v>4316.3820002339908</v>
      </c>
      <c r="U50" s="34">
        <v>4139.3620002339912</v>
      </c>
      <c r="V50" s="34">
        <v>4225.4120002339914</v>
      </c>
      <c r="W50" s="34">
        <v>4142.0820002339915</v>
      </c>
      <c r="X50" s="34">
        <v>3691.2520002339911</v>
      </c>
      <c r="Y50" s="34">
        <v>3405.1820002339909</v>
      </c>
    </row>
    <row r="51" spans="1:25" ht="15">
      <c r="A51" s="33">
        <v>45450</v>
      </c>
      <c r="B51" s="34">
        <v>3247.582000233991</v>
      </c>
      <c r="C51" s="34">
        <v>3061.5420002339911</v>
      </c>
      <c r="D51" s="34">
        <v>2423.5020002339911</v>
      </c>
      <c r="E51" s="34">
        <v>2410.602000233991</v>
      </c>
      <c r="F51" s="34">
        <v>2403.6720002339912</v>
      </c>
      <c r="G51" s="34">
        <v>2428.7720002339911</v>
      </c>
      <c r="H51" s="34">
        <v>3278.5420002339911</v>
      </c>
      <c r="I51" s="34">
        <v>3570.3720002339915</v>
      </c>
      <c r="J51" s="34">
        <v>3940.3620002339912</v>
      </c>
      <c r="K51" s="34">
        <v>4314.8320002339915</v>
      </c>
      <c r="L51" s="34">
        <v>4316.6320002339908</v>
      </c>
      <c r="M51" s="34">
        <v>4318.7720002339911</v>
      </c>
      <c r="N51" s="34">
        <v>4322.5720002339913</v>
      </c>
      <c r="O51" s="34">
        <v>4320.2020002339914</v>
      </c>
      <c r="P51" s="34">
        <v>4326.2020002339914</v>
      </c>
      <c r="Q51" s="34">
        <v>4326.9420002339912</v>
      </c>
      <c r="R51" s="34">
        <v>4364.5320002339904</v>
      </c>
      <c r="S51" s="34">
        <v>4344.1720002339916</v>
      </c>
      <c r="T51" s="34">
        <v>4354.7020002339914</v>
      </c>
      <c r="U51" s="34">
        <v>4319.852000233991</v>
      </c>
      <c r="V51" s="34">
        <v>4356.0420002339906</v>
      </c>
      <c r="W51" s="34">
        <v>4348.1720002339916</v>
      </c>
      <c r="X51" s="34">
        <v>3966.832000233991</v>
      </c>
      <c r="Y51" s="34">
        <v>3596.2720002339911</v>
      </c>
    </row>
    <row r="52" spans="1:25" ht="15">
      <c r="A52" s="33">
        <v>45451</v>
      </c>
      <c r="B52" s="34">
        <v>3526.0320002339913</v>
      </c>
      <c r="C52" s="34">
        <v>3307.1320002339908</v>
      </c>
      <c r="D52" s="34">
        <v>3166.8820002339908</v>
      </c>
      <c r="E52" s="34">
        <v>3107.9720002339909</v>
      </c>
      <c r="F52" s="34">
        <v>3111.6720002339912</v>
      </c>
      <c r="G52" s="34">
        <v>3226.892000233991</v>
      </c>
      <c r="H52" s="34">
        <v>3351.892000233991</v>
      </c>
      <c r="I52" s="34">
        <v>3538.7820002339913</v>
      </c>
      <c r="J52" s="34">
        <v>4034.7820002339913</v>
      </c>
      <c r="K52" s="34">
        <v>4344.0520002339908</v>
      </c>
      <c r="L52" s="34">
        <v>4364.5220002339911</v>
      </c>
      <c r="M52" s="34">
        <v>4370.6320002339908</v>
      </c>
      <c r="N52" s="34">
        <v>4374.892000233991</v>
      </c>
      <c r="O52" s="34">
        <v>4372.3020002339908</v>
      </c>
      <c r="P52" s="34">
        <v>4380.6720002339907</v>
      </c>
      <c r="Q52" s="34">
        <v>4385.4820002339911</v>
      </c>
      <c r="R52" s="34">
        <v>4400.1220002339905</v>
      </c>
      <c r="S52" s="34">
        <v>4402.4420002339903</v>
      </c>
      <c r="T52" s="34">
        <v>4393.1920002339903</v>
      </c>
      <c r="U52" s="34">
        <v>4375.5420002339906</v>
      </c>
      <c r="V52" s="34">
        <v>4394.0220002339911</v>
      </c>
      <c r="W52" s="34">
        <v>4385.2820002339904</v>
      </c>
      <c r="X52" s="34">
        <v>4280.7620002339909</v>
      </c>
      <c r="Y52" s="34">
        <v>3771.9820002339911</v>
      </c>
    </row>
    <row r="53" spans="1:25" ht="15">
      <c r="A53" s="33">
        <v>45452</v>
      </c>
      <c r="B53" s="34">
        <v>3444.8820002339912</v>
      </c>
      <c r="C53" s="34">
        <v>3332.6720002339912</v>
      </c>
      <c r="D53" s="34">
        <v>3162.372000233991</v>
      </c>
      <c r="E53" s="34">
        <v>3076.5320002339909</v>
      </c>
      <c r="F53" s="34">
        <v>3026.852000233991</v>
      </c>
      <c r="G53" s="34">
        <v>3063.1820002339909</v>
      </c>
      <c r="H53" s="34">
        <v>3061.5120002339909</v>
      </c>
      <c r="I53" s="34">
        <v>3452.5620002339911</v>
      </c>
      <c r="J53" s="34">
        <v>3804.9720002339909</v>
      </c>
      <c r="K53" s="34">
        <v>4210.9220002339916</v>
      </c>
      <c r="L53" s="34">
        <v>4336.5320002339913</v>
      </c>
      <c r="M53" s="34">
        <v>4343.602000233991</v>
      </c>
      <c r="N53" s="34">
        <v>4343.4120002339914</v>
      </c>
      <c r="O53" s="34">
        <v>4338.8820002339908</v>
      </c>
      <c r="P53" s="34">
        <v>4343.2820002339913</v>
      </c>
      <c r="Q53" s="34">
        <v>4343.3020002339908</v>
      </c>
      <c r="R53" s="34">
        <v>4372.9820002339911</v>
      </c>
      <c r="S53" s="34">
        <v>4380.102000233991</v>
      </c>
      <c r="T53" s="34">
        <v>4377.3120002339911</v>
      </c>
      <c r="U53" s="34">
        <v>4348.2420002339913</v>
      </c>
      <c r="V53" s="34">
        <v>4375.7420002339913</v>
      </c>
      <c r="W53" s="34">
        <v>4359.5020002339916</v>
      </c>
      <c r="X53" s="34">
        <v>4254.4120002339914</v>
      </c>
      <c r="Y53" s="34">
        <v>3757.7120002339911</v>
      </c>
    </row>
    <row r="54" spans="1:25" ht="15">
      <c r="A54" s="33">
        <v>45453</v>
      </c>
      <c r="B54" s="34">
        <v>3388.582000233991</v>
      </c>
      <c r="C54" s="34">
        <v>3244.8220002339913</v>
      </c>
      <c r="D54" s="34">
        <v>3117.9320002339909</v>
      </c>
      <c r="E54" s="34">
        <v>3066.7320002339911</v>
      </c>
      <c r="F54" s="34">
        <v>2970.0520002339908</v>
      </c>
      <c r="G54" s="34">
        <v>3212.2920002339911</v>
      </c>
      <c r="H54" s="34">
        <v>3368.142000233991</v>
      </c>
      <c r="I54" s="34">
        <v>3724.832000233991</v>
      </c>
      <c r="J54" s="34">
        <v>4337.2520002339916</v>
      </c>
      <c r="K54" s="34">
        <v>4375.3220002339913</v>
      </c>
      <c r="L54" s="34">
        <v>4385.0120002339909</v>
      </c>
      <c r="M54" s="34">
        <v>4383.4920002339913</v>
      </c>
      <c r="N54" s="34">
        <v>4386.392000233991</v>
      </c>
      <c r="O54" s="34">
        <v>4386.7120002339907</v>
      </c>
      <c r="P54" s="34">
        <v>4401.142000233991</v>
      </c>
      <c r="Q54" s="34">
        <v>4401.4520002339905</v>
      </c>
      <c r="R54" s="34">
        <v>4419.8820002339908</v>
      </c>
      <c r="S54" s="34">
        <v>4404.4120002339914</v>
      </c>
      <c r="T54" s="34">
        <v>4402.6320002339908</v>
      </c>
      <c r="U54" s="34">
        <v>4372.2220002339909</v>
      </c>
      <c r="V54" s="34">
        <v>4389.4020002339912</v>
      </c>
      <c r="W54" s="34">
        <v>4381.7620002339909</v>
      </c>
      <c r="X54" s="34">
        <v>4242.5120002339909</v>
      </c>
      <c r="Y54" s="34">
        <v>3706.0220002339911</v>
      </c>
    </row>
    <row r="55" spans="1:25" ht="15">
      <c r="A55" s="33">
        <v>45454</v>
      </c>
      <c r="B55" s="34">
        <v>3368.7120002339911</v>
      </c>
      <c r="C55" s="34">
        <v>3244.4220002339912</v>
      </c>
      <c r="D55" s="34">
        <v>3082.872000233991</v>
      </c>
      <c r="E55" s="34">
        <v>2965.7720002339911</v>
      </c>
      <c r="F55" s="34">
        <v>2924.332000233991</v>
      </c>
      <c r="G55" s="34">
        <v>2448.9020002339912</v>
      </c>
      <c r="H55" s="34">
        <v>3366.3220002339913</v>
      </c>
      <c r="I55" s="34">
        <v>3698.3720002339915</v>
      </c>
      <c r="J55" s="34">
        <v>4127.1320002339908</v>
      </c>
      <c r="K55" s="34">
        <v>4387.9720002339909</v>
      </c>
      <c r="L55" s="34">
        <v>4393.2920002339906</v>
      </c>
      <c r="M55" s="34">
        <v>4410.8120002339911</v>
      </c>
      <c r="N55" s="34">
        <v>4415.2020002339905</v>
      </c>
      <c r="O55" s="34">
        <v>4410.1220002339905</v>
      </c>
      <c r="P55" s="34">
        <v>4436.392000233991</v>
      </c>
      <c r="Q55" s="34">
        <v>4460.0720002339913</v>
      </c>
      <c r="R55" s="34">
        <v>4486.9920002339913</v>
      </c>
      <c r="S55" s="34">
        <v>4458.892000233991</v>
      </c>
      <c r="T55" s="34">
        <v>4414.1920002339903</v>
      </c>
      <c r="U55" s="34">
        <v>4375.4220002339907</v>
      </c>
      <c r="V55" s="34">
        <v>4388.2820002339904</v>
      </c>
      <c r="W55" s="34">
        <v>4379.392000233991</v>
      </c>
      <c r="X55" s="34">
        <v>4289.1620002339914</v>
      </c>
      <c r="Y55" s="34">
        <v>3766.2720002339911</v>
      </c>
    </row>
    <row r="56" spans="1:25" ht="15">
      <c r="A56" s="33">
        <v>45455</v>
      </c>
      <c r="B56" s="34">
        <v>3496.4420002339912</v>
      </c>
      <c r="C56" s="34">
        <v>3417.2120002339911</v>
      </c>
      <c r="D56" s="34">
        <v>3279.8820002339908</v>
      </c>
      <c r="E56" s="34">
        <v>3104.9920002339909</v>
      </c>
      <c r="F56" s="34">
        <v>3051.162000233991</v>
      </c>
      <c r="G56" s="34">
        <v>3142.1120002339912</v>
      </c>
      <c r="H56" s="34">
        <v>3173.5920002339908</v>
      </c>
      <c r="I56" s="34">
        <v>3463.7120002339911</v>
      </c>
      <c r="J56" s="34">
        <v>3808.2520002339911</v>
      </c>
      <c r="K56" s="34">
        <v>4310.7820002339913</v>
      </c>
      <c r="L56" s="34">
        <v>4377.8720002339905</v>
      </c>
      <c r="M56" s="34">
        <v>4391.0820002339915</v>
      </c>
      <c r="N56" s="34">
        <v>4390.9920002339913</v>
      </c>
      <c r="O56" s="34">
        <v>4387.1320002339908</v>
      </c>
      <c r="P56" s="34">
        <v>4388.1320002339908</v>
      </c>
      <c r="Q56" s="34">
        <v>4387.4020002339912</v>
      </c>
      <c r="R56" s="34">
        <v>4384.4220002339907</v>
      </c>
      <c r="S56" s="34">
        <v>4362.3220002339913</v>
      </c>
      <c r="T56" s="34">
        <v>4353.6920002339912</v>
      </c>
      <c r="U56" s="34">
        <v>4320.7220002339909</v>
      </c>
      <c r="V56" s="34">
        <v>4358.602000233991</v>
      </c>
      <c r="W56" s="34">
        <v>4344.7920002339906</v>
      </c>
      <c r="X56" s="34">
        <v>4065.0620002339911</v>
      </c>
      <c r="Y56" s="34">
        <v>3666.5320002339913</v>
      </c>
    </row>
    <row r="57" spans="1:25" ht="15">
      <c r="A57" s="33">
        <v>45456</v>
      </c>
      <c r="B57" s="34">
        <v>3458.5220002339911</v>
      </c>
      <c r="C57" s="34">
        <v>3425.0720002339913</v>
      </c>
      <c r="D57" s="34">
        <v>3291.5220002339911</v>
      </c>
      <c r="E57" s="34">
        <v>3123.912000233991</v>
      </c>
      <c r="F57" s="34">
        <v>3017.0320002339909</v>
      </c>
      <c r="G57" s="34">
        <v>3311.4620002339911</v>
      </c>
      <c r="H57" s="34">
        <v>3431.1920002339912</v>
      </c>
      <c r="I57" s="34">
        <v>3734.2720002339911</v>
      </c>
      <c r="J57" s="34">
        <v>4364.1520002339912</v>
      </c>
      <c r="K57" s="34">
        <v>4411.0120002339909</v>
      </c>
      <c r="L57" s="34">
        <v>4425.8020002339908</v>
      </c>
      <c r="M57" s="34">
        <v>4435.7320002339911</v>
      </c>
      <c r="N57" s="34">
        <v>4431.7820002339904</v>
      </c>
      <c r="O57" s="34">
        <v>4435.5020002339916</v>
      </c>
      <c r="P57" s="34">
        <v>4450.4620002339907</v>
      </c>
      <c r="Q57" s="34">
        <v>4451.4720002339909</v>
      </c>
      <c r="R57" s="34">
        <v>4455.2520002339916</v>
      </c>
      <c r="S57" s="34">
        <v>4448.0320002339904</v>
      </c>
      <c r="T57" s="34">
        <v>4450.4620002339907</v>
      </c>
      <c r="U57" s="34">
        <v>4409.6320002339908</v>
      </c>
      <c r="V57" s="34">
        <v>4430.5020002339916</v>
      </c>
      <c r="W57" s="34">
        <v>4391.4420002339903</v>
      </c>
      <c r="X57" s="34">
        <v>4334.5420002339906</v>
      </c>
      <c r="Y57" s="34">
        <v>3746.7520002339911</v>
      </c>
    </row>
    <row r="58" spans="1:25" ht="15">
      <c r="A58" s="33">
        <v>45457</v>
      </c>
      <c r="B58" s="34">
        <v>3432.5420002339911</v>
      </c>
      <c r="C58" s="34">
        <v>3363.2620002339909</v>
      </c>
      <c r="D58" s="34">
        <v>3140.5220002339911</v>
      </c>
      <c r="E58" s="34">
        <v>3012.2120002339911</v>
      </c>
      <c r="F58" s="34">
        <v>3042.7720002339911</v>
      </c>
      <c r="G58" s="34">
        <v>3319.6120002339912</v>
      </c>
      <c r="H58" s="34">
        <v>3402.0420002339911</v>
      </c>
      <c r="I58" s="34">
        <v>3692.1920002339912</v>
      </c>
      <c r="J58" s="34">
        <v>4352.3820002339908</v>
      </c>
      <c r="K58" s="34">
        <v>4402.0820002339915</v>
      </c>
      <c r="L58" s="34">
        <v>4517.2620002339909</v>
      </c>
      <c r="M58" s="34">
        <v>4567.7220002339909</v>
      </c>
      <c r="N58" s="34">
        <v>4604.4020002339912</v>
      </c>
      <c r="O58" s="34">
        <v>4623.1820002339909</v>
      </c>
      <c r="P58" s="34">
        <v>4646.1620002339914</v>
      </c>
      <c r="Q58" s="34">
        <v>4636.7020002339905</v>
      </c>
      <c r="R58" s="34">
        <v>4444.6320002339908</v>
      </c>
      <c r="S58" s="34">
        <v>4425.7220002339909</v>
      </c>
      <c r="T58" s="34">
        <v>4484.5620002339911</v>
      </c>
      <c r="U58" s="34">
        <v>4386.5620002339911</v>
      </c>
      <c r="V58" s="34">
        <v>4373.4320002339909</v>
      </c>
      <c r="W58" s="34">
        <v>4358.392000233991</v>
      </c>
      <c r="X58" s="34">
        <v>4279.7420002339913</v>
      </c>
      <c r="Y58" s="34">
        <v>3707.142000233991</v>
      </c>
    </row>
    <row r="59" spans="1:25" ht="15">
      <c r="A59" s="33">
        <v>45458</v>
      </c>
      <c r="B59" s="34">
        <v>3471.5720002339913</v>
      </c>
      <c r="C59" s="34">
        <v>3438.4920002339913</v>
      </c>
      <c r="D59" s="34">
        <v>3329.3220002339913</v>
      </c>
      <c r="E59" s="34">
        <v>3113.0720002339913</v>
      </c>
      <c r="F59" s="34">
        <v>3059.9020002339912</v>
      </c>
      <c r="G59" s="34">
        <v>3261.4320002339909</v>
      </c>
      <c r="H59" s="34">
        <v>3274.3820002339908</v>
      </c>
      <c r="I59" s="34">
        <v>3460.0120002339909</v>
      </c>
      <c r="J59" s="34">
        <v>3934.3420002339908</v>
      </c>
      <c r="K59" s="34">
        <v>4361.6520002339912</v>
      </c>
      <c r="L59" s="34">
        <v>4384.0320002339904</v>
      </c>
      <c r="M59" s="34">
        <v>4392.1220002339905</v>
      </c>
      <c r="N59" s="34">
        <v>4373.8220002339913</v>
      </c>
      <c r="O59" s="34">
        <v>4367.8320002339915</v>
      </c>
      <c r="P59" s="34">
        <v>4392.2120002339907</v>
      </c>
      <c r="Q59" s="34">
        <v>4400.7720002339911</v>
      </c>
      <c r="R59" s="34">
        <v>4424.3220002339913</v>
      </c>
      <c r="S59" s="34">
        <v>4417.4520002339905</v>
      </c>
      <c r="T59" s="34">
        <v>4390.4120002339914</v>
      </c>
      <c r="U59" s="34">
        <v>4362.2620002339909</v>
      </c>
      <c r="V59" s="34">
        <v>4370.6620002339914</v>
      </c>
      <c r="W59" s="34">
        <v>4353.392000233991</v>
      </c>
      <c r="X59" s="34">
        <v>4225.6320002339908</v>
      </c>
      <c r="Y59" s="34">
        <v>3705.2120002339911</v>
      </c>
    </row>
    <row r="60" spans="1:25" ht="15">
      <c r="A60" s="33">
        <v>45459</v>
      </c>
      <c r="B60" s="34">
        <v>3436.4420002339912</v>
      </c>
      <c r="C60" s="34">
        <v>3387.6820002339909</v>
      </c>
      <c r="D60" s="34">
        <v>3282.102000233991</v>
      </c>
      <c r="E60" s="34">
        <v>3070.2520002339911</v>
      </c>
      <c r="F60" s="34">
        <v>2941.622000233991</v>
      </c>
      <c r="G60" s="34">
        <v>3204.0320002339909</v>
      </c>
      <c r="H60" s="34">
        <v>3149.102000233991</v>
      </c>
      <c r="I60" s="34">
        <v>3333.3120002339911</v>
      </c>
      <c r="J60" s="34">
        <v>3732.6720002339912</v>
      </c>
      <c r="K60" s="34">
        <v>4296.642000233991</v>
      </c>
      <c r="L60" s="34">
        <v>4359.9220002339916</v>
      </c>
      <c r="M60" s="34">
        <v>4362.5320002339904</v>
      </c>
      <c r="N60" s="34">
        <v>4369.642000233991</v>
      </c>
      <c r="O60" s="34">
        <v>4358.0920002339908</v>
      </c>
      <c r="P60" s="34">
        <v>4365.0020002339916</v>
      </c>
      <c r="Q60" s="34">
        <v>4362.5320002339904</v>
      </c>
      <c r="R60" s="34">
        <v>4374.7820002339904</v>
      </c>
      <c r="S60" s="34">
        <v>4373.4120002339914</v>
      </c>
      <c r="T60" s="34">
        <v>4378.1920002339903</v>
      </c>
      <c r="U60" s="34">
        <v>4364.9220002339907</v>
      </c>
      <c r="V60" s="34">
        <v>4376.4820002339911</v>
      </c>
      <c r="W60" s="34">
        <v>4350.2220002339909</v>
      </c>
      <c r="X60" s="34">
        <v>4130.6220002339915</v>
      </c>
      <c r="Y60" s="34">
        <v>3711.9620002339911</v>
      </c>
    </row>
    <row r="61" spans="1:25" ht="15">
      <c r="A61" s="33">
        <v>45460</v>
      </c>
      <c r="B61" s="34">
        <v>3494.5220002339911</v>
      </c>
      <c r="C61" s="34">
        <v>3426.352000233991</v>
      </c>
      <c r="D61" s="34">
        <v>3335.9320002339909</v>
      </c>
      <c r="E61" s="34">
        <v>3222.2020002339909</v>
      </c>
      <c r="F61" s="34">
        <v>3287.9720002339909</v>
      </c>
      <c r="G61" s="34">
        <v>3400.8120002339911</v>
      </c>
      <c r="H61" s="34">
        <v>3481.352000233991</v>
      </c>
      <c r="I61" s="34">
        <v>3713.392000233991</v>
      </c>
      <c r="J61" s="34">
        <v>4314.3120002339911</v>
      </c>
      <c r="K61" s="34">
        <v>4371.7020002339905</v>
      </c>
      <c r="L61" s="34">
        <v>4387.9320002339909</v>
      </c>
      <c r="M61" s="34">
        <v>4391.392000233991</v>
      </c>
      <c r="N61" s="34">
        <v>4389.392000233991</v>
      </c>
      <c r="O61" s="34">
        <v>4386.4020002339912</v>
      </c>
      <c r="P61" s="34">
        <v>4394.2520002339916</v>
      </c>
      <c r="Q61" s="34">
        <v>4392.4220002339907</v>
      </c>
      <c r="R61" s="34">
        <v>4397.0020002339916</v>
      </c>
      <c r="S61" s="34">
        <v>4394.7820002339904</v>
      </c>
      <c r="T61" s="34">
        <v>4389.0920002339908</v>
      </c>
      <c r="U61" s="34">
        <v>4372.9720002339909</v>
      </c>
      <c r="V61" s="34">
        <v>4375.5520002339908</v>
      </c>
      <c r="W61" s="34">
        <v>4367.2520002339916</v>
      </c>
      <c r="X61" s="34">
        <v>4085.2020002339914</v>
      </c>
      <c r="Y61" s="34">
        <v>3707.4120002339914</v>
      </c>
    </row>
    <row r="62" spans="1:25" ht="15">
      <c r="A62" s="33">
        <v>45461</v>
      </c>
      <c r="B62" s="34">
        <v>3484.9320002339909</v>
      </c>
      <c r="C62" s="34">
        <v>3395.3020002339908</v>
      </c>
      <c r="D62" s="34">
        <v>3224.642000233991</v>
      </c>
      <c r="E62" s="34">
        <v>3161.6920002339912</v>
      </c>
      <c r="F62" s="34">
        <v>3146.3420002339908</v>
      </c>
      <c r="G62" s="34">
        <v>3377.8120002339911</v>
      </c>
      <c r="H62" s="34">
        <v>3479.4120002339914</v>
      </c>
      <c r="I62" s="34">
        <v>3789.9120002339914</v>
      </c>
      <c r="J62" s="34">
        <v>4358.5620002339911</v>
      </c>
      <c r="K62" s="34">
        <v>4403.6320002339908</v>
      </c>
      <c r="L62" s="34">
        <v>4476.8620002339903</v>
      </c>
      <c r="M62" s="34">
        <v>4496.8320002339915</v>
      </c>
      <c r="N62" s="34">
        <v>4501.2520002339916</v>
      </c>
      <c r="O62" s="34">
        <v>4533.8620002339903</v>
      </c>
      <c r="P62" s="34">
        <v>4577.5020002339916</v>
      </c>
      <c r="Q62" s="34">
        <v>4509.4020002339912</v>
      </c>
      <c r="R62" s="34">
        <v>4512.1920002339903</v>
      </c>
      <c r="S62" s="34">
        <v>4512.4920002339913</v>
      </c>
      <c r="T62" s="34">
        <v>4513.2320002339911</v>
      </c>
      <c r="U62" s="34">
        <v>4432.7720002339911</v>
      </c>
      <c r="V62" s="34">
        <v>4436.8120002339911</v>
      </c>
      <c r="W62" s="34">
        <v>4396.4920002339913</v>
      </c>
      <c r="X62" s="34">
        <v>4338.3320002339915</v>
      </c>
      <c r="Y62" s="34">
        <v>3783.9220002339912</v>
      </c>
    </row>
    <row r="63" spans="1:25" ht="15">
      <c r="A63" s="33">
        <v>45462</v>
      </c>
      <c r="B63" s="34">
        <v>3510.3720002339915</v>
      </c>
      <c r="C63" s="34">
        <v>3462.5320002339913</v>
      </c>
      <c r="D63" s="34">
        <v>3258.3420002339908</v>
      </c>
      <c r="E63" s="34">
        <v>3114.2720002339911</v>
      </c>
      <c r="F63" s="34">
        <v>3097.7620002339909</v>
      </c>
      <c r="G63" s="34">
        <v>3404.892000233991</v>
      </c>
      <c r="H63" s="34">
        <v>3500.1820002339909</v>
      </c>
      <c r="I63" s="34">
        <v>3831.9920002339913</v>
      </c>
      <c r="J63" s="34">
        <v>4385.1220002339905</v>
      </c>
      <c r="K63" s="34">
        <v>4495.7420002339913</v>
      </c>
      <c r="L63" s="34">
        <v>4618.3020002339908</v>
      </c>
      <c r="M63" s="34">
        <v>4659.9920002339913</v>
      </c>
      <c r="N63" s="34">
        <v>4675.3020002339908</v>
      </c>
      <c r="O63" s="34">
        <v>4692.0820002339915</v>
      </c>
      <c r="P63" s="34">
        <v>4725.4420002339903</v>
      </c>
      <c r="Q63" s="34">
        <v>4743.1320002339908</v>
      </c>
      <c r="R63" s="34">
        <v>4750.5120002339909</v>
      </c>
      <c r="S63" s="34">
        <v>4758.2220002339909</v>
      </c>
      <c r="T63" s="34">
        <v>4691.3620002339903</v>
      </c>
      <c r="U63" s="34">
        <v>4574.5620002339911</v>
      </c>
      <c r="V63" s="34">
        <v>4598.9420002339903</v>
      </c>
      <c r="W63" s="34">
        <v>4530.4120002339914</v>
      </c>
      <c r="X63" s="34">
        <v>4368.0820002339915</v>
      </c>
      <c r="Y63" s="34">
        <v>3848.5320002339913</v>
      </c>
    </row>
    <row r="64" spans="1:25" ht="15">
      <c r="A64" s="33">
        <v>45463</v>
      </c>
      <c r="B64" s="34">
        <v>3528.6820002339909</v>
      </c>
      <c r="C64" s="34">
        <v>3486.1820002339909</v>
      </c>
      <c r="D64" s="34">
        <v>3274.0420002339911</v>
      </c>
      <c r="E64" s="34">
        <v>3165.4020002339912</v>
      </c>
      <c r="F64" s="34">
        <v>3106.0620002339911</v>
      </c>
      <c r="G64" s="34">
        <v>3297.3120002339911</v>
      </c>
      <c r="H64" s="34">
        <v>3432.892000233991</v>
      </c>
      <c r="I64" s="34">
        <v>3723.9320002339909</v>
      </c>
      <c r="J64" s="34">
        <v>4364.0720002339913</v>
      </c>
      <c r="K64" s="34">
        <v>4390.9320002339909</v>
      </c>
      <c r="L64" s="34">
        <v>4437.3720002339905</v>
      </c>
      <c r="M64" s="34">
        <v>4472.9020002339912</v>
      </c>
      <c r="N64" s="34">
        <v>4500.9620002339907</v>
      </c>
      <c r="O64" s="34">
        <v>4462.602000233991</v>
      </c>
      <c r="P64" s="34">
        <v>4478.4820002339911</v>
      </c>
      <c r="Q64" s="34">
        <v>4485.7520002339916</v>
      </c>
      <c r="R64" s="34">
        <v>4469.892000233991</v>
      </c>
      <c r="S64" s="34">
        <v>4467.4720002339909</v>
      </c>
      <c r="T64" s="34">
        <v>4416.9320002339909</v>
      </c>
      <c r="U64" s="34">
        <v>4397.392000233991</v>
      </c>
      <c r="V64" s="34">
        <v>4392.6520002339912</v>
      </c>
      <c r="W64" s="34">
        <v>4375.1120002339903</v>
      </c>
      <c r="X64" s="34">
        <v>3938.4420002339912</v>
      </c>
      <c r="Y64" s="34">
        <v>3593.3020002339908</v>
      </c>
    </row>
    <row r="65" spans="1:25" ht="15">
      <c r="A65" s="33">
        <v>45464</v>
      </c>
      <c r="B65" s="34">
        <v>3371.332000233991</v>
      </c>
      <c r="C65" s="34">
        <v>3221.9920002339909</v>
      </c>
      <c r="D65" s="34">
        <v>3026.3420002339908</v>
      </c>
      <c r="E65" s="34">
        <v>2405.3820002339912</v>
      </c>
      <c r="F65" s="34">
        <v>2499.4720002339909</v>
      </c>
      <c r="G65" s="34">
        <v>2319.0520002339908</v>
      </c>
      <c r="H65" s="34">
        <v>3268.8620002339912</v>
      </c>
      <c r="I65" s="34">
        <v>3494.6620002339914</v>
      </c>
      <c r="J65" s="34">
        <v>3842.6520002339912</v>
      </c>
      <c r="K65" s="34">
        <v>4171.7320002339911</v>
      </c>
      <c r="L65" s="34">
        <v>4247.642000233991</v>
      </c>
      <c r="M65" s="34">
        <v>4271.0020002339916</v>
      </c>
      <c r="N65" s="34">
        <v>3987.4120002339914</v>
      </c>
      <c r="O65" s="34">
        <v>4278.0120002339909</v>
      </c>
      <c r="P65" s="34">
        <v>4316.4420002339912</v>
      </c>
      <c r="Q65" s="34">
        <v>4333.6120002339912</v>
      </c>
      <c r="R65" s="34">
        <v>4325.0520002339908</v>
      </c>
      <c r="S65" s="34">
        <v>4298.0020002339916</v>
      </c>
      <c r="T65" s="34">
        <v>4257.4320002339909</v>
      </c>
      <c r="U65" s="34">
        <v>4126.9620002339907</v>
      </c>
      <c r="V65" s="34">
        <v>4358.2120002339907</v>
      </c>
      <c r="W65" s="34">
        <v>4342.0720002339913</v>
      </c>
      <c r="X65" s="34">
        <v>3998.9620002339911</v>
      </c>
      <c r="Y65" s="34">
        <v>3601.9320002339909</v>
      </c>
    </row>
    <row r="66" spans="1:25" ht="15">
      <c r="A66" s="33">
        <v>45465</v>
      </c>
      <c r="B66" s="34">
        <v>3517.2020002339914</v>
      </c>
      <c r="C66" s="34">
        <v>3453.9320002339909</v>
      </c>
      <c r="D66" s="34">
        <v>3328.7820002339909</v>
      </c>
      <c r="E66" s="34">
        <v>3227.9220002339912</v>
      </c>
      <c r="F66" s="34">
        <v>3233.412000233991</v>
      </c>
      <c r="G66" s="34">
        <v>3322.122000233991</v>
      </c>
      <c r="H66" s="34">
        <v>3318.8020002339908</v>
      </c>
      <c r="I66" s="34">
        <v>3562.9120002339914</v>
      </c>
      <c r="J66" s="34">
        <v>4125.8620002339912</v>
      </c>
      <c r="K66" s="34">
        <v>4367.9520002339905</v>
      </c>
      <c r="L66" s="34">
        <v>4389.2020002339905</v>
      </c>
      <c r="M66" s="34">
        <v>4389.0820002339915</v>
      </c>
      <c r="N66" s="34">
        <v>4393.3120002339911</v>
      </c>
      <c r="O66" s="34">
        <v>4391.2520002339916</v>
      </c>
      <c r="P66" s="34">
        <v>4401.6220002339905</v>
      </c>
      <c r="Q66" s="34">
        <v>4404.3020002339908</v>
      </c>
      <c r="R66" s="34">
        <v>4408.2520002339916</v>
      </c>
      <c r="S66" s="34">
        <v>4407.8120002339911</v>
      </c>
      <c r="T66" s="34">
        <v>4400.0620002339911</v>
      </c>
      <c r="U66" s="34">
        <v>4390.5720002339913</v>
      </c>
      <c r="V66" s="34">
        <v>4407.8320002339915</v>
      </c>
      <c r="W66" s="34">
        <v>4429.0620002339911</v>
      </c>
      <c r="X66" s="34">
        <v>4354.8720002339915</v>
      </c>
      <c r="Y66" s="34">
        <v>3915.2320002339911</v>
      </c>
    </row>
    <row r="67" spans="1:25" ht="15">
      <c r="A67" s="33">
        <v>45466</v>
      </c>
      <c r="B67" s="34">
        <v>3561.3120002339911</v>
      </c>
      <c r="C67" s="34">
        <v>3495.2020002339914</v>
      </c>
      <c r="D67" s="34">
        <v>3304.8820002339908</v>
      </c>
      <c r="E67" s="34">
        <v>3157.7620002339909</v>
      </c>
      <c r="F67" s="34">
        <v>3114.7020002339909</v>
      </c>
      <c r="G67" s="34">
        <v>3225.9420002339912</v>
      </c>
      <c r="H67" s="34">
        <v>3367.2420002339913</v>
      </c>
      <c r="I67" s="34">
        <v>3597.5220002339911</v>
      </c>
      <c r="J67" s="34">
        <v>4061.1520002339912</v>
      </c>
      <c r="K67" s="34">
        <v>4388.7920002339906</v>
      </c>
      <c r="L67" s="34">
        <v>4415.7920002339906</v>
      </c>
      <c r="M67" s="34">
        <v>4401.9220002339907</v>
      </c>
      <c r="N67" s="34">
        <v>4404.6220002339905</v>
      </c>
      <c r="O67" s="34">
        <v>4399.6220002339905</v>
      </c>
      <c r="P67" s="34">
        <v>4412.8620002339903</v>
      </c>
      <c r="Q67" s="34">
        <v>4411.0720002339913</v>
      </c>
      <c r="R67" s="34">
        <v>4406.1320002339908</v>
      </c>
      <c r="S67" s="34">
        <v>4401.7420002339913</v>
      </c>
      <c r="T67" s="34">
        <v>4401.7920002339906</v>
      </c>
      <c r="U67" s="34">
        <v>4392.3120002339911</v>
      </c>
      <c r="V67" s="34">
        <v>4403.2420002339913</v>
      </c>
      <c r="W67" s="34">
        <v>4414.3120002339911</v>
      </c>
      <c r="X67" s="34">
        <v>4371.892000233991</v>
      </c>
      <c r="Y67" s="34">
        <v>3952.2820002339913</v>
      </c>
    </row>
    <row r="68" spans="1:25" ht="15">
      <c r="A68" s="33">
        <v>45467</v>
      </c>
      <c r="B68" s="34">
        <v>3640.7120002339911</v>
      </c>
      <c r="C68" s="34">
        <v>3502.2520002339911</v>
      </c>
      <c r="D68" s="34">
        <v>3303.642000233991</v>
      </c>
      <c r="E68" s="34">
        <v>3174.9820002339911</v>
      </c>
      <c r="F68" s="34">
        <v>3161.0320002339909</v>
      </c>
      <c r="G68" s="34">
        <v>3419.892000233991</v>
      </c>
      <c r="H68" s="34">
        <v>3555.9220002339912</v>
      </c>
      <c r="I68" s="34">
        <v>3875.1620002339914</v>
      </c>
      <c r="J68" s="34">
        <v>4410.7420002339913</v>
      </c>
      <c r="K68" s="34">
        <v>4455.352000233991</v>
      </c>
      <c r="L68" s="34">
        <v>4457.8620002339903</v>
      </c>
      <c r="M68" s="34">
        <v>4451.602000233991</v>
      </c>
      <c r="N68" s="34">
        <v>4450.392000233991</v>
      </c>
      <c r="O68" s="34">
        <v>4496.8320002339915</v>
      </c>
      <c r="P68" s="34">
        <v>4515.9620002339907</v>
      </c>
      <c r="Q68" s="34">
        <v>4550.0220002339911</v>
      </c>
      <c r="R68" s="34">
        <v>4551.5520002339908</v>
      </c>
      <c r="S68" s="34">
        <v>4513.1520002339912</v>
      </c>
      <c r="T68" s="34">
        <v>4428.5820002339915</v>
      </c>
      <c r="U68" s="34">
        <v>4405.2120002339907</v>
      </c>
      <c r="V68" s="34">
        <v>4414.7920002339906</v>
      </c>
      <c r="W68" s="34">
        <v>4416.9520002339905</v>
      </c>
      <c r="X68" s="34">
        <v>4370.3320002339915</v>
      </c>
      <c r="Y68" s="34">
        <v>3833.2120002339911</v>
      </c>
    </row>
    <row r="69" spans="1:25" ht="15">
      <c r="A69" s="33">
        <v>45468</v>
      </c>
      <c r="B69" s="34">
        <v>3536.852000233991</v>
      </c>
      <c r="C69" s="34">
        <v>3346.3720002339915</v>
      </c>
      <c r="D69" s="34">
        <v>3164.662000233991</v>
      </c>
      <c r="E69" s="34">
        <v>2316.892000233991</v>
      </c>
      <c r="F69" s="34">
        <v>2316.7220002339909</v>
      </c>
      <c r="G69" s="34">
        <v>3293.4520002339909</v>
      </c>
      <c r="H69" s="34">
        <v>3484.6520002339912</v>
      </c>
      <c r="I69" s="34">
        <v>3740.7120002339911</v>
      </c>
      <c r="J69" s="34">
        <v>4369.3020002339908</v>
      </c>
      <c r="K69" s="34">
        <v>4402.7520002339916</v>
      </c>
      <c r="L69" s="34">
        <v>4410.1920002339903</v>
      </c>
      <c r="M69" s="34">
        <v>4415.4620002339907</v>
      </c>
      <c r="N69" s="34">
        <v>4415.9820002339911</v>
      </c>
      <c r="O69" s="34">
        <v>4412.892000233991</v>
      </c>
      <c r="P69" s="34">
        <v>4423.1820002339909</v>
      </c>
      <c r="Q69" s="34">
        <v>4414.2920002339906</v>
      </c>
      <c r="R69" s="34">
        <v>4414.9320002339909</v>
      </c>
      <c r="S69" s="34">
        <v>4400.3320002339915</v>
      </c>
      <c r="T69" s="34">
        <v>4390.7320002339911</v>
      </c>
      <c r="U69" s="34">
        <v>4372.6720002339907</v>
      </c>
      <c r="V69" s="34">
        <v>4382.3820002339908</v>
      </c>
      <c r="W69" s="34">
        <v>4389.2720002339911</v>
      </c>
      <c r="X69" s="34">
        <v>4216.3120002339911</v>
      </c>
      <c r="Y69" s="34">
        <v>3767.5220002339911</v>
      </c>
    </row>
    <row r="70" spans="1:25" ht="15">
      <c r="A70" s="33">
        <v>45469</v>
      </c>
      <c r="B70" s="34">
        <v>3574.0720002339913</v>
      </c>
      <c r="C70" s="34">
        <v>3343.9820002339911</v>
      </c>
      <c r="D70" s="34">
        <v>3216.3420002339908</v>
      </c>
      <c r="E70" s="34">
        <v>3141.582000233991</v>
      </c>
      <c r="F70" s="34">
        <v>2939.9220002339912</v>
      </c>
      <c r="G70" s="34">
        <v>3377.5320002339913</v>
      </c>
      <c r="H70" s="34">
        <v>3569.6720002339912</v>
      </c>
      <c r="I70" s="34">
        <v>3832.3220002339913</v>
      </c>
      <c r="J70" s="34">
        <v>4369.9120002339914</v>
      </c>
      <c r="K70" s="34">
        <v>4410.9520002339905</v>
      </c>
      <c r="L70" s="34">
        <v>4415.9020002339912</v>
      </c>
      <c r="M70" s="34">
        <v>4407.1720002339907</v>
      </c>
      <c r="N70" s="34">
        <v>4403.5620002339911</v>
      </c>
      <c r="O70" s="34">
        <v>4395.9420002339903</v>
      </c>
      <c r="P70" s="34">
        <v>4412.0820002339915</v>
      </c>
      <c r="Q70" s="34">
        <v>4403.3420002339908</v>
      </c>
      <c r="R70" s="34">
        <v>4404.0220002339911</v>
      </c>
      <c r="S70" s="34">
        <v>4408.3820002339908</v>
      </c>
      <c r="T70" s="34">
        <v>4406.8220002339913</v>
      </c>
      <c r="U70" s="34">
        <v>4395.5320002339904</v>
      </c>
      <c r="V70" s="34">
        <v>4398.8620002339903</v>
      </c>
      <c r="W70" s="34">
        <v>4396.8120002339911</v>
      </c>
      <c r="X70" s="34">
        <v>4357.7920002339906</v>
      </c>
      <c r="Y70" s="34">
        <v>3848.8220002339913</v>
      </c>
    </row>
    <row r="71" spans="1:25" ht="15">
      <c r="A71" s="33">
        <v>45470</v>
      </c>
      <c r="B71" s="34">
        <v>3601.4920002339913</v>
      </c>
      <c r="C71" s="34">
        <v>3340.0420002339911</v>
      </c>
      <c r="D71" s="34">
        <v>3218.4320002339909</v>
      </c>
      <c r="E71" s="34">
        <v>3144.3420002339908</v>
      </c>
      <c r="F71" s="34">
        <v>3137.082000233991</v>
      </c>
      <c r="G71" s="34">
        <v>3399.3020002339908</v>
      </c>
      <c r="H71" s="34">
        <v>3587.0920002339908</v>
      </c>
      <c r="I71" s="34">
        <v>3872.9720002339909</v>
      </c>
      <c r="J71" s="34">
        <v>4400.2020002339905</v>
      </c>
      <c r="K71" s="34">
        <v>4450.8020002339908</v>
      </c>
      <c r="L71" s="34">
        <v>4447.1220002339905</v>
      </c>
      <c r="M71" s="34">
        <v>4441.4320002339909</v>
      </c>
      <c r="N71" s="34">
        <v>4436.6120002339903</v>
      </c>
      <c r="O71" s="34">
        <v>4436.7320002339911</v>
      </c>
      <c r="P71" s="34">
        <v>4492.8320002339915</v>
      </c>
      <c r="Q71" s="34">
        <v>4520.8220002339913</v>
      </c>
      <c r="R71" s="34">
        <v>4515.2820002339904</v>
      </c>
      <c r="S71" s="34">
        <v>4499.3320002339915</v>
      </c>
      <c r="T71" s="34">
        <v>4423.7020002339905</v>
      </c>
      <c r="U71" s="34">
        <v>4389.0120002339909</v>
      </c>
      <c r="V71" s="34">
        <v>4390.7920002339906</v>
      </c>
      <c r="W71" s="34">
        <v>4384.4320002339909</v>
      </c>
      <c r="X71" s="34">
        <v>4356.4420002339912</v>
      </c>
      <c r="Y71" s="34">
        <v>3912.6820002339909</v>
      </c>
    </row>
    <row r="72" spans="1:25" ht="15">
      <c r="A72" s="33">
        <v>45471</v>
      </c>
      <c r="B72" s="34">
        <v>3603.4820002339911</v>
      </c>
      <c r="C72" s="34">
        <v>3320.352000233991</v>
      </c>
      <c r="D72" s="34">
        <v>3148.102000233991</v>
      </c>
      <c r="E72" s="34">
        <v>2317.4920002339913</v>
      </c>
      <c r="F72" s="34">
        <v>2316.7720002339911</v>
      </c>
      <c r="G72" s="34">
        <v>3270.142000233991</v>
      </c>
      <c r="H72" s="34">
        <v>3485.8220002339913</v>
      </c>
      <c r="I72" s="34">
        <v>3823.9920002339913</v>
      </c>
      <c r="J72" s="34">
        <v>4386.0320002339904</v>
      </c>
      <c r="K72" s="34">
        <v>4574.4420002339903</v>
      </c>
      <c r="L72" s="34">
        <v>4569.7920002339906</v>
      </c>
      <c r="M72" s="34">
        <v>4592.5820002339915</v>
      </c>
      <c r="N72" s="34">
        <v>4546.0820002339915</v>
      </c>
      <c r="O72" s="34">
        <v>4625.2620002339909</v>
      </c>
      <c r="P72" s="34">
        <v>4634.5520002339908</v>
      </c>
      <c r="Q72" s="34">
        <v>4643.5020002339916</v>
      </c>
      <c r="R72" s="34">
        <v>4656.2620002339909</v>
      </c>
      <c r="S72" s="34">
        <v>4636.5120002339909</v>
      </c>
      <c r="T72" s="34">
        <v>4606.1220002339905</v>
      </c>
      <c r="U72" s="34">
        <v>4500.4020002339912</v>
      </c>
      <c r="V72" s="34">
        <v>4507.5120002339909</v>
      </c>
      <c r="W72" s="34">
        <v>4492.852000233991</v>
      </c>
      <c r="X72" s="34">
        <v>4354.5220002339911</v>
      </c>
      <c r="Y72" s="34">
        <v>3810.2420002339913</v>
      </c>
    </row>
    <row r="73" spans="1:25" ht="15">
      <c r="A73" s="33">
        <v>45472</v>
      </c>
      <c r="B73" s="34">
        <v>3667.8120002339911</v>
      </c>
      <c r="C73" s="34">
        <v>3498.8420002339908</v>
      </c>
      <c r="D73" s="34">
        <v>3418.2320002339911</v>
      </c>
      <c r="E73" s="34">
        <v>3316.4920002339909</v>
      </c>
      <c r="F73" s="34">
        <v>3244.9020002339912</v>
      </c>
      <c r="G73" s="34">
        <v>3361.0920002339908</v>
      </c>
      <c r="H73" s="34">
        <v>3431.3120002339911</v>
      </c>
      <c r="I73" s="34">
        <v>3703.3220002339913</v>
      </c>
      <c r="J73" s="34">
        <v>4224.6620002339914</v>
      </c>
      <c r="K73" s="34">
        <v>4449.7620002339909</v>
      </c>
      <c r="L73" s="34">
        <v>4486.5320002339904</v>
      </c>
      <c r="M73" s="34">
        <v>4560.2820002339904</v>
      </c>
      <c r="N73" s="34">
        <v>4622.3420002339908</v>
      </c>
      <c r="O73" s="34">
        <v>4654.2720002339911</v>
      </c>
      <c r="P73" s="34">
        <v>4679.2220002339909</v>
      </c>
      <c r="Q73" s="34">
        <v>4678.1120002339903</v>
      </c>
      <c r="R73" s="34">
        <v>4705.5920002339908</v>
      </c>
      <c r="S73" s="34">
        <v>4704.6220002339905</v>
      </c>
      <c r="T73" s="34">
        <v>4705.102000233991</v>
      </c>
      <c r="U73" s="34">
        <v>4595.3420002339908</v>
      </c>
      <c r="V73" s="34">
        <v>4621.1120002339903</v>
      </c>
      <c r="W73" s="34">
        <v>4618.9320002339909</v>
      </c>
      <c r="X73" s="34">
        <v>4375.602000233991</v>
      </c>
      <c r="Y73" s="34">
        <v>3850.6720002339912</v>
      </c>
    </row>
    <row r="74" spans="1:25" ht="15">
      <c r="A74" s="33">
        <v>45473</v>
      </c>
      <c r="B74" s="34">
        <v>3586.7020002339914</v>
      </c>
      <c r="C74" s="34">
        <v>3422.642000233991</v>
      </c>
      <c r="D74" s="34">
        <v>3279.622000233991</v>
      </c>
      <c r="E74" s="34">
        <v>3141.2520002339911</v>
      </c>
      <c r="F74" s="34">
        <v>3091.8020002339908</v>
      </c>
      <c r="G74" s="34">
        <v>3173.0920002339908</v>
      </c>
      <c r="H74" s="34">
        <v>3179.4220002339912</v>
      </c>
      <c r="I74" s="34">
        <v>3543.8820002339912</v>
      </c>
      <c r="J74" s="34">
        <v>3943.6820002339909</v>
      </c>
      <c r="K74" s="34">
        <v>4391.142000233991</v>
      </c>
      <c r="L74" s="34">
        <v>4433.2120002339907</v>
      </c>
      <c r="M74" s="34">
        <v>4441.4920002339913</v>
      </c>
      <c r="N74" s="34">
        <v>4444.9520002339905</v>
      </c>
      <c r="O74" s="34">
        <v>4448.4620002339907</v>
      </c>
      <c r="P74" s="34">
        <v>4454.2020002339905</v>
      </c>
      <c r="Q74" s="34">
        <v>4457.7320002339911</v>
      </c>
      <c r="R74" s="34">
        <v>4458.1620002339914</v>
      </c>
      <c r="S74" s="34">
        <v>4451.1920002339903</v>
      </c>
      <c r="T74" s="34">
        <v>4455.6220002339905</v>
      </c>
      <c r="U74" s="34">
        <v>4434.1820002339909</v>
      </c>
      <c r="V74" s="34">
        <v>4439.4720002339909</v>
      </c>
      <c r="W74" s="34">
        <v>4431.8620002339903</v>
      </c>
      <c r="X74" s="34">
        <v>4374.2920002339906</v>
      </c>
      <c r="Y74" s="34">
        <v>3846.0920002339908</v>
      </c>
    </row>
    <row r="77" spans="1:25">
      <c r="A77" s="24" t="s">
        <v>8</v>
      </c>
      <c r="B77" s="25"/>
      <c r="C77" s="26"/>
      <c r="D77" s="27"/>
      <c r="E77" s="27"/>
      <c r="F77" s="27"/>
      <c r="G77" s="28" t="s">
        <v>35</v>
      </c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9"/>
    </row>
    <row r="78" spans="1:25" ht="24">
      <c r="A78" s="30"/>
      <c r="B78" s="31" t="s">
        <v>10</v>
      </c>
      <c r="C78" s="32" t="s">
        <v>11</v>
      </c>
      <c r="D78" s="32" t="s">
        <v>12</v>
      </c>
      <c r="E78" s="32" t="s">
        <v>13</v>
      </c>
      <c r="F78" s="32" t="s">
        <v>14</v>
      </c>
      <c r="G78" s="32" t="s">
        <v>15</v>
      </c>
      <c r="H78" s="32" t="s">
        <v>16</v>
      </c>
      <c r="I78" s="32" t="s">
        <v>17</v>
      </c>
      <c r="J78" s="32" t="s">
        <v>18</v>
      </c>
      <c r="K78" s="32" t="s">
        <v>19</v>
      </c>
      <c r="L78" s="32" t="s">
        <v>20</v>
      </c>
      <c r="M78" s="32" t="s">
        <v>21</v>
      </c>
      <c r="N78" s="32" t="s">
        <v>22</v>
      </c>
      <c r="O78" s="32" t="s">
        <v>23</v>
      </c>
      <c r="P78" s="32" t="s">
        <v>24</v>
      </c>
      <c r="Q78" s="32" t="s">
        <v>25</v>
      </c>
      <c r="R78" s="32" t="s">
        <v>26</v>
      </c>
      <c r="S78" s="32" t="s">
        <v>27</v>
      </c>
      <c r="T78" s="32" t="s">
        <v>28</v>
      </c>
      <c r="U78" s="32" t="s">
        <v>29</v>
      </c>
      <c r="V78" s="32" t="s">
        <v>30</v>
      </c>
      <c r="W78" s="32" t="s">
        <v>31</v>
      </c>
      <c r="X78" s="32" t="s">
        <v>32</v>
      </c>
      <c r="Y78" s="32" t="s">
        <v>33</v>
      </c>
    </row>
    <row r="79" spans="1:25" ht="15">
      <c r="A79" s="33">
        <v>45444</v>
      </c>
      <c r="B79" s="34">
        <v>4300.7020002339914</v>
      </c>
      <c r="C79" s="34">
        <v>4246.4020002339912</v>
      </c>
      <c r="D79" s="34">
        <v>4099.1220002339905</v>
      </c>
      <c r="E79" s="34">
        <v>3974.3620002339912</v>
      </c>
      <c r="F79" s="34">
        <v>3752.4220002339907</v>
      </c>
      <c r="G79" s="34">
        <v>3673.0720002339913</v>
      </c>
      <c r="H79" s="34">
        <v>3092.4220002339912</v>
      </c>
      <c r="I79" s="34">
        <v>4196.0720002339913</v>
      </c>
      <c r="J79" s="34">
        <v>4489.1620002339914</v>
      </c>
      <c r="K79" s="34">
        <v>4653.0220002339911</v>
      </c>
      <c r="L79" s="34">
        <v>4735.0420002339906</v>
      </c>
      <c r="M79" s="34">
        <v>4524.6320002339908</v>
      </c>
      <c r="N79" s="34">
        <v>4520.3020002339908</v>
      </c>
      <c r="O79" s="34">
        <v>4529.8220002339913</v>
      </c>
      <c r="P79" s="34">
        <v>4519.4520002339914</v>
      </c>
      <c r="Q79" s="34">
        <v>4539.3620002339912</v>
      </c>
      <c r="R79" s="34">
        <v>4590.6920002339912</v>
      </c>
      <c r="S79" s="34">
        <v>4846.8620002339912</v>
      </c>
      <c r="T79" s="34">
        <v>4796.642000233991</v>
      </c>
      <c r="U79" s="34">
        <v>4766.8620002339912</v>
      </c>
      <c r="V79" s="34">
        <v>4890.4020002339912</v>
      </c>
      <c r="W79" s="34">
        <v>4802.2820002339913</v>
      </c>
      <c r="X79" s="34">
        <v>4500.9720002339909</v>
      </c>
      <c r="Y79" s="34">
        <v>4330.5920002339908</v>
      </c>
    </row>
    <row r="80" spans="1:25" ht="15">
      <c r="A80" s="33">
        <v>45445</v>
      </c>
      <c r="B80" s="34">
        <v>4259.6120002339912</v>
      </c>
      <c r="C80" s="34">
        <v>4056.2220002339909</v>
      </c>
      <c r="D80" s="34">
        <v>3856.912000233991</v>
      </c>
      <c r="E80" s="34">
        <v>3723.3020002339908</v>
      </c>
      <c r="F80" s="34">
        <v>3639.642000233991</v>
      </c>
      <c r="G80" s="34">
        <v>3658.4520002339909</v>
      </c>
      <c r="H80" s="34">
        <v>3087.0020002339911</v>
      </c>
      <c r="I80" s="34">
        <v>3090.4620002339911</v>
      </c>
      <c r="J80" s="34">
        <v>4348.4420002339912</v>
      </c>
      <c r="K80" s="34">
        <v>4688.0220002339911</v>
      </c>
      <c r="L80" s="34">
        <v>4811.7920002339906</v>
      </c>
      <c r="M80" s="34">
        <v>4820.1520002339912</v>
      </c>
      <c r="N80" s="34">
        <v>4816.1720002339916</v>
      </c>
      <c r="O80" s="34">
        <v>4845.4920002339913</v>
      </c>
      <c r="P80" s="34">
        <v>4911.602000233991</v>
      </c>
      <c r="Q80" s="34">
        <v>4961.8120002339911</v>
      </c>
      <c r="R80" s="34">
        <v>5000.6720002339916</v>
      </c>
      <c r="S80" s="34">
        <v>5022.352000233991</v>
      </c>
      <c r="T80" s="34">
        <v>5022.9920002339913</v>
      </c>
      <c r="U80" s="34">
        <v>4914.1320002339908</v>
      </c>
      <c r="V80" s="34">
        <v>4947.892000233991</v>
      </c>
      <c r="W80" s="34">
        <v>4959.9320002339909</v>
      </c>
      <c r="X80" s="34">
        <v>4820.3020002339908</v>
      </c>
      <c r="Y80" s="34">
        <v>4436.6520002339912</v>
      </c>
    </row>
    <row r="81" spans="1:25" ht="15">
      <c r="A81" s="33">
        <v>45446</v>
      </c>
      <c r="B81" s="34">
        <v>4309.3020002339908</v>
      </c>
      <c r="C81" s="34">
        <v>4090.6820002339909</v>
      </c>
      <c r="D81" s="34">
        <v>4057.5720002339913</v>
      </c>
      <c r="E81" s="34">
        <v>3902.602000233991</v>
      </c>
      <c r="F81" s="34">
        <v>3835.7720002339911</v>
      </c>
      <c r="G81" s="34">
        <v>4035.892000233991</v>
      </c>
      <c r="H81" s="34">
        <v>4181.0320002339913</v>
      </c>
      <c r="I81" s="34">
        <v>4380.602000233991</v>
      </c>
      <c r="J81" s="34">
        <v>4872.7920002339906</v>
      </c>
      <c r="K81" s="34">
        <v>5080.2320002339911</v>
      </c>
      <c r="L81" s="34">
        <v>5083.2220002339909</v>
      </c>
      <c r="M81" s="34">
        <v>5061.9120002339914</v>
      </c>
      <c r="N81" s="34">
        <v>5062.3020002339908</v>
      </c>
      <c r="O81" s="34">
        <v>5063.0020002339916</v>
      </c>
      <c r="P81" s="34">
        <v>5067.8220002339913</v>
      </c>
      <c r="Q81" s="34">
        <v>5058.9620002339907</v>
      </c>
      <c r="R81" s="34">
        <v>5055.7120002339907</v>
      </c>
      <c r="S81" s="34">
        <v>5054.4020002339912</v>
      </c>
      <c r="T81" s="34">
        <v>5054.1620002339914</v>
      </c>
      <c r="U81" s="34">
        <v>4921.3120002339911</v>
      </c>
      <c r="V81" s="34">
        <v>4972.4020002339912</v>
      </c>
      <c r="W81" s="34">
        <v>4961.2520002339916</v>
      </c>
      <c r="X81" s="34">
        <v>4640.7320002339911</v>
      </c>
      <c r="Y81" s="34">
        <v>4380.2420002339913</v>
      </c>
    </row>
    <row r="82" spans="1:25" ht="15">
      <c r="A82" s="33">
        <v>45447</v>
      </c>
      <c r="B82" s="34">
        <v>4404.0420002339906</v>
      </c>
      <c r="C82" s="34">
        <v>4176.8020002339908</v>
      </c>
      <c r="D82" s="34">
        <v>4040.4920002339909</v>
      </c>
      <c r="E82" s="34">
        <v>3943.4220002339907</v>
      </c>
      <c r="F82" s="34">
        <v>3945.5720002339913</v>
      </c>
      <c r="G82" s="34">
        <v>4117.7520002339916</v>
      </c>
      <c r="H82" s="34">
        <v>4237.4020002339912</v>
      </c>
      <c r="I82" s="34">
        <v>4486.8020002339908</v>
      </c>
      <c r="J82" s="34">
        <v>4943.142000233991</v>
      </c>
      <c r="K82" s="34">
        <v>5094.5820002339915</v>
      </c>
      <c r="L82" s="34">
        <v>5106.0020002339916</v>
      </c>
      <c r="M82" s="34">
        <v>5106.2420002339913</v>
      </c>
      <c r="N82" s="34">
        <v>5098.8020002339908</v>
      </c>
      <c r="O82" s="34">
        <v>5098.9720002339909</v>
      </c>
      <c r="P82" s="34">
        <v>5100.5920002339908</v>
      </c>
      <c r="Q82" s="34">
        <v>5098.4520002339914</v>
      </c>
      <c r="R82" s="34">
        <v>5105.6820002339909</v>
      </c>
      <c r="S82" s="34">
        <v>5106.7920002339906</v>
      </c>
      <c r="T82" s="34">
        <v>5108.3420002339908</v>
      </c>
      <c r="U82" s="34">
        <v>5090.3220002339913</v>
      </c>
      <c r="V82" s="34">
        <v>5089.2920002339906</v>
      </c>
      <c r="W82" s="34">
        <v>5097.4520002339914</v>
      </c>
      <c r="X82" s="34">
        <v>4636.9020002339912</v>
      </c>
      <c r="Y82" s="34">
        <v>4381.2920002339906</v>
      </c>
    </row>
    <row r="83" spans="1:25" ht="15">
      <c r="A83" s="33">
        <v>45448</v>
      </c>
      <c r="B83" s="34">
        <v>4215.5920002339908</v>
      </c>
      <c r="C83" s="34">
        <v>4038.9920002339909</v>
      </c>
      <c r="D83" s="34">
        <v>3901.8420002339908</v>
      </c>
      <c r="E83" s="34">
        <v>3810.8620002339912</v>
      </c>
      <c r="F83" s="34">
        <v>3081.7420002339909</v>
      </c>
      <c r="G83" s="34">
        <v>3081.7420002339909</v>
      </c>
      <c r="H83" s="34">
        <v>3285.9820002339911</v>
      </c>
      <c r="I83" s="34">
        <v>3189.8420002339913</v>
      </c>
      <c r="J83" s="34">
        <v>4815.6320002339908</v>
      </c>
      <c r="K83" s="34">
        <v>5063.6520002339912</v>
      </c>
      <c r="L83" s="34">
        <v>5086.6820002339909</v>
      </c>
      <c r="M83" s="34">
        <v>5076.2120002339907</v>
      </c>
      <c r="N83" s="34">
        <v>5077.9020002339912</v>
      </c>
      <c r="O83" s="34">
        <v>5078.6820002339909</v>
      </c>
      <c r="P83" s="34">
        <v>5078.8820002339908</v>
      </c>
      <c r="Q83" s="34">
        <v>5079.9420002339912</v>
      </c>
      <c r="R83" s="34">
        <v>5080.2520002339916</v>
      </c>
      <c r="S83" s="34">
        <v>5106.9520002339914</v>
      </c>
      <c r="T83" s="34">
        <v>5091.7620002339909</v>
      </c>
      <c r="U83" s="34">
        <v>5056.8620002339912</v>
      </c>
      <c r="V83" s="34">
        <v>5072.7420002339913</v>
      </c>
      <c r="W83" s="34">
        <v>5070.6820002339909</v>
      </c>
      <c r="X83" s="34">
        <v>4626.0820002339915</v>
      </c>
      <c r="Y83" s="34">
        <v>4312.352000233991</v>
      </c>
    </row>
    <row r="84" spans="1:25" ht="15">
      <c r="A84" s="33">
        <v>45449</v>
      </c>
      <c r="B84" s="34">
        <v>3959.8420002339908</v>
      </c>
      <c r="C84" s="34">
        <v>3845.6320002339908</v>
      </c>
      <c r="D84" s="34">
        <v>3738.5320002339909</v>
      </c>
      <c r="E84" s="34">
        <v>3081.7420002339909</v>
      </c>
      <c r="F84" s="34">
        <v>3081.7420002339909</v>
      </c>
      <c r="G84" s="34">
        <v>3081.7420002339909</v>
      </c>
      <c r="H84" s="34">
        <v>3222.3820002339912</v>
      </c>
      <c r="I84" s="34">
        <v>4195.9120002339914</v>
      </c>
      <c r="J84" s="34">
        <v>4661.1320002339908</v>
      </c>
      <c r="K84" s="34">
        <v>5060.102000233991</v>
      </c>
      <c r="L84" s="34">
        <v>5100.5920002339908</v>
      </c>
      <c r="M84" s="34">
        <v>5106.5720002339913</v>
      </c>
      <c r="N84" s="34">
        <v>5102.5520002339908</v>
      </c>
      <c r="O84" s="34">
        <v>5098.3420002339908</v>
      </c>
      <c r="P84" s="34">
        <v>5120.2720002339911</v>
      </c>
      <c r="Q84" s="34">
        <v>5126.4120002339914</v>
      </c>
      <c r="R84" s="34">
        <v>5114.5220002339911</v>
      </c>
      <c r="S84" s="34">
        <v>5099.5120002339909</v>
      </c>
      <c r="T84" s="34">
        <v>5083.4020002339912</v>
      </c>
      <c r="U84" s="34">
        <v>4906.3820002339908</v>
      </c>
      <c r="V84" s="34">
        <v>4992.4320002339909</v>
      </c>
      <c r="W84" s="34">
        <v>4909.102000233991</v>
      </c>
      <c r="X84" s="34">
        <v>4458.2720002339911</v>
      </c>
      <c r="Y84" s="34">
        <v>4172.2020002339914</v>
      </c>
    </row>
    <row r="85" spans="1:25" ht="15">
      <c r="A85" s="33">
        <v>45450</v>
      </c>
      <c r="B85" s="34">
        <v>4014.602000233991</v>
      </c>
      <c r="C85" s="34">
        <v>3828.5620002339911</v>
      </c>
      <c r="D85" s="34">
        <v>3190.5220002339911</v>
      </c>
      <c r="E85" s="34">
        <v>3177.622000233991</v>
      </c>
      <c r="F85" s="34">
        <v>3170.6920002339912</v>
      </c>
      <c r="G85" s="34">
        <v>3195.7920002339911</v>
      </c>
      <c r="H85" s="34">
        <v>4045.5620002339911</v>
      </c>
      <c r="I85" s="34">
        <v>4337.392000233991</v>
      </c>
      <c r="J85" s="34">
        <v>4707.3820002339908</v>
      </c>
      <c r="K85" s="34">
        <v>5081.852000233991</v>
      </c>
      <c r="L85" s="34">
        <v>5083.6520002339912</v>
      </c>
      <c r="M85" s="34">
        <v>5085.7920002339906</v>
      </c>
      <c r="N85" s="34">
        <v>5089.5920002339908</v>
      </c>
      <c r="O85" s="34">
        <v>5087.2220002339909</v>
      </c>
      <c r="P85" s="34">
        <v>5093.2220002339909</v>
      </c>
      <c r="Q85" s="34">
        <v>5093.9620002339907</v>
      </c>
      <c r="R85" s="34">
        <v>5131.5520002339908</v>
      </c>
      <c r="S85" s="34">
        <v>5111.1920002339912</v>
      </c>
      <c r="T85" s="34">
        <v>5121.7220002339909</v>
      </c>
      <c r="U85" s="34">
        <v>5086.8720002339915</v>
      </c>
      <c r="V85" s="34">
        <v>5123.0620002339911</v>
      </c>
      <c r="W85" s="34">
        <v>5115.1920002339912</v>
      </c>
      <c r="X85" s="34">
        <v>4733.852000233991</v>
      </c>
      <c r="Y85" s="34">
        <v>4363.2920002339906</v>
      </c>
    </row>
    <row r="86" spans="1:25" ht="15">
      <c r="A86" s="33">
        <v>45451</v>
      </c>
      <c r="B86" s="34">
        <v>4293.0520002339908</v>
      </c>
      <c r="C86" s="34">
        <v>4074.1520002339912</v>
      </c>
      <c r="D86" s="34">
        <v>3933.9020002339912</v>
      </c>
      <c r="E86" s="34">
        <v>3874.9920002339909</v>
      </c>
      <c r="F86" s="34">
        <v>3878.6920002339912</v>
      </c>
      <c r="G86" s="34">
        <v>3993.912000233991</v>
      </c>
      <c r="H86" s="34">
        <v>4118.9120002339914</v>
      </c>
      <c r="I86" s="34">
        <v>4305.8020002339908</v>
      </c>
      <c r="J86" s="34">
        <v>4801.8020002339908</v>
      </c>
      <c r="K86" s="34">
        <v>5111.0720002339913</v>
      </c>
      <c r="L86" s="34">
        <v>5131.5420002339906</v>
      </c>
      <c r="M86" s="34">
        <v>5137.6520002339912</v>
      </c>
      <c r="N86" s="34">
        <v>5141.9120002339914</v>
      </c>
      <c r="O86" s="34">
        <v>5139.3220002339913</v>
      </c>
      <c r="P86" s="34">
        <v>5147.6920002339903</v>
      </c>
      <c r="Q86" s="34">
        <v>5152.5020002339916</v>
      </c>
      <c r="R86" s="34">
        <v>5167.142000233991</v>
      </c>
      <c r="S86" s="34">
        <v>5169.4620002339907</v>
      </c>
      <c r="T86" s="34">
        <v>5160.2120002339907</v>
      </c>
      <c r="U86" s="34">
        <v>5142.5620002339911</v>
      </c>
      <c r="V86" s="34">
        <v>5161.0420002339906</v>
      </c>
      <c r="W86" s="34">
        <v>5152.3020002339908</v>
      </c>
      <c r="X86" s="34">
        <v>5047.7820002339913</v>
      </c>
      <c r="Y86" s="34">
        <v>4539.0020002339916</v>
      </c>
    </row>
    <row r="87" spans="1:25" ht="15">
      <c r="A87" s="33">
        <v>45452</v>
      </c>
      <c r="B87" s="34">
        <v>4211.9020002339912</v>
      </c>
      <c r="C87" s="34">
        <v>4099.6920002339912</v>
      </c>
      <c r="D87" s="34">
        <v>3929.392000233991</v>
      </c>
      <c r="E87" s="34">
        <v>3843.5520002339908</v>
      </c>
      <c r="F87" s="34">
        <v>3793.872000233991</v>
      </c>
      <c r="G87" s="34">
        <v>3830.2020002339909</v>
      </c>
      <c r="H87" s="34">
        <v>3828.5320002339909</v>
      </c>
      <c r="I87" s="34">
        <v>4219.5820002339915</v>
      </c>
      <c r="J87" s="34">
        <v>4571.9920002339913</v>
      </c>
      <c r="K87" s="34">
        <v>4977.9420002339912</v>
      </c>
      <c r="L87" s="34">
        <v>5103.5520002339908</v>
      </c>
      <c r="M87" s="34">
        <v>5110.6220002339915</v>
      </c>
      <c r="N87" s="34">
        <v>5110.4320002339909</v>
      </c>
      <c r="O87" s="34">
        <v>5105.9020002339912</v>
      </c>
      <c r="P87" s="34">
        <v>5110.3020002339908</v>
      </c>
      <c r="Q87" s="34">
        <v>5110.3220002339913</v>
      </c>
      <c r="R87" s="34">
        <v>5140.0020002339916</v>
      </c>
      <c r="S87" s="34">
        <v>5147.1220002339905</v>
      </c>
      <c r="T87" s="34">
        <v>5144.3320002339915</v>
      </c>
      <c r="U87" s="34">
        <v>5115.2620002339909</v>
      </c>
      <c r="V87" s="34">
        <v>5142.7620002339909</v>
      </c>
      <c r="W87" s="34">
        <v>5126.5220002339911</v>
      </c>
      <c r="X87" s="34">
        <v>5021.4320002339909</v>
      </c>
      <c r="Y87" s="34">
        <v>4524.7320002339911</v>
      </c>
    </row>
    <row r="88" spans="1:25" ht="15">
      <c r="A88" s="33">
        <v>45453</v>
      </c>
      <c r="B88" s="34">
        <v>4155.602000233991</v>
      </c>
      <c r="C88" s="34">
        <v>4011.8420002339908</v>
      </c>
      <c r="D88" s="34">
        <v>3884.9520002339909</v>
      </c>
      <c r="E88" s="34">
        <v>3833.7520002339911</v>
      </c>
      <c r="F88" s="34">
        <v>3737.0720002339913</v>
      </c>
      <c r="G88" s="34">
        <v>3979.3120002339911</v>
      </c>
      <c r="H88" s="34">
        <v>4135.1620002339914</v>
      </c>
      <c r="I88" s="34">
        <v>4491.852000233991</v>
      </c>
      <c r="J88" s="34">
        <v>5104.2720002339911</v>
      </c>
      <c r="K88" s="34">
        <v>5142.3420002339908</v>
      </c>
      <c r="L88" s="34">
        <v>5152.0320002339904</v>
      </c>
      <c r="M88" s="34">
        <v>5150.5120002339909</v>
      </c>
      <c r="N88" s="34">
        <v>5153.4120002339914</v>
      </c>
      <c r="O88" s="34">
        <v>5153.7320002339911</v>
      </c>
      <c r="P88" s="34">
        <v>5168.1620002339914</v>
      </c>
      <c r="Q88" s="34">
        <v>5168.4720002339909</v>
      </c>
      <c r="R88" s="34">
        <v>5186.9020002339912</v>
      </c>
      <c r="S88" s="34">
        <v>5171.4320002339909</v>
      </c>
      <c r="T88" s="34">
        <v>5169.6520002339912</v>
      </c>
      <c r="U88" s="34">
        <v>5139.2420002339913</v>
      </c>
      <c r="V88" s="34">
        <v>5156.4220002339907</v>
      </c>
      <c r="W88" s="34">
        <v>5148.7820002339904</v>
      </c>
      <c r="X88" s="34">
        <v>5009.5320002339913</v>
      </c>
      <c r="Y88" s="34">
        <v>4473.0420002339906</v>
      </c>
    </row>
    <row r="89" spans="1:25" ht="15">
      <c r="A89" s="33">
        <v>45454</v>
      </c>
      <c r="B89" s="34">
        <v>4135.7320002339911</v>
      </c>
      <c r="C89" s="34">
        <v>4011.4420002339912</v>
      </c>
      <c r="D89" s="34">
        <v>3849.892000233991</v>
      </c>
      <c r="E89" s="34">
        <v>3732.7920002339911</v>
      </c>
      <c r="F89" s="34">
        <v>3691.352000233991</v>
      </c>
      <c r="G89" s="34">
        <v>3215.9220002339912</v>
      </c>
      <c r="H89" s="34">
        <v>4133.3420002339908</v>
      </c>
      <c r="I89" s="34">
        <v>4465.392000233991</v>
      </c>
      <c r="J89" s="34">
        <v>4894.1520002339912</v>
      </c>
      <c r="K89" s="34">
        <v>5154.9920002339913</v>
      </c>
      <c r="L89" s="34">
        <v>5160.3120002339911</v>
      </c>
      <c r="M89" s="34">
        <v>5177.8320002339915</v>
      </c>
      <c r="N89" s="34">
        <v>5182.2220002339909</v>
      </c>
      <c r="O89" s="34">
        <v>5177.142000233991</v>
      </c>
      <c r="P89" s="34">
        <v>5203.4120002339914</v>
      </c>
      <c r="Q89" s="34">
        <v>5227.0920002339908</v>
      </c>
      <c r="R89" s="34">
        <v>5254.0120002339909</v>
      </c>
      <c r="S89" s="34">
        <v>5225.9120002339914</v>
      </c>
      <c r="T89" s="34">
        <v>5181.2120002339907</v>
      </c>
      <c r="U89" s="34">
        <v>5142.4420002339903</v>
      </c>
      <c r="V89" s="34">
        <v>5155.3020002339908</v>
      </c>
      <c r="W89" s="34">
        <v>5146.4120002339914</v>
      </c>
      <c r="X89" s="34">
        <v>5056.1820002339909</v>
      </c>
      <c r="Y89" s="34">
        <v>4533.2920002339906</v>
      </c>
    </row>
    <row r="90" spans="1:25" ht="15">
      <c r="A90" s="33">
        <v>45455</v>
      </c>
      <c r="B90" s="34">
        <v>4263.4620002339907</v>
      </c>
      <c r="C90" s="34">
        <v>4184.2320002339911</v>
      </c>
      <c r="D90" s="34">
        <v>4046.9020002339912</v>
      </c>
      <c r="E90" s="34">
        <v>3872.0120002339909</v>
      </c>
      <c r="F90" s="34">
        <v>3818.1820002339909</v>
      </c>
      <c r="G90" s="34">
        <v>3909.1320002339908</v>
      </c>
      <c r="H90" s="34">
        <v>3940.6120002339912</v>
      </c>
      <c r="I90" s="34">
        <v>4230.7320002339911</v>
      </c>
      <c r="J90" s="34">
        <v>4575.2720002339911</v>
      </c>
      <c r="K90" s="34">
        <v>5077.8020002339908</v>
      </c>
      <c r="L90" s="34">
        <v>5144.892000233991</v>
      </c>
      <c r="M90" s="34">
        <v>5158.102000233991</v>
      </c>
      <c r="N90" s="34">
        <v>5158.0120002339909</v>
      </c>
      <c r="O90" s="34">
        <v>5154.1520002339912</v>
      </c>
      <c r="P90" s="34">
        <v>5155.1520002339912</v>
      </c>
      <c r="Q90" s="34">
        <v>5154.4220002339907</v>
      </c>
      <c r="R90" s="34">
        <v>5151.4420002339903</v>
      </c>
      <c r="S90" s="34">
        <v>5129.3420002339908</v>
      </c>
      <c r="T90" s="34">
        <v>5120.7120002339907</v>
      </c>
      <c r="U90" s="34">
        <v>5087.7420002339913</v>
      </c>
      <c r="V90" s="34">
        <v>5125.6220002339905</v>
      </c>
      <c r="W90" s="34">
        <v>5111.8120002339911</v>
      </c>
      <c r="X90" s="34">
        <v>4832.0820002339915</v>
      </c>
      <c r="Y90" s="34">
        <v>4433.5520002339908</v>
      </c>
    </row>
    <row r="91" spans="1:25" ht="15">
      <c r="A91" s="33">
        <v>45456</v>
      </c>
      <c r="B91" s="34">
        <v>4225.5420002339906</v>
      </c>
      <c r="C91" s="34">
        <v>4192.0920002339908</v>
      </c>
      <c r="D91" s="34">
        <v>4058.5420002339911</v>
      </c>
      <c r="E91" s="34">
        <v>3890.9320002339909</v>
      </c>
      <c r="F91" s="34">
        <v>3784.0520002339908</v>
      </c>
      <c r="G91" s="34">
        <v>4078.4820002339911</v>
      </c>
      <c r="H91" s="34">
        <v>4198.2120002339907</v>
      </c>
      <c r="I91" s="34">
        <v>4501.2920002339906</v>
      </c>
      <c r="J91" s="34">
        <v>5131.1720002339907</v>
      </c>
      <c r="K91" s="34">
        <v>5178.0320002339904</v>
      </c>
      <c r="L91" s="34">
        <v>5192.8220002339913</v>
      </c>
      <c r="M91" s="34">
        <v>5202.7520002339916</v>
      </c>
      <c r="N91" s="34">
        <v>5198.8020002339908</v>
      </c>
      <c r="O91" s="34">
        <v>5202.5220002339911</v>
      </c>
      <c r="P91" s="34">
        <v>5217.4820002339911</v>
      </c>
      <c r="Q91" s="34">
        <v>5218.4920002339913</v>
      </c>
      <c r="R91" s="34">
        <v>5222.2720002339911</v>
      </c>
      <c r="S91" s="34">
        <v>5215.0520002339908</v>
      </c>
      <c r="T91" s="34">
        <v>5217.4820002339911</v>
      </c>
      <c r="U91" s="34">
        <v>5176.6520002339912</v>
      </c>
      <c r="V91" s="34">
        <v>5197.5220002339911</v>
      </c>
      <c r="W91" s="34">
        <v>5158.4620002339907</v>
      </c>
      <c r="X91" s="34">
        <v>5101.5620002339911</v>
      </c>
      <c r="Y91" s="34">
        <v>4513.7720002339911</v>
      </c>
    </row>
    <row r="92" spans="1:25" ht="15">
      <c r="A92" s="33">
        <v>45457</v>
      </c>
      <c r="B92" s="34">
        <v>4199.5620002339911</v>
      </c>
      <c r="C92" s="34">
        <v>4130.2820002339913</v>
      </c>
      <c r="D92" s="34">
        <v>3907.5420002339911</v>
      </c>
      <c r="E92" s="34">
        <v>3779.2320002339911</v>
      </c>
      <c r="F92" s="34">
        <v>3809.7920002339911</v>
      </c>
      <c r="G92" s="34">
        <v>4086.6320002339908</v>
      </c>
      <c r="H92" s="34">
        <v>4169.0620002339911</v>
      </c>
      <c r="I92" s="34">
        <v>4459.2120002339907</v>
      </c>
      <c r="J92" s="34">
        <v>5119.4020002339912</v>
      </c>
      <c r="K92" s="34">
        <v>5169.102000233991</v>
      </c>
      <c r="L92" s="34">
        <v>5284.2820002339904</v>
      </c>
      <c r="M92" s="34">
        <v>5334.7420002339913</v>
      </c>
      <c r="N92" s="34">
        <v>5371.4220002339907</v>
      </c>
      <c r="O92" s="34">
        <v>5390.2020002339905</v>
      </c>
      <c r="P92" s="34">
        <v>5413.1820002339909</v>
      </c>
      <c r="Q92" s="34">
        <v>5403.7220002339909</v>
      </c>
      <c r="R92" s="34">
        <v>5211.6520002339912</v>
      </c>
      <c r="S92" s="34">
        <v>5192.7420002339913</v>
      </c>
      <c r="T92" s="34">
        <v>5251.5820002339915</v>
      </c>
      <c r="U92" s="34">
        <v>5153.5820002339915</v>
      </c>
      <c r="V92" s="34">
        <v>5140.4520002339905</v>
      </c>
      <c r="W92" s="34">
        <v>5125.4120002339914</v>
      </c>
      <c r="X92" s="34">
        <v>5046.7620002339909</v>
      </c>
      <c r="Y92" s="34">
        <v>4474.1620002339914</v>
      </c>
    </row>
    <row r="93" spans="1:25" ht="15">
      <c r="A93" s="33">
        <v>45458</v>
      </c>
      <c r="B93" s="34">
        <v>4238.5920002339908</v>
      </c>
      <c r="C93" s="34">
        <v>4205.5120002339909</v>
      </c>
      <c r="D93" s="34">
        <v>4096.3420002339908</v>
      </c>
      <c r="E93" s="34">
        <v>3880.0920002339908</v>
      </c>
      <c r="F93" s="34">
        <v>3826.9220002339907</v>
      </c>
      <c r="G93" s="34">
        <v>4028.4520002339909</v>
      </c>
      <c r="H93" s="34">
        <v>4041.4020002339912</v>
      </c>
      <c r="I93" s="34">
        <v>4227.0320002339913</v>
      </c>
      <c r="J93" s="34">
        <v>4701.3620002339912</v>
      </c>
      <c r="K93" s="34">
        <v>5128.6720002339916</v>
      </c>
      <c r="L93" s="34">
        <v>5151.0520002339908</v>
      </c>
      <c r="M93" s="34">
        <v>5159.142000233991</v>
      </c>
      <c r="N93" s="34">
        <v>5140.8420002339908</v>
      </c>
      <c r="O93" s="34">
        <v>5134.852000233991</v>
      </c>
      <c r="P93" s="34">
        <v>5159.2320002339911</v>
      </c>
      <c r="Q93" s="34">
        <v>5167.7920002339906</v>
      </c>
      <c r="R93" s="34">
        <v>5191.3420002339908</v>
      </c>
      <c r="S93" s="34">
        <v>5184.4720002339909</v>
      </c>
      <c r="T93" s="34">
        <v>5157.4320002339909</v>
      </c>
      <c r="U93" s="34">
        <v>5129.2820002339904</v>
      </c>
      <c r="V93" s="34">
        <v>5137.6820002339909</v>
      </c>
      <c r="W93" s="34">
        <v>5120.4120002339914</v>
      </c>
      <c r="X93" s="34">
        <v>4992.6520002339912</v>
      </c>
      <c r="Y93" s="34">
        <v>4472.2320002339911</v>
      </c>
    </row>
    <row r="94" spans="1:25" ht="15">
      <c r="A94" s="33">
        <v>45459</v>
      </c>
      <c r="B94" s="34">
        <v>4203.4620002339907</v>
      </c>
      <c r="C94" s="34">
        <v>4154.7020002339914</v>
      </c>
      <c r="D94" s="34">
        <v>4049.122000233991</v>
      </c>
      <c r="E94" s="34">
        <v>3837.2720002339911</v>
      </c>
      <c r="F94" s="34">
        <v>3708.642000233991</v>
      </c>
      <c r="G94" s="34">
        <v>3971.0520002339908</v>
      </c>
      <c r="H94" s="34">
        <v>3916.122000233991</v>
      </c>
      <c r="I94" s="34">
        <v>4100.3320002339915</v>
      </c>
      <c r="J94" s="34">
        <v>4499.6920002339912</v>
      </c>
      <c r="K94" s="34">
        <v>5063.6620002339914</v>
      </c>
      <c r="L94" s="34">
        <v>5126.9420002339912</v>
      </c>
      <c r="M94" s="34">
        <v>5129.5520002339908</v>
      </c>
      <c r="N94" s="34">
        <v>5136.6620002339914</v>
      </c>
      <c r="O94" s="34">
        <v>5125.1120002339912</v>
      </c>
      <c r="P94" s="34">
        <v>5132.0220002339911</v>
      </c>
      <c r="Q94" s="34">
        <v>5129.5520002339908</v>
      </c>
      <c r="R94" s="34">
        <v>5141.8020002339908</v>
      </c>
      <c r="S94" s="34">
        <v>5140.4320002339909</v>
      </c>
      <c r="T94" s="34">
        <v>5145.2120002339907</v>
      </c>
      <c r="U94" s="34">
        <v>5131.9420002339903</v>
      </c>
      <c r="V94" s="34">
        <v>5143.5020002339916</v>
      </c>
      <c r="W94" s="34">
        <v>5117.2420002339913</v>
      </c>
      <c r="X94" s="34">
        <v>4897.642000233991</v>
      </c>
      <c r="Y94" s="34">
        <v>4478.9820002339911</v>
      </c>
    </row>
    <row r="95" spans="1:25" ht="15">
      <c r="A95" s="33">
        <v>45460</v>
      </c>
      <c r="B95" s="34">
        <v>4261.5420002339906</v>
      </c>
      <c r="C95" s="34">
        <v>4193.3720002339915</v>
      </c>
      <c r="D95" s="34">
        <v>4102.9520002339914</v>
      </c>
      <c r="E95" s="34">
        <v>3989.2220002339909</v>
      </c>
      <c r="F95" s="34">
        <v>4054.9920002339909</v>
      </c>
      <c r="G95" s="34">
        <v>4167.8320002339915</v>
      </c>
      <c r="H95" s="34">
        <v>4248.3720002339915</v>
      </c>
      <c r="I95" s="34">
        <v>4480.4120002339914</v>
      </c>
      <c r="J95" s="34">
        <v>5081.3320002339915</v>
      </c>
      <c r="K95" s="34">
        <v>5138.7220002339909</v>
      </c>
      <c r="L95" s="34">
        <v>5154.9520002339905</v>
      </c>
      <c r="M95" s="34">
        <v>5158.4120002339914</v>
      </c>
      <c r="N95" s="34">
        <v>5156.4120002339914</v>
      </c>
      <c r="O95" s="34">
        <v>5153.4220002339907</v>
      </c>
      <c r="P95" s="34">
        <v>5161.2720002339911</v>
      </c>
      <c r="Q95" s="34">
        <v>5159.4420002339903</v>
      </c>
      <c r="R95" s="34">
        <v>5164.0220002339911</v>
      </c>
      <c r="S95" s="34">
        <v>5161.8020002339908</v>
      </c>
      <c r="T95" s="34">
        <v>5156.1120002339903</v>
      </c>
      <c r="U95" s="34">
        <v>5139.9920002339913</v>
      </c>
      <c r="V95" s="34">
        <v>5142.5720002339913</v>
      </c>
      <c r="W95" s="34">
        <v>5134.2720002339911</v>
      </c>
      <c r="X95" s="34">
        <v>4852.2220002339909</v>
      </c>
      <c r="Y95" s="34">
        <v>4474.4320002339909</v>
      </c>
    </row>
    <row r="96" spans="1:25" ht="15">
      <c r="A96" s="33">
        <v>45461</v>
      </c>
      <c r="B96" s="34">
        <v>4251.9520002339914</v>
      </c>
      <c r="C96" s="34">
        <v>4162.3220002339913</v>
      </c>
      <c r="D96" s="34">
        <v>3991.662000233991</v>
      </c>
      <c r="E96" s="34">
        <v>3928.7120002339911</v>
      </c>
      <c r="F96" s="34">
        <v>3913.3620002339912</v>
      </c>
      <c r="G96" s="34">
        <v>4144.8320002339915</v>
      </c>
      <c r="H96" s="34">
        <v>4246.4320002339909</v>
      </c>
      <c r="I96" s="34">
        <v>4556.9320002339909</v>
      </c>
      <c r="J96" s="34">
        <v>5125.5820002339915</v>
      </c>
      <c r="K96" s="34">
        <v>5170.6520002339912</v>
      </c>
      <c r="L96" s="34">
        <v>5243.8820002339908</v>
      </c>
      <c r="M96" s="34">
        <v>5263.852000233991</v>
      </c>
      <c r="N96" s="34">
        <v>5268.2720002339911</v>
      </c>
      <c r="O96" s="34">
        <v>5300.8820002339908</v>
      </c>
      <c r="P96" s="34">
        <v>5344.5220002339911</v>
      </c>
      <c r="Q96" s="34">
        <v>5276.4220002339907</v>
      </c>
      <c r="R96" s="34">
        <v>5279.2120002339907</v>
      </c>
      <c r="S96" s="34">
        <v>5279.5120002339909</v>
      </c>
      <c r="T96" s="34">
        <v>5280.2520002339916</v>
      </c>
      <c r="U96" s="34">
        <v>5199.7920002339906</v>
      </c>
      <c r="V96" s="34">
        <v>5203.8320002339915</v>
      </c>
      <c r="W96" s="34">
        <v>5163.5120002339909</v>
      </c>
      <c r="X96" s="34">
        <v>5105.352000233991</v>
      </c>
      <c r="Y96" s="34">
        <v>4550.9420002339912</v>
      </c>
    </row>
    <row r="97" spans="1:25" ht="15">
      <c r="A97" s="33">
        <v>45462</v>
      </c>
      <c r="B97" s="34">
        <v>4277.392000233991</v>
      </c>
      <c r="C97" s="34">
        <v>4229.5520002339908</v>
      </c>
      <c r="D97" s="34">
        <v>4025.3620002339912</v>
      </c>
      <c r="E97" s="34">
        <v>3881.2920002339911</v>
      </c>
      <c r="F97" s="34">
        <v>3864.7820002339909</v>
      </c>
      <c r="G97" s="34">
        <v>4171.9120002339914</v>
      </c>
      <c r="H97" s="34">
        <v>4267.2020002339914</v>
      </c>
      <c r="I97" s="34">
        <v>4599.0120002339909</v>
      </c>
      <c r="J97" s="34">
        <v>5152.142000233991</v>
      </c>
      <c r="K97" s="34">
        <v>5262.7620002339909</v>
      </c>
      <c r="L97" s="34">
        <v>5385.3220002339913</v>
      </c>
      <c r="M97" s="34">
        <v>5427.0120002339909</v>
      </c>
      <c r="N97" s="34">
        <v>5442.3220002339913</v>
      </c>
      <c r="O97" s="34">
        <v>5459.102000233991</v>
      </c>
      <c r="P97" s="34">
        <v>5492.4620002339907</v>
      </c>
      <c r="Q97" s="34">
        <v>5510.1520002339912</v>
      </c>
      <c r="R97" s="34">
        <v>5517.5320002339904</v>
      </c>
      <c r="S97" s="34">
        <v>5525.2420002339913</v>
      </c>
      <c r="T97" s="34">
        <v>5458.3820002339908</v>
      </c>
      <c r="U97" s="34">
        <v>5341.5820002339915</v>
      </c>
      <c r="V97" s="34">
        <v>5365.9620002339907</v>
      </c>
      <c r="W97" s="34">
        <v>5297.4320002339909</v>
      </c>
      <c r="X97" s="34">
        <v>5135.102000233991</v>
      </c>
      <c r="Y97" s="34">
        <v>4615.5520002339908</v>
      </c>
    </row>
    <row r="98" spans="1:25" ht="15">
      <c r="A98" s="33">
        <v>45463</v>
      </c>
      <c r="B98" s="34">
        <v>4295.7020002339914</v>
      </c>
      <c r="C98" s="34">
        <v>4253.2020002339914</v>
      </c>
      <c r="D98" s="34">
        <v>4041.0620002339911</v>
      </c>
      <c r="E98" s="34">
        <v>3932.4220002339907</v>
      </c>
      <c r="F98" s="34">
        <v>3873.082000233991</v>
      </c>
      <c r="G98" s="34">
        <v>4064.332000233991</v>
      </c>
      <c r="H98" s="34">
        <v>4199.9120002339914</v>
      </c>
      <c r="I98" s="34">
        <v>4490.9520002339914</v>
      </c>
      <c r="J98" s="34">
        <v>5131.0920002339908</v>
      </c>
      <c r="K98" s="34">
        <v>5157.9520002339905</v>
      </c>
      <c r="L98" s="34">
        <v>5204.392000233991</v>
      </c>
      <c r="M98" s="34">
        <v>5239.9220002339907</v>
      </c>
      <c r="N98" s="34">
        <v>5267.9820002339911</v>
      </c>
      <c r="O98" s="34">
        <v>5229.6220002339905</v>
      </c>
      <c r="P98" s="34">
        <v>5245.5020002339916</v>
      </c>
      <c r="Q98" s="34">
        <v>5252.7720002339911</v>
      </c>
      <c r="R98" s="34">
        <v>5236.9120002339914</v>
      </c>
      <c r="S98" s="34">
        <v>5234.4920002339913</v>
      </c>
      <c r="T98" s="34">
        <v>5183.9520002339905</v>
      </c>
      <c r="U98" s="34">
        <v>5164.4120002339914</v>
      </c>
      <c r="V98" s="34">
        <v>5159.6720002339907</v>
      </c>
      <c r="W98" s="34">
        <v>5142.1320002339908</v>
      </c>
      <c r="X98" s="34">
        <v>4705.4620002339907</v>
      </c>
      <c r="Y98" s="34">
        <v>4360.3220002339913</v>
      </c>
    </row>
    <row r="99" spans="1:25" ht="15">
      <c r="A99" s="33">
        <v>45464</v>
      </c>
      <c r="B99" s="34">
        <v>4138.352000233991</v>
      </c>
      <c r="C99" s="34">
        <v>3989.0120002339909</v>
      </c>
      <c r="D99" s="34">
        <v>3793.3620002339912</v>
      </c>
      <c r="E99" s="34">
        <v>3172.4020002339912</v>
      </c>
      <c r="F99" s="34">
        <v>3266.4920002339909</v>
      </c>
      <c r="G99" s="34">
        <v>3086.0720002339913</v>
      </c>
      <c r="H99" s="34">
        <v>4035.8820002339908</v>
      </c>
      <c r="I99" s="34">
        <v>4261.6820002339909</v>
      </c>
      <c r="J99" s="34">
        <v>4609.6720002339916</v>
      </c>
      <c r="K99" s="34">
        <v>4938.7520002339916</v>
      </c>
      <c r="L99" s="34">
        <v>5014.6620002339914</v>
      </c>
      <c r="M99" s="34">
        <v>5038.0220002339911</v>
      </c>
      <c r="N99" s="34">
        <v>4754.4320002339909</v>
      </c>
      <c r="O99" s="34">
        <v>5045.0320002339913</v>
      </c>
      <c r="P99" s="34">
        <v>5083.4620002339907</v>
      </c>
      <c r="Q99" s="34">
        <v>5100.6320002339908</v>
      </c>
      <c r="R99" s="34">
        <v>5092.0720002339913</v>
      </c>
      <c r="S99" s="34">
        <v>5065.0220002339911</v>
      </c>
      <c r="T99" s="34">
        <v>5024.4520002339914</v>
      </c>
      <c r="U99" s="34">
        <v>4893.9820002339911</v>
      </c>
      <c r="V99" s="34">
        <v>5125.2320002339911</v>
      </c>
      <c r="W99" s="34">
        <v>5109.0920002339908</v>
      </c>
      <c r="X99" s="34">
        <v>4765.9820002339911</v>
      </c>
      <c r="Y99" s="34">
        <v>4368.9520002339914</v>
      </c>
    </row>
    <row r="100" spans="1:25" ht="15">
      <c r="A100" s="33">
        <v>45465</v>
      </c>
      <c r="B100" s="34">
        <v>4284.2220002339909</v>
      </c>
      <c r="C100" s="34">
        <v>4220.9520002339914</v>
      </c>
      <c r="D100" s="34">
        <v>4095.8020002339908</v>
      </c>
      <c r="E100" s="34">
        <v>3994.9420002339912</v>
      </c>
      <c r="F100" s="34">
        <v>4000.4320002339909</v>
      </c>
      <c r="G100" s="34">
        <v>4089.142000233991</v>
      </c>
      <c r="H100" s="34">
        <v>4085.8220002339913</v>
      </c>
      <c r="I100" s="34">
        <v>4329.9320002339909</v>
      </c>
      <c r="J100" s="34">
        <v>4892.8820002339908</v>
      </c>
      <c r="K100" s="34">
        <v>5134.9720002339909</v>
      </c>
      <c r="L100" s="34">
        <v>5156.2220002339909</v>
      </c>
      <c r="M100" s="34">
        <v>5156.102000233991</v>
      </c>
      <c r="N100" s="34">
        <v>5160.3320002339915</v>
      </c>
      <c r="O100" s="34">
        <v>5158.2720002339911</v>
      </c>
      <c r="P100" s="34">
        <v>5168.642000233991</v>
      </c>
      <c r="Q100" s="34">
        <v>5171.3220002339913</v>
      </c>
      <c r="R100" s="34">
        <v>5175.2720002339911</v>
      </c>
      <c r="S100" s="34">
        <v>5174.8320002339915</v>
      </c>
      <c r="T100" s="34">
        <v>5167.0820002339915</v>
      </c>
      <c r="U100" s="34">
        <v>5157.5920002339908</v>
      </c>
      <c r="V100" s="34">
        <v>5174.852000233991</v>
      </c>
      <c r="W100" s="34">
        <v>5196.0820002339915</v>
      </c>
      <c r="X100" s="34">
        <v>5121.892000233991</v>
      </c>
      <c r="Y100" s="34">
        <v>4682.2520002339916</v>
      </c>
    </row>
    <row r="101" spans="1:25" ht="15">
      <c r="A101" s="33">
        <v>45466</v>
      </c>
      <c r="B101" s="34">
        <v>4328.3320002339915</v>
      </c>
      <c r="C101" s="34">
        <v>4262.2220002339909</v>
      </c>
      <c r="D101" s="34">
        <v>4071.9020002339912</v>
      </c>
      <c r="E101" s="34">
        <v>3924.7820002339909</v>
      </c>
      <c r="F101" s="34">
        <v>3881.7220002339909</v>
      </c>
      <c r="G101" s="34">
        <v>3992.9620002339911</v>
      </c>
      <c r="H101" s="34">
        <v>4134.2620002339909</v>
      </c>
      <c r="I101" s="34">
        <v>4364.5420002339906</v>
      </c>
      <c r="J101" s="34">
        <v>4828.1720002339916</v>
      </c>
      <c r="K101" s="34">
        <v>5155.8120002339911</v>
      </c>
      <c r="L101" s="34">
        <v>5182.8120002339911</v>
      </c>
      <c r="M101" s="34">
        <v>5168.9420002339903</v>
      </c>
      <c r="N101" s="34">
        <v>5171.642000233991</v>
      </c>
      <c r="O101" s="34">
        <v>5166.642000233991</v>
      </c>
      <c r="P101" s="34">
        <v>5179.8820002339908</v>
      </c>
      <c r="Q101" s="34">
        <v>5178.0920002339908</v>
      </c>
      <c r="R101" s="34">
        <v>5173.1520002339912</v>
      </c>
      <c r="S101" s="34">
        <v>5168.7620002339909</v>
      </c>
      <c r="T101" s="34">
        <v>5168.8120002339911</v>
      </c>
      <c r="U101" s="34">
        <v>5159.3320002339915</v>
      </c>
      <c r="V101" s="34">
        <v>5170.2620002339909</v>
      </c>
      <c r="W101" s="34">
        <v>5181.3320002339915</v>
      </c>
      <c r="X101" s="34">
        <v>5138.9120002339914</v>
      </c>
      <c r="Y101" s="34">
        <v>4719.3020002339908</v>
      </c>
    </row>
    <row r="102" spans="1:25" ht="15">
      <c r="A102" s="33">
        <v>45467</v>
      </c>
      <c r="B102" s="34">
        <v>4407.7320002339911</v>
      </c>
      <c r="C102" s="34">
        <v>4269.2720002339911</v>
      </c>
      <c r="D102" s="34">
        <v>4070.662000233991</v>
      </c>
      <c r="E102" s="34">
        <v>3942.0020002339911</v>
      </c>
      <c r="F102" s="34">
        <v>3928.0520002339908</v>
      </c>
      <c r="G102" s="34">
        <v>4186.9120002339914</v>
      </c>
      <c r="H102" s="34">
        <v>4322.9420002339912</v>
      </c>
      <c r="I102" s="34">
        <v>4642.1820002339909</v>
      </c>
      <c r="J102" s="34">
        <v>5177.7620002339909</v>
      </c>
      <c r="K102" s="34">
        <v>5222.3720002339905</v>
      </c>
      <c r="L102" s="34">
        <v>5224.8820002339908</v>
      </c>
      <c r="M102" s="34">
        <v>5218.6220002339905</v>
      </c>
      <c r="N102" s="34">
        <v>5217.4120002339914</v>
      </c>
      <c r="O102" s="34">
        <v>5263.852000233991</v>
      </c>
      <c r="P102" s="34">
        <v>5282.9820002339911</v>
      </c>
      <c r="Q102" s="34">
        <v>5317.0420002339906</v>
      </c>
      <c r="R102" s="34">
        <v>5318.5720002339913</v>
      </c>
      <c r="S102" s="34">
        <v>5280.1720002339907</v>
      </c>
      <c r="T102" s="34">
        <v>5195.602000233991</v>
      </c>
      <c r="U102" s="34">
        <v>5172.2320002339911</v>
      </c>
      <c r="V102" s="34">
        <v>5181.8120002339911</v>
      </c>
      <c r="W102" s="34">
        <v>5183.9720002339909</v>
      </c>
      <c r="X102" s="34">
        <v>5137.352000233991</v>
      </c>
      <c r="Y102" s="34">
        <v>4600.2320002339911</v>
      </c>
    </row>
    <row r="103" spans="1:25" ht="15">
      <c r="A103" s="33">
        <v>45468</v>
      </c>
      <c r="B103" s="34">
        <v>4303.8720002339915</v>
      </c>
      <c r="C103" s="34">
        <v>4113.392000233991</v>
      </c>
      <c r="D103" s="34">
        <v>3931.6820002339909</v>
      </c>
      <c r="E103" s="34">
        <v>3083.912000233991</v>
      </c>
      <c r="F103" s="34">
        <v>3083.7420002339909</v>
      </c>
      <c r="G103" s="34">
        <v>4060.4720002339909</v>
      </c>
      <c r="H103" s="34">
        <v>4251.6720002339916</v>
      </c>
      <c r="I103" s="34">
        <v>4507.7320002339911</v>
      </c>
      <c r="J103" s="34">
        <v>5136.3220002339913</v>
      </c>
      <c r="K103" s="34">
        <v>5169.7720002339911</v>
      </c>
      <c r="L103" s="34">
        <v>5177.2120002339907</v>
      </c>
      <c r="M103" s="34">
        <v>5182.4820002339911</v>
      </c>
      <c r="N103" s="34">
        <v>5183.0020002339916</v>
      </c>
      <c r="O103" s="34">
        <v>5179.9120002339914</v>
      </c>
      <c r="P103" s="34">
        <v>5190.2020002339905</v>
      </c>
      <c r="Q103" s="34">
        <v>5181.3120002339911</v>
      </c>
      <c r="R103" s="34">
        <v>5181.9520002339905</v>
      </c>
      <c r="S103" s="34">
        <v>5167.352000233991</v>
      </c>
      <c r="T103" s="34">
        <v>5157.7520002339916</v>
      </c>
      <c r="U103" s="34">
        <v>5139.6920002339903</v>
      </c>
      <c r="V103" s="34">
        <v>5149.4020002339912</v>
      </c>
      <c r="W103" s="34">
        <v>5156.2920002339906</v>
      </c>
      <c r="X103" s="34">
        <v>4983.3320002339915</v>
      </c>
      <c r="Y103" s="34">
        <v>4534.5420002339906</v>
      </c>
    </row>
    <row r="104" spans="1:25" ht="15">
      <c r="A104" s="33">
        <v>45469</v>
      </c>
      <c r="B104" s="34">
        <v>4341.0920002339908</v>
      </c>
      <c r="C104" s="34">
        <v>4111.0020002339916</v>
      </c>
      <c r="D104" s="34">
        <v>3983.3620002339912</v>
      </c>
      <c r="E104" s="34">
        <v>3908.602000233991</v>
      </c>
      <c r="F104" s="34">
        <v>3706.9420002339912</v>
      </c>
      <c r="G104" s="34">
        <v>4144.5520002339908</v>
      </c>
      <c r="H104" s="34">
        <v>4336.6920002339912</v>
      </c>
      <c r="I104" s="34">
        <v>4599.3420002339908</v>
      </c>
      <c r="J104" s="34">
        <v>5136.9320002339909</v>
      </c>
      <c r="K104" s="34">
        <v>5177.9720002339909</v>
      </c>
      <c r="L104" s="34">
        <v>5182.9220002339907</v>
      </c>
      <c r="M104" s="34">
        <v>5174.1920002339903</v>
      </c>
      <c r="N104" s="34">
        <v>5170.5820002339915</v>
      </c>
      <c r="O104" s="34">
        <v>5162.9620002339907</v>
      </c>
      <c r="P104" s="34">
        <v>5179.102000233991</v>
      </c>
      <c r="Q104" s="34">
        <v>5170.3620002339903</v>
      </c>
      <c r="R104" s="34">
        <v>5171.0420002339906</v>
      </c>
      <c r="S104" s="34">
        <v>5175.4020002339912</v>
      </c>
      <c r="T104" s="34">
        <v>5173.8420002339908</v>
      </c>
      <c r="U104" s="34">
        <v>5162.5520002339908</v>
      </c>
      <c r="V104" s="34">
        <v>5165.8820002339908</v>
      </c>
      <c r="W104" s="34">
        <v>5163.8320002339915</v>
      </c>
      <c r="X104" s="34">
        <v>5124.8120002339911</v>
      </c>
      <c r="Y104" s="34">
        <v>4615.8420002339908</v>
      </c>
    </row>
    <row r="105" spans="1:25" ht="15">
      <c r="A105" s="33">
        <v>45470</v>
      </c>
      <c r="B105" s="34">
        <v>4368.5120002339909</v>
      </c>
      <c r="C105" s="34">
        <v>4107.0620002339911</v>
      </c>
      <c r="D105" s="34">
        <v>3985.4520002339909</v>
      </c>
      <c r="E105" s="34">
        <v>3911.3620002339912</v>
      </c>
      <c r="F105" s="34">
        <v>3904.102000233991</v>
      </c>
      <c r="G105" s="34">
        <v>4166.3220002339913</v>
      </c>
      <c r="H105" s="34">
        <v>4354.1120002339912</v>
      </c>
      <c r="I105" s="34">
        <v>4639.9920002339913</v>
      </c>
      <c r="J105" s="34">
        <v>5167.2220002339909</v>
      </c>
      <c r="K105" s="34">
        <v>5217.8220002339913</v>
      </c>
      <c r="L105" s="34">
        <v>5214.142000233991</v>
      </c>
      <c r="M105" s="34">
        <v>5208.4520002339905</v>
      </c>
      <c r="N105" s="34">
        <v>5203.6320002339908</v>
      </c>
      <c r="O105" s="34">
        <v>5203.7520002339916</v>
      </c>
      <c r="P105" s="34">
        <v>5259.852000233991</v>
      </c>
      <c r="Q105" s="34">
        <v>5287.8420002339908</v>
      </c>
      <c r="R105" s="34">
        <v>5282.3020002339908</v>
      </c>
      <c r="S105" s="34">
        <v>5266.352000233991</v>
      </c>
      <c r="T105" s="34">
        <v>5190.7220002339909</v>
      </c>
      <c r="U105" s="34">
        <v>5156.0320002339904</v>
      </c>
      <c r="V105" s="34">
        <v>5157.8120002339911</v>
      </c>
      <c r="W105" s="34">
        <v>5151.4520002339905</v>
      </c>
      <c r="X105" s="34">
        <v>5123.4620002339907</v>
      </c>
      <c r="Y105" s="34">
        <v>4679.7020002339914</v>
      </c>
    </row>
    <row r="106" spans="1:25" ht="15">
      <c r="A106" s="33">
        <v>45471</v>
      </c>
      <c r="B106" s="34">
        <v>4370.5020002339916</v>
      </c>
      <c r="C106" s="34">
        <v>4087.372000233991</v>
      </c>
      <c r="D106" s="34">
        <v>3915.122000233991</v>
      </c>
      <c r="E106" s="34">
        <v>3084.5120002339909</v>
      </c>
      <c r="F106" s="34">
        <v>3083.7920002339911</v>
      </c>
      <c r="G106" s="34">
        <v>4037.162000233991</v>
      </c>
      <c r="H106" s="34">
        <v>4252.8420002339908</v>
      </c>
      <c r="I106" s="34">
        <v>4591.0120002339909</v>
      </c>
      <c r="J106" s="34">
        <v>5153.0520002339908</v>
      </c>
      <c r="K106" s="34">
        <v>5341.4620002339907</v>
      </c>
      <c r="L106" s="34">
        <v>5336.8120002339911</v>
      </c>
      <c r="M106" s="34">
        <v>5359.602000233991</v>
      </c>
      <c r="N106" s="34">
        <v>5313.102000233991</v>
      </c>
      <c r="O106" s="34">
        <v>5392.2820002339904</v>
      </c>
      <c r="P106" s="34">
        <v>5401.5720002339913</v>
      </c>
      <c r="Q106" s="34">
        <v>5410.5220002339911</v>
      </c>
      <c r="R106" s="34">
        <v>5423.2820002339904</v>
      </c>
      <c r="S106" s="34">
        <v>5403.5320002339904</v>
      </c>
      <c r="T106" s="34">
        <v>5373.142000233991</v>
      </c>
      <c r="U106" s="34">
        <v>5267.4220002339907</v>
      </c>
      <c r="V106" s="34">
        <v>5274.5320002339904</v>
      </c>
      <c r="W106" s="34">
        <v>5259.8720002339905</v>
      </c>
      <c r="X106" s="34">
        <v>5121.5420002339906</v>
      </c>
      <c r="Y106" s="34">
        <v>4577.2620002339909</v>
      </c>
    </row>
    <row r="107" spans="1:25" ht="15">
      <c r="A107" s="33">
        <v>45472</v>
      </c>
      <c r="B107" s="34">
        <v>4434.8320002339915</v>
      </c>
      <c r="C107" s="34">
        <v>4265.8620002339912</v>
      </c>
      <c r="D107" s="34">
        <v>4185.2520002339916</v>
      </c>
      <c r="E107" s="34">
        <v>4083.5120002339909</v>
      </c>
      <c r="F107" s="34">
        <v>4011.9220002339907</v>
      </c>
      <c r="G107" s="34">
        <v>4128.1120002339912</v>
      </c>
      <c r="H107" s="34">
        <v>4198.3320002339915</v>
      </c>
      <c r="I107" s="34">
        <v>4470.3420002339908</v>
      </c>
      <c r="J107" s="34">
        <v>4991.6820002339909</v>
      </c>
      <c r="K107" s="34">
        <v>5216.7820002339904</v>
      </c>
      <c r="L107" s="34">
        <v>5253.5520002339908</v>
      </c>
      <c r="M107" s="34">
        <v>5327.3020002339908</v>
      </c>
      <c r="N107" s="34">
        <v>5389.3620002339903</v>
      </c>
      <c r="O107" s="34">
        <v>5421.2920002339906</v>
      </c>
      <c r="P107" s="34">
        <v>5446.2420002339913</v>
      </c>
      <c r="Q107" s="34">
        <v>5445.1320002339908</v>
      </c>
      <c r="R107" s="34">
        <v>5472.6120002339903</v>
      </c>
      <c r="S107" s="34">
        <v>5471.642000233991</v>
      </c>
      <c r="T107" s="34">
        <v>5472.1220002339905</v>
      </c>
      <c r="U107" s="34">
        <v>5362.3620002339903</v>
      </c>
      <c r="V107" s="34">
        <v>5388.1320002339908</v>
      </c>
      <c r="W107" s="34">
        <v>5385.9520002339905</v>
      </c>
      <c r="X107" s="34">
        <v>5142.6220002339905</v>
      </c>
      <c r="Y107" s="34">
        <v>4617.6920002339912</v>
      </c>
    </row>
    <row r="108" spans="1:25" ht="15">
      <c r="A108" s="33">
        <v>45473</v>
      </c>
      <c r="B108" s="34">
        <v>4353.7220002339909</v>
      </c>
      <c r="C108" s="34">
        <v>4189.6620002339914</v>
      </c>
      <c r="D108" s="34">
        <v>4046.642000233991</v>
      </c>
      <c r="E108" s="34">
        <v>3908.2720002339911</v>
      </c>
      <c r="F108" s="34">
        <v>3858.8220002339913</v>
      </c>
      <c r="G108" s="34">
        <v>3940.1120002339912</v>
      </c>
      <c r="H108" s="34">
        <v>3946.4420002339912</v>
      </c>
      <c r="I108" s="34">
        <v>4310.9020002339912</v>
      </c>
      <c r="J108" s="34">
        <v>4710.7020002339914</v>
      </c>
      <c r="K108" s="34">
        <v>5158.1620002339914</v>
      </c>
      <c r="L108" s="34">
        <v>5200.2320002339911</v>
      </c>
      <c r="M108" s="34">
        <v>5208.5120002339909</v>
      </c>
      <c r="N108" s="34">
        <v>5211.9720002339909</v>
      </c>
      <c r="O108" s="34">
        <v>5215.4820002339911</v>
      </c>
      <c r="P108" s="34">
        <v>5221.2220002339909</v>
      </c>
      <c r="Q108" s="34">
        <v>5224.7520002339916</v>
      </c>
      <c r="R108" s="34">
        <v>5225.1820002339909</v>
      </c>
      <c r="S108" s="34">
        <v>5218.2120002339907</v>
      </c>
      <c r="T108" s="34">
        <v>5222.642000233991</v>
      </c>
      <c r="U108" s="34">
        <v>5201.2020002339905</v>
      </c>
      <c r="V108" s="34">
        <v>5206.4920002339913</v>
      </c>
      <c r="W108" s="34">
        <v>5198.8820002339908</v>
      </c>
      <c r="X108" s="34">
        <v>5141.3120002339911</v>
      </c>
      <c r="Y108" s="34">
        <v>4613.1120002339912</v>
      </c>
    </row>
    <row r="111" spans="1:25">
      <c r="A111" s="24" t="s">
        <v>8</v>
      </c>
      <c r="B111" s="25"/>
      <c r="C111" s="26"/>
      <c r="D111" s="27"/>
      <c r="E111" s="27"/>
      <c r="F111" s="27"/>
      <c r="G111" s="28" t="s">
        <v>36</v>
      </c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9"/>
    </row>
    <row r="112" spans="1:25" ht="24">
      <c r="A112" s="30"/>
      <c r="B112" s="31" t="s">
        <v>10</v>
      </c>
      <c r="C112" s="32" t="s">
        <v>11</v>
      </c>
      <c r="D112" s="32" t="s">
        <v>12</v>
      </c>
      <c r="E112" s="32" t="s">
        <v>13</v>
      </c>
      <c r="F112" s="32" t="s">
        <v>14</v>
      </c>
      <c r="G112" s="32" t="s">
        <v>15</v>
      </c>
      <c r="H112" s="32" t="s">
        <v>16</v>
      </c>
      <c r="I112" s="32" t="s">
        <v>17</v>
      </c>
      <c r="J112" s="32" t="s">
        <v>18</v>
      </c>
      <c r="K112" s="32" t="s">
        <v>19</v>
      </c>
      <c r="L112" s="32" t="s">
        <v>20</v>
      </c>
      <c r="M112" s="32" t="s">
        <v>21</v>
      </c>
      <c r="N112" s="32" t="s">
        <v>22</v>
      </c>
      <c r="O112" s="32" t="s">
        <v>23</v>
      </c>
      <c r="P112" s="32" t="s">
        <v>24</v>
      </c>
      <c r="Q112" s="32" t="s">
        <v>25</v>
      </c>
      <c r="R112" s="32" t="s">
        <v>26</v>
      </c>
      <c r="S112" s="32" t="s">
        <v>27</v>
      </c>
      <c r="T112" s="32" t="s">
        <v>28</v>
      </c>
      <c r="U112" s="32" t="s">
        <v>29</v>
      </c>
      <c r="V112" s="32" t="s">
        <v>30</v>
      </c>
      <c r="W112" s="32" t="s">
        <v>31</v>
      </c>
      <c r="X112" s="32" t="s">
        <v>32</v>
      </c>
      <c r="Y112" s="32" t="s">
        <v>33</v>
      </c>
    </row>
    <row r="113" spans="1:25" ht="15">
      <c r="A113" s="33">
        <v>45444</v>
      </c>
      <c r="B113" s="34">
        <v>5993.0620002339911</v>
      </c>
      <c r="C113" s="34">
        <v>5938.7620002339918</v>
      </c>
      <c r="D113" s="34">
        <v>5791.4820002339911</v>
      </c>
      <c r="E113" s="34">
        <v>5666.7220002339909</v>
      </c>
      <c r="F113" s="34">
        <v>5444.7820002339913</v>
      </c>
      <c r="G113" s="34">
        <v>5365.4320002339909</v>
      </c>
      <c r="H113" s="34">
        <v>4784.7820002339913</v>
      </c>
      <c r="I113" s="34">
        <v>5888.4320002339909</v>
      </c>
      <c r="J113" s="34">
        <v>6181.5220002339911</v>
      </c>
      <c r="K113" s="34">
        <v>6345.3820002339908</v>
      </c>
      <c r="L113" s="34">
        <v>6427.4020002339912</v>
      </c>
      <c r="M113" s="34">
        <v>6216.9920002339913</v>
      </c>
      <c r="N113" s="34">
        <v>6212.6620002339914</v>
      </c>
      <c r="O113" s="34">
        <v>6222.1820002339909</v>
      </c>
      <c r="P113" s="34">
        <v>6211.8120002339911</v>
      </c>
      <c r="Q113" s="34">
        <v>6231.7220002339909</v>
      </c>
      <c r="R113" s="34">
        <v>6283.0520002339908</v>
      </c>
      <c r="S113" s="34">
        <v>6539.2220002339909</v>
      </c>
      <c r="T113" s="34">
        <v>6489.0020002339916</v>
      </c>
      <c r="U113" s="34">
        <v>6459.2220002339909</v>
      </c>
      <c r="V113" s="34">
        <v>6582.7620002339918</v>
      </c>
      <c r="W113" s="34">
        <v>6494.642000233991</v>
      </c>
      <c r="X113" s="34">
        <v>6193.3320002339915</v>
      </c>
      <c r="Y113" s="34">
        <v>6022.9520002339914</v>
      </c>
    </row>
    <row r="114" spans="1:25" ht="15">
      <c r="A114" s="33">
        <v>45445</v>
      </c>
      <c r="B114" s="34">
        <v>5951.9720002339909</v>
      </c>
      <c r="C114" s="34">
        <v>5748.5820002339915</v>
      </c>
      <c r="D114" s="34">
        <v>5549.2720002339911</v>
      </c>
      <c r="E114" s="34">
        <v>5415.6620002339914</v>
      </c>
      <c r="F114" s="34">
        <v>5332.0020002339916</v>
      </c>
      <c r="G114" s="34">
        <v>5350.8120002339911</v>
      </c>
      <c r="H114" s="34">
        <v>4779.3620002339912</v>
      </c>
      <c r="I114" s="34">
        <v>4782.8220002339913</v>
      </c>
      <c r="J114" s="34">
        <v>6040.8020002339908</v>
      </c>
      <c r="K114" s="34">
        <v>6380.3820002339908</v>
      </c>
      <c r="L114" s="34">
        <v>6504.1520002339912</v>
      </c>
      <c r="M114" s="34">
        <v>6512.5120002339918</v>
      </c>
      <c r="N114" s="34">
        <v>6508.5320002339913</v>
      </c>
      <c r="O114" s="34">
        <v>6537.852000233991</v>
      </c>
      <c r="P114" s="34">
        <v>6603.9620002339907</v>
      </c>
      <c r="Q114" s="34">
        <v>6654.1720002339916</v>
      </c>
      <c r="R114" s="34">
        <v>6693.0320002339913</v>
      </c>
      <c r="S114" s="34">
        <v>6714.7120002339907</v>
      </c>
      <c r="T114" s="34">
        <v>6715.352000233991</v>
      </c>
      <c r="U114" s="34">
        <v>6606.4920002339913</v>
      </c>
      <c r="V114" s="34">
        <v>6640.2520002339916</v>
      </c>
      <c r="W114" s="34">
        <v>6652.2920002339915</v>
      </c>
      <c r="X114" s="34">
        <v>6512.6620002339914</v>
      </c>
      <c r="Y114" s="34">
        <v>6129.0120002339918</v>
      </c>
    </row>
    <row r="115" spans="1:25" ht="15">
      <c r="A115" s="33">
        <v>45446</v>
      </c>
      <c r="B115" s="34">
        <v>6001.6620002339914</v>
      </c>
      <c r="C115" s="34">
        <v>5783.0420002339915</v>
      </c>
      <c r="D115" s="34">
        <v>5749.9320002339909</v>
      </c>
      <c r="E115" s="34">
        <v>5594.9620002339907</v>
      </c>
      <c r="F115" s="34">
        <v>5528.1320002339908</v>
      </c>
      <c r="G115" s="34">
        <v>5728.2520002339916</v>
      </c>
      <c r="H115" s="34">
        <v>5873.392000233991</v>
      </c>
      <c r="I115" s="34">
        <v>6072.9620002339907</v>
      </c>
      <c r="J115" s="34">
        <v>6565.1520002339912</v>
      </c>
      <c r="K115" s="34">
        <v>6772.5920002339917</v>
      </c>
      <c r="L115" s="34">
        <v>6775.5820002339915</v>
      </c>
      <c r="M115" s="34">
        <v>6754.2720002339911</v>
      </c>
      <c r="N115" s="34">
        <v>6754.6620002339914</v>
      </c>
      <c r="O115" s="34">
        <v>6755.3620002339912</v>
      </c>
      <c r="P115" s="34">
        <v>6760.1820002339909</v>
      </c>
      <c r="Q115" s="34">
        <v>6751.3220002339913</v>
      </c>
      <c r="R115" s="34">
        <v>6748.0720002339913</v>
      </c>
      <c r="S115" s="34">
        <v>6746.7620002339918</v>
      </c>
      <c r="T115" s="34">
        <v>6746.5220002339911</v>
      </c>
      <c r="U115" s="34">
        <v>6613.6720002339916</v>
      </c>
      <c r="V115" s="34">
        <v>6664.7620002339918</v>
      </c>
      <c r="W115" s="34">
        <v>6653.6120002339912</v>
      </c>
      <c r="X115" s="34">
        <v>6333.0920002339917</v>
      </c>
      <c r="Y115" s="34">
        <v>6072.602000233991</v>
      </c>
    </row>
    <row r="116" spans="1:25" ht="15">
      <c r="A116" s="33">
        <v>45447</v>
      </c>
      <c r="B116" s="34">
        <v>6096.4020002339912</v>
      </c>
      <c r="C116" s="34">
        <v>5869.1620002339914</v>
      </c>
      <c r="D116" s="34">
        <v>5732.852000233991</v>
      </c>
      <c r="E116" s="34">
        <v>5635.7820002339913</v>
      </c>
      <c r="F116" s="34">
        <v>5637.9320002339909</v>
      </c>
      <c r="G116" s="34">
        <v>5810.1120002339912</v>
      </c>
      <c r="H116" s="34">
        <v>5929.7620002339918</v>
      </c>
      <c r="I116" s="34">
        <v>6179.1620002339914</v>
      </c>
      <c r="J116" s="34">
        <v>6635.5020002339916</v>
      </c>
      <c r="K116" s="34">
        <v>6786.9420002339912</v>
      </c>
      <c r="L116" s="34">
        <v>6798.3620002339912</v>
      </c>
      <c r="M116" s="34">
        <v>6798.602000233991</v>
      </c>
      <c r="N116" s="34">
        <v>6791.1620002339914</v>
      </c>
      <c r="O116" s="34">
        <v>6791.3320002339915</v>
      </c>
      <c r="P116" s="34">
        <v>6792.9520002339914</v>
      </c>
      <c r="Q116" s="34">
        <v>6790.8120002339911</v>
      </c>
      <c r="R116" s="34">
        <v>6798.0420002339915</v>
      </c>
      <c r="S116" s="34">
        <v>6799.1520002339912</v>
      </c>
      <c r="T116" s="34">
        <v>6800.7020002339914</v>
      </c>
      <c r="U116" s="34">
        <v>6782.6820002339909</v>
      </c>
      <c r="V116" s="34">
        <v>6781.6520002339912</v>
      </c>
      <c r="W116" s="34">
        <v>6789.8120002339911</v>
      </c>
      <c r="X116" s="34">
        <v>6329.2620002339918</v>
      </c>
      <c r="Y116" s="34">
        <v>6073.6520002339912</v>
      </c>
    </row>
    <row r="117" spans="1:25" ht="15">
      <c r="A117" s="33">
        <v>45448</v>
      </c>
      <c r="B117" s="34">
        <v>5907.9520002339914</v>
      </c>
      <c r="C117" s="34">
        <v>5731.352000233991</v>
      </c>
      <c r="D117" s="34">
        <v>5594.2020002339914</v>
      </c>
      <c r="E117" s="34">
        <v>5503.2220002339909</v>
      </c>
      <c r="F117" s="34">
        <v>4774.102000233991</v>
      </c>
      <c r="G117" s="34">
        <v>4774.102000233991</v>
      </c>
      <c r="H117" s="34">
        <v>4978.3420002339908</v>
      </c>
      <c r="I117" s="34">
        <v>4882.2020002339914</v>
      </c>
      <c r="J117" s="34">
        <v>6507.9920002339913</v>
      </c>
      <c r="K117" s="34">
        <v>6756.0120002339918</v>
      </c>
      <c r="L117" s="34">
        <v>6779.0420002339915</v>
      </c>
      <c r="M117" s="34">
        <v>6768.5720002339913</v>
      </c>
      <c r="N117" s="34">
        <v>6770.2620002339918</v>
      </c>
      <c r="O117" s="34">
        <v>6771.0420002339915</v>
      </c>
      <c r="P117" s="34">
        <v>6771.2420002339913</v>
      </c>
      <c r="Q117" s="34">
        <v>6772.3020002339908</v>
      </c>
      <c r="R117" s="34">
        <v>6772.6120002339912</v>
      </c>
      <c r="S117" s="34">
        <v>6799.3120002339911</v>
      </c>
      <c r="T117" s="34">
        <v>6784.1220002339915</v>
      </c>
      <c r="U117" s="34">
        <v>6749.2220002339909</v>
      </c>
      <c r="V117" s="34">
        <v>6765.102000233991</v>
      </c>
      <c r="W117" s="34">
        <v>6763.0420002339915</v>
      </c>
      <c r="X117" s="34">
        <v>6318.4420002339912</v>
      </c>
      <c r="Y117" s="34">
        <v>6004.7120002339907</v>
      </c>
    </row>
    <row r="118" spans="1:25" ht="15">
      <c r="A118" s="33">
        <v>45449</v>
      </c>
      <c r="B118" s="34">
        <v>5652.2020002339914</v>
      </c>
      <c r="C118" s="34">
        <v>5537.9920002339913</v>
      </c>
      <c r="D118" s="34">
        <v>5430.892000233991</v>
      </c>
      <c r="E118" s="34">
        <v>4774.102000233991</v>
      </c>
      <c r="F118" s="34">
        <v>4774.102000233991</v>
      </c>
      <c r="G118" s="34">
        <v>4774.102000233991</v>
      </c>
      <c r="H118" s="34">
        <v>4914.7420002339913</v>
      </c>
      <c r="I118" s="34">
        <v>5888.2720002339911</v>
      </c>
      <c r="J118" s="34">
        <v>6353.4920002339913</v>
      </c>
      <c r="K118" s="34">
        <v>6752.4620002339907</v>
      </c>
      <c r="L118" s="34">
        <v>6792.9520002339914</v>
      </c>
      <c r="M118" s="34">
        <v>6798.9320002339909</v>
      </c>
      <c r="N118" s="34">
        <v>6794.9120002339914</v>
      </c>
      <c r="O118" s="34">
        <v>6790.7020002339914</v>
      </c>
      <c r="P118" s="34">
        <v>6812.6320002339908</v>
      </c>
      <c r="Q118" s="34">
        <v>6818.7720002339911</v>
      </c>
      <c r="R118" s="34">
        <v>6806.8820002339908</v>
      </c>
      <c r="S118" s="34">
        <v>6791.8720002339915</v>
      </c>
      <c r="T118" s="34">
        <v>6775.7620002339918</v>
      </c>
      <c r="U118" s="34">
        <v>6598.7420002339913</v>
      </c>
      <c r="V118" s="34">
        <v>6684.7920002339915</v>
      </c>
      <c r="W118" s="34">
        <v>6601.4620002339907</v>
      </c>
      <c r="X118" s="34">
        <v>6150.6320002339908</v>
      </c>
      <c r="Y118" s="34">
        <v>5864.5620002339911</v>
      </c>
    </row>
    <row r="119" spans="1:25" ht="15">
      <c r="A119" s="33">
        <v>45450</v>
      </c>
      <c r="B119" s="34">
        <v>5706.9620002339907</v>
      </c>
      <c r="C119" s="34">
        <v>5520.9220002339916</v>
      </c>
      <c r="D119" s="34">
        <v>4882.8820002339908</v>
      </c>
      <c r="E119" s="34">
        <v>4869.9820002339911</v>
      </c>
      <c r="F119" s="34">
        <v>4863.0520002339908</v>
      </c>
      <c r="G119" s="34">
        <v>4888.1520002339912</v>
      </c>
      <c r="H119" s="34">
        <v>5737.9220002339916</v>
      </c>
      <c r="I119" s="34">
        <v>6029.7520002339916</v>
      </c>
      <c r="J119" s="34">
        <v>6399.7420002339913</v>
      </c>
      <c r="K119" s="34">
        <v>6774.2120002339907</v>
      </c>
      <c r="L119" s="34">
        <v>6776.0120002339918</v>
      </c>
      <c r="M119" s="34">
        <v>6778.1520002339912</v>
      </c>
      <c r="N119" s="34">
        <v>6781.9520002339914</v>
      </c>
      <c r="O119" s="34">
        <v>6779.5820002339915</v>
      </c>
      <c r="P119" s="34">
        <v>6785.5820002339915</v>
      </c>
      <c r="Q119" s="34">
        <v>6786.3220002339913</v>
      </c>
      <c r="R119" s="34">
        <v>6823.9120002339914</v>
      </c>
      <c r="S119" s="34">
        <v>6803.5520002339908</v>
      </c>
      <c r="T119" s="34">
        <v>6814.0820002339915</v>
      </c>
      <c r="U119" s="34">
        <v>6779.2320002339911</v>
      </c>
      <c r="V119" s="34">
        <v>6815.4220002339916</v>
      </c>
      <c r="W119" s="34">
        <v>6807.5520002339908</v>
      </c>
      <c r="X119" s="34">
        <v>6426.2120002339907</v>
      </c>
      <c r="Y119" s="34">
        <v>6055.6520002339912</v>
      </c>
    </row>
    <row r="120" spans="1:25" ht="15">
      <c r="A120" s="33">
        <v>45451</v>
      </c>
      <c r="B120" s="34">
        <v>5985.4120002339914</v>
      </c>
      <c r="C120" s="34">
        <v>5766.5120002339909</v>
      </c>
      <c r="D120" s="34">
        <v>5626.2620002339909</v>
      </c>
      <c r="E120" s="34">
        <v>5567.352000233991</v>
      </c>
      <c r="F120" s="34">
        <v>5571.0520002339908</v>
      </c>
      <c r="G120" s="34">
        <v>5686.2720002339911</v>
      </c>
      <c r="H120" s="34">
        <v>5811.2720002339911</v>
      </c>
      <c r="I120" s="34">
        <v>5998.1620002339914</v>
      </c>
      <c r="J120" s="34">
        <v>6494.1620002339914</v>
      </c>
      <c r="K120" s="34">
        <v>6803.4320002339909</v>
      </c>
      <c r="L120" s="34">
        <v>6823.9020002339912</v>
      </c>
      <c r="M120" s="34">
        <v>6830.0120002339909</v>
      </c>
      <c r="N120" s="34">
        <v>6834.2720002339911</v>
      </c>
      <c r="O120" s="34">
        <v>6831.6820002339909</v>
      </c>
      <c r="P120" s="34">
        <v>6840.0520002339908</v>
      </c>
      <c r="Q120" s="34">
        <v>6844.8620002339912</v>
      </c>
      <c r="R120" s="34">
        <v>6859.5020002339916</v>
      </c>
      <c r="S120" s="34">
        <v>6861.8220002339913</v>
      </c>
      <c r="T120" s="34">
        <v>6852.5720002339913</v>
      </c>
      <c r="U120" s="34">
        <v>6834.9220002339916</v>
      </c>
      <c r="V120" s="34">
        <v>6853.4020002339912</v>
      </c>
      <c r="W120" s="34">
        <v>6844.6620002339914</v>
      </c>
      <c r="X120" s="34">
        <v>6740.142000233991</v>
      </c>
      <c r="Y120" s="34">
        <v>6231.3620002339912</v>
      </c>
    </row>
    <row r="121" spans="1:25" ht="15">
      <c r="A121" s="33">
        <v>45452</v>
      </c>
      <c r="B121" s="34">
        <v>5904.2620002339918</v>
      </c>
      <c r="C121" s="34">
        <v>5792.0520002339908</v>
      </c>
      <c r="D121" s="34">
        <v>5621.7520002339916</v>
      </c>
      <c r="E121" s="34">
        <v>5535.9120002339914</v>
      </c>
      <c r="F121" s="34">
        <v>5486.2320002339911</v>
      </c>
      <c r="G121" s="34">
        <v>5522.5620002339911</v>
      </c>
      <c r="H121" s="34">
        <v>5520.892000233991</v>
      </c>
      <c r="I121" s="34">
        <v>5911.9420002339912</v>
      </c>
      <c r="J121" s="34">
        <v>6264.352000233991</v>
      </c>
      <c r="K121" s="34">
        <v>6670.3020002339908</v>
      </c>
      <c r="L121" s="34">
        <v>6795.9120002339914</v>
      </c>
      <c r="M121" s="34">
        <v>6802.9820002339911</v>
      </c>
      <c r="N121" s="34">
        <v>6802.7920002339915</v>
      </c>
      <c r="O121" s="34">
        <v>6798.2620002339918</v>
      </c>
      <c r="P121" s="34">
        <v>6802.6620002339914</v>
      </c>
      <c r="Q121" s="34">
        <v>6802.6820002339909</v>
      </c>
      <c r="R121" s="34">
        <v>6832.3620002339912</v>
      </c>
      <c r="S121" s="34">
        <v>6839.4820002339911</v>
      </c>
      <c r="T121" s="34">
        <v>6836.6920002339912</v>
      </c>
      <c r="U121" s="34">
        <v>6807.6220002339915</v>
      </c>
      <c r="V121" s="34">
        <v>6835.1220002339905</v>
      </c>
      <c r="W121" s="34">
        <v>6818.8820002339908</v>
      </c>
      <c r="X121" s="34">
        <v>6713.7920002339915</v>
      </c>
      <c r="Y121" s="34">
        <v>6217.0920002339917</v>
      </c>
    </row>
    <row r="122" spans="1:25" ht="15">
      <c r="A122" s="33">
        <v>45453</v>
      </c>
      <c r="B122" s="34">
        <v>5847.9620002339907</v>
      </c>
      <c r="C122" s="34">
        <v>5704.2020002339914</v>
      </c>
      <c r="D122" s="34">
        <v>5577.3120002339911</v>
      </c>
      <c r="E122" s="34">
        <v>5526.1120002339912</v>
      </c>
      <c r="F122" s="34">
        <v>5429.4320002339909</v>
      </c>
      <c r="G122" s="34">
        <v>5671.6720002339916</v>
      </c>
      <c r="H122" s="34">
        <v>5827.5220002339911</v>
      </c>
      <c r="I122" s="34">
        <v>6184.2120002339907</v>
      </c>
      <c r="J122" s="34">
        <v>6796.6320002339908</v>
      </c>
      <c r="K122" s="34">
        <v>6834.7020002339905</v>
      </c>
      <c r="L122" s="34">
        <v>6844.392000233991</v>
      </c>
      <c r="M122" s="34">
        <v>6842.8720002339905</v>
      </c>
      <c r="N122" s="34">
        <v>6845.7720002339911</v>
      </c>
      <c r="O122" s="34">
        <v>6846.0920002339908</v>
      </c>
      <c r="P122" s="34">
        <v>6860.5220002339911</v>
      </c>
      <c r="Q122" s="34">
        <v>6860.8320002339915</v>
      </c>
      <c r="R122" s="34">
        <v>6879.2620002339909</v>
      </c>
      <c r="S122" s="34">
        <v>6863.7920002339906</v>
      </c>
      <c r="T122" s="34">
        <v>6862.0120002339909</v>
      </c>
      <c r="U122" s="34">
        <v>6831.602000233991</v>
      </c>
      <c r="V122" s="34">
        <v>6848.7820002339904</v>
      </c>
      <c r="W122" s="34">
        <v>6841.142000233991</v>
      </c>
      <c r="X122" s="34">
        <v>6701.892000233991</v>
      </c>
      <c r="Y122" s="34">
        <v>6165.4020002339912</v>
      </c>
    </row>
    <row r="123" spans="1:25" ht="15">
      <c r="A123" s="33">
        <v>45454</v>
      </c>
      <c r="B123" s="34">
        <v>5828.0920002339917</v>
      </c>
      <c r="C123" s="34">
        <v>5703.8020002339908</v>
      </c>
      <c r="D123" s="34">
        <v>5542.2520002339916</v>
      </c>
      <c r="E123" s="34">
        <v>5425.1520002339912</v>
      </c>
      <c r="F123" s="34">
        <v>5383.7120002339907</v>
      </c>
      <c r="G123" s="34">
        <v>4908.2820002339913</v>
      </c>
      <c r="H123" s="34">
        <v>5825.7020002339914</v>
      </c>
      <c r="I123" s="34">
        <v>6157.7520002339916</v>
      </c>
      <c r="J123" s="34">
        <v>6586.5120002339918</v>
      </c>
      <c r="K123" s="34">
        <v>6847.352000233991</v>
      </c>
      <c r="L123" s="34">
        <v>6852.6720002339916</v>
      </c>
      <c r="M123" s="34">
        <v>6870.1920002339912</v>
      </c>
      <c r="N123" s="34">
        <v>6874.5820002339915</v>
      </c>
      <c r="O123" s="34">
        <v>6869.5020002339916</v>
      </c>
      <c r="P123" s="34">
        <v>6895.7720002339911</v>
      </c>
      <c r="Q123" s="34">
        <v>6919.4520002339905</v>
      </c>
      <c r="R123" s="34">
        <v>6946.3720002339905</v>
      </c>
      <c r="S123" s="34">
        <v>6918.2720002339911</v>
      </c>
      <c r="T123" s="34">
        <v>6873.5720002339913</v>
      </c>
      <c r="U123" s="34">
        <v>6834.8020002339908</v>
      </c>
      <c r="V123" s="34">
        <v>6847.6620002339914</v>
      </c>
      <c r="W123" s="34">
        <v>6838.7720002339911</v>
      </c>
      <c r="X123" s="34">
        <v>6748.5420002339915</v>
      </c>
      <c r="Y123" s="34">
        <v>6225.6520002339912</v>
      </c>
    </row>
    <row r="124" spans="1:25" ht="15">
      <c r="A124" s="33">
        <v>45455</v>
      </c>
      <c r="B124" s="34">
        <v>5955.8220002339913</v>
      </c>
      <c r="C124" s="34">
        <v>5876.5920002339917</v>
      </c>
      <c r="D124" s="34">
        <v>5739.2620002339909</v>
      </c>
      <c r="E124" s="34">
        <v>5564.3720002339915</v>
      </c>
      <c r="F124" s="34">
        <v>5510.5420002339915</v>
      </c>
      <c r="G124" s="34">
        <v>5601.4920002339913</v>
      </c>
      <c r="H124" s="34">
        <v>5632.9720002339909</v>
      </c>
      <c r="I124" s="34">
        <v>5923.0920002339917</v>
      </c>
      <c r="J124" s="34">
        <v>6267.6320002339908</v>
      </c>
      <c r="K124" s="34">
        <v>6770.1620002339914</v>
      </c>
      <c r="L124" s="34">
        <v>6837.2520002339916</v>
      </c>
      <c r="M124" s="34">
        <v>6850.4620002339907</v>
      </c>
      <c r="N124" s="34">
        <v>6850.3720002339905</v>
      </c>
      <c r="O124" s="34">
        <v>6846.5120002339909</v>
      </c>
      <c r="P124" s="34">
        <v>6847.5120002339909</v>
      </c>
      <c r="Q124" s="34">
        <v>6846.7820002339904</v>
      </c>
      <c r="R124" s="34">
        <v>6843.8020002339908</v>
      </c>
      <c r="S124" s="34">
        <v>6821.7020002339905</v>
      </c>
      <c r="T124" s="34">
        <v>6813.0720002339913</v>
      </c>
      <c r="U124" s="34">
        <v>6780.102000233991</v>
      </c>
      <c r="V124" s="34">
        <v>6817.9820002339911</v>
      </c>
      <c r="W124" s="34">
        <v>6804.1720002339916</v>
      </c>
      <c r="X124" s="34">
        <v>6524.4420002339912</v>
      </c>
      <c r="Y124" s="34">
        <v>6125.9120002339914</v>
      </c>
    </row>
    <row r="125" spans="1:25" ht="15">
      <c r="A125" s="33">
        <v>45456</v>
      </c>
      <c r="B125" s="34">
        <v>5917.9020002339912</v>
      </c>
      <c r="C125" s="34">
        <v>5884.4520002339914</v>
      </c>
      <c r="D125" s="34">
        <v>5750.9020002339912</v>
      </c>
      <c r="E125" s="34">
        <v>5583.2920002339915</v>
      </c>
      <c r="F125" s="34">
        <v>5476.4120002339914</v>
      </c>
      <c r="G125" s="34">
        <v>5770.8420002339908</v>
      </c>
      <c r="H125" s="34">
        <v>5890.5720002339913</v>
      </c>
      <c r="I125" s="34">
        <v>6193.6520002339912</v>
      </c>
      <c r="J125" s="34">
        <v>6823.5320002339904</v>
      </c>
      <c r="K125" s="34">
        <v>6870.392000233991</v>
      </c>
      <c r="L125" s="34">
        <v>6885.1820002339909</v>
      </c>
      <c r="M125" s="34">
        <v>6895.1120002339912</v>
      </c>
      <c r="N125" s="34">
        <v>6891.1620002339914</v>
      </c>
      <c r="O125" s="34">
        <v>6894.8820002339908</v>
      </c>
      <c r="P125" s="34">
        <v>6909.8420002339908</v>
      </c>
      <c r="Q125" s="34">
        <v>6910.852000233991</v>
      </c>
      <c r="R125" s="34">
        <v>6914.6320002339908</v>
      </c>
      <c r="S125" s="34">
        <v>6907.4120002339914</v>
      </c>
      <c r="T125" s="34">
        <v>6909.8420002339908</v>
      </c>
      <c r="U125" s="34">
        <v>6869.0120002339909</v>
      </c>
      <c r="V125" s="34">
        <v>6889.8820002339908</v>
      </c>
      <c r="W125" s="34">
        <v>6850.8220002339913</v>
      </c>
      <c r="X125" s="34">
        <v>6793.9220002339916</v>
      </c>
      <c r="Y125" s="34">
        <v>6206.1320002339908</v>
      </c>
    </row>
    <row r="126" spans="1:25" ht="15">
      <c r="A126" s="33">
        <v>45457</v>
      </c>
      <c r="B126" s="34">
        <v>5891.9220002339916</v>
      </c>
      <c r="C126" s="34">
        <v>5822.642000233991</v>
      </c>
      <c r="D126" s="34">
        <v>5599.9020002339912</v>
      </c>
      <c r="E126" s="34">
        <v>5471.5920002339908</v>
      </c>
      <c r="F126" s="34">
        <v>5502.1520002339912</v>
      </c>
      <c r="G126" s="34">
        <v>5778.9920002339913</v>
      </c>
      <c r="H126" s="34">
        <v>5861.4220002339916</v>
      </c>
      <c r="I126" s="34">
        <v>6151.5720002339913</v>
      </c>
      <c r="J126" s="34">
        <v>6811.7620002339918</v>
      </c>
      <c r="K126" s="34">
        <v>6861.4620002339907</v>
      </c>
      <c r="L126" s="34">
        <v>6976.642000233991</v>
      </c>
      <c r="M126" s="34">
        <v>7027.102000233991</v>
      </c>
      <c r="N126" s="34">
        <v>7063.7820002339904</v>
      </c>
      <c r="O126" s="34">
        <v>7082.5620002339911</v>
      </c>
      <c r="P126" s="34">
        <v>7105.5420002339906</v>
      </c>
      <c r="Q126" s="34">
        <v>7096.0820002339915</v>
      </c>
      <c r="R126" s="34">
        <v>6904.0120002339909</v>
      </c>
      <c r="S126" s="34">
        <v>6885.102000233991</v>
      </c>
      <c r="T126" s="34">
        <v>6943.9420002339912</v>
      </c>
      <c r="U126" s="34">
        <v>6845.9420002339912</v>
      </c>
      <c r="V126" s="34">
        <v>6832.8120002339911</v>
      </c>
      <c r="W126" s="34">
        <v>6817.7720002339911</v>
      </c>
      <c r="X126" s="34">
        <v>6739.1220002339915</v>
      </c>
      <c r="Y126" s="34">
        <v>6166.5220002339911</v>
      </c>
    </row>
    <row r="127" spans="1:25" ht="15">
      <c r="A127" s="33">
        <v>45458</v>
      </c>
      <c r="B127" s="34">
        <v>5930.9520002339914</v>
      </c>
      <c r="C127" s="34">
        <v>5897.8720002339915</v>
      </c>
      <c r="D127" s="34">
        <v>5788.7020002339914</v>
      </c>
      <c r="E127" s="34">
        <v>5572.4520002339914</v>
      </c>
      <c r="F127" s="34">
        <v>5519.2820002339913</v>
      </c>
      <c r="G127" s="34">
        <v>5720.8120002339911</v>
      </c>
      <c r="H127" s="34">
        <v>5733.7620002339909</v>
      </c>
      <c r="I127" s="34">
        <v>5919.392000233991</v>
      </c>
      <c r="J127" s="34">
        <v>6393.7220002339909</v>
      </c>
      <c r="K127" s="34">
        <v>6821.0320002339913</v>
      </c>
      <c r="L127" s="34">
        <v>6843.4120002339914</v>
      </c>
      <c r="M127" s="34">
        <v>6851.5020002339916</v>
      </c>
      <c r="N127" s="34">
        <v>6833.2020002339905</v>
      </c>
      <c r="O127" s="34">
        <v>6827.2120002339907</v>
      </c>
      <c r="P127" s="34">
        <v>6851.5920002339908</v>
      </c>
      <c r="Q127" s="34">
        <v>6860.1520002339912</v>
      </c>
      <c r="R127" s="34">
        <v>6883.7020002339905</v>
      </c>
      <c r="S127" s="34">
        <v>6876.8320002339915</v>
      </c>
      <c r="T127" s="34">
        <v>6849.7920002339906</v>
      </c>
      <c r="U127" s="34">
        <v>6821.642000233991</v>
      </c>
      <c r="V127" s="34">
        <v>6830.0420002339906</v>
      </c>
      <c r="W127" s="34">
        <v>6812.7720002339911</v>
      </c>
      <c r="X127" s="34">
        <v>6685.0120002339918</v>
      </c>
      <c r="Y127" s="34">
        <v>6164.5920002339917</v>
      </c>
    </row>
    <row r="128" spans="1:25" ht="15">
      <c r="A128" s="33">
        <v>45459</v>
      </c>
      <c r="B128" s="34">
        <v>5895.8220002339913</v>
      </c>
      <c r="C128" s="34">
        <v>5847.0620002339911</v>
      </c>
      <c r="D128" s="34">
        <v>5741.4820002339911</v>
      </c>
      <c r="E128" s="34">
        <v>5529.6320002339908</v>
      </c>
      <c r="F128" s="34">
        <v>5401.0020002339916</v>
      </c>
      <c r="G128" s="34">
        <v>5663.4120002339914</v>
      </c>
      <c r="H128" s="34">
        <v>5608.4820002339911</v>
      </c>
      <c r="I128" s="34">
        <v>5792.6920002339912</v>
      </c>
      <c r="J128" s="34">
        <v>6192.0520002339908</v>
      </c>
      <c r="K128" s="34">
        <v>6756.0220002339911</v>
      </c>
      <c r="L128" s="34">
        <v>6819.3020002339908</v>
      </c>
      <c r="M128" s="34">
        <v>6821.9120002339914</v>
      </c>
      <c r="N128" s="34">
        <v>6829.0220002339911</v>
      </c>
      <c r="O128" s="34">
        <v>6817.4720002339909</v>
      </c>
      <c r="P128" s="34">
        <v>6824.3820002339908</v>
      </c>
      <c r="Q128" s="34">
        <v>6821.9120002339914</v>
      </c>
      <c r="R128" s="34">
        <v>6834.1620002339914</v>
      </c>
      <c r="S128" s="34">
        <v>6832.7920002339906</v>
      </c>
      <c r="T128" s="34">
        <v>6837.5720002339913</v>
      </c>
      <c r="U128" s="34">
        <v>6824.3020002339908</v>
      </c>
      <c r="V128" s="34">
        <v>6835.8620002339912</v>
      </c>
      <c r="W128" s="34">
        <v>6809.602000233991</v>
      </c>
      <c r="X128" s="34">
        <v>6590.0020002339916</v>
      </c>
      <c r="Y128" s="34">
        <v>6171.3420002339917</v>
      </c>
    </row>
    <row r="129" spans="1:25" ht="15">
      <c r="A129" s="33">
        <v>45460</v>
      </c>
      <c r="B129" s="34">
        <v>5953.9020002339912</v>
      </c>
      <c r="C129" s="34">
        <v>5885.7320002339911</v>
      </c>
      <c r="D129" s="34">
        <v>5795.3120002339911</v>
      </c>
      <c r="E129" s="34">
        <v>5681.5820002339915</v>
      </c>
      <c r="F129" s="34">
        <v>5747.352000233991</v>
      </c>
      <c r="G129" s="34">
        <v>5860.1920002339912</v>
      </c>
      <c r="H129" s="34">
        <v>5940.7320002339911</v>
      </c>
      <c r="I129" s="34">
        <v>6172.7720002339911</v>
      </c>
      <c r="J129" s="34">
        <v>6773.6920002339912</v>
      </c>
      <c r="K129" s="34">
        <v>6831.0820002339915</v>
      </c>
      <c r="L129" s="34">
        <v>6847.3120002339911</v>
      </c>
      <c r="M129" s="34">
        <v>6850.7720002339911</v>
      </c>
      <c r="N129" s="34">
        <v>6848.7720002339911</v>
      </c>
      <c r="O129" s="34">
        <v>6845.7820002339904</v>
      </c>
      <c r="P129" s="34">
        <v>6853.6320002339908</v>
      </c>
      <c r="Q129" s="34">
        <v>6851.8020002339908</v>
      </c>
      <c r="R129" s="34">
        <v>6856.3820002339908</v>
      </c>
      <c r="S129" s="34">
        <v>6854.1620002339914</v>
      </c>
      <c r="T129" s="34">
        <v>6848.4720002339909</v>
      </c>
      <c r="U129" s="34">
        <v>6832.352000233991</v>
      </c>
      <c r="V129" s="34">
        <v>6834.9320002339909</v>
      </c>
      <c r="W129" s="34">
        <v>6826.6320002339908</v>
      </c>
      <c r="X129" s="34">
        <v>6544.5820002339915</v>
      </c>
      <c r="Y129" s="34">
        <v>6166.7920002339915</v>
      </c>
    </row>
    <row r="130" spans="1:25" ht="15">
      <c r="A130" s="33">
        <v>45461</v>
      </c>
      <c r="B130" s="34">
        <v>5944.3120002339911</v>
      </c>
      <c r="C130" s="34">
        <v>5854.6820002339909</v>
      </c>
      <c r="D130" s="34">
        <v>5684.0220002339911</v>
      </c>
      <c r="E130" s="34">
        <v>5621.0720002339913</v>
      </c>
      <c r="F130" s="34">
        <v>5605.7220002339909</v>
      </c>
      <c r="G130" s="34">
        <v>5837.1920002339912</v>
      </c>
      <c r="H130" s="34">
        <v>5938.7920002339915</v>
      </c>
      <c r="I130" s="34">
        <v>6249.2920002339915</v>
      </c>
      <c r="J130" s="34">
        <v>6817.9420002339912</v>
      </c>
      <c r="K130" s="34">
        <v>6863.0120002339909</v>
      </c>
      <c r="L130" s="34">
        <v>6936.2420002339913</v>
      </c>
      <c r="M130" s="34">
        <v>6956.2120002339907</v>
      </c>
      <c r="N130" s="34">
        <v>6960.6320002339908</v>
      </c>
      <c r="O130" s="34">
        <v>6993.2420002339913</v>
      </c>
      <c r="P130" s="34">
        <v>7036.8820002339908</v>
      </c>
      <c r="Q130" s="34">
        <v>6968.7820002339904</v>
      </c>
      <c r="R130" s="34">
        <v>6971.5720002339913</v>
      </c>
      <c r="S130" s="34">
        <v>6971.8720002339905</v>
      </c>
      <c r="T130" s="34">
        <v>6972.6120002339912</v>
      </c>
      <c r="U130" s="34">
        <v>6892.1520002339912</v>
      </c>
      <c r="V130" s="34">
        <v>6896.1920002339912</v>
      </c>
      <c r="W130" s="34">
        <v>6855.8720002339905</v>
      </c>
      <c r="X130" s="34">
        <v>6797.7120002339907</v>
      </c>
      <c r="Y130" s="34">
        <v>6243.3020002339908</v>
      </c>
    </row>
    <row r="131" spans="1:25" ht="15">
      <c r="A131" s="33">
        <v>45462</v>
      </c>
      <c r="B131" s="34">
        <v>5969.7520002339916</v>
      </c>
      <c r="C131" s="34">
        <v>5921.9120002339914</v>
      </c>
      <c r="D131" s="34">
        <v>5717.7220002339909</v>
      </c>
      <c r="E131" s="34">
        <v>5573.6520002339912</v>
      </c>
      <c r="F131" s="34">
        <v>5557.142000233991</v>
      </c>
      <c r="G131" s="34">
        <v>5864.2720002339911</v>
      </c>
      <c r="H131" s="34">
        <v>5959.5620002339911</v>
      </c>
      <c r="I131" s="34">
        <v>6291.3720002339915</v>
      </c>
      <c r="J131" s="34">
        <v>6844.5020002339916</v>
      </c>
      <c r="K131" s="34">
        <v>6955.1220002339905</v>
      </c>
      <c r="L131" s="34">
        <v>7077.6820002339909</v>
      </c>
      <c r="M131" s="34">
        <v>7119.3720002339905</v>
      </c>
      <c r="N131" s="34">
        <v>7134.6820002339909</v>
      </c>
      <c r="O131" s="34">
        <v>7151.4620002339907</v>
      </c>
      <c r="P131" s="34">
        <v>7184.8220002339913</v>
      </c>
      <c r="Q131" s="34">
        <v>7202.5120002339909</v>
      </c>
      <c r="R131" s="34">
        <v>7209.892000233991</v>
      </c>
      <c r="S131" s="34">
        <v>7217.602000233991</v>
      </c>
      <c r="T131" s="34">
        <v>7150.7420002339913</v>
      </c>
      <c r="U131" s="34">
        <v>7033.9420002339912</v>
      </c>
      <c r="V131" s="34">
        <v>7058.3220002339913</v>
      </c>
      <c r="W131" s="34">
        <v>6989.7920002339906</v>
      </c>
      <c r="X131" s="34">
        <v>6827.4620002339907</v>
      </c>
      <c r="Y131" s="34">
        <v>6307.9120002339914</v>
      </c>
    </row>
    <row r="132" spans="1:25" ht="15">
      <c r="A132" s="33">
        <v>45463</v>
      </c>
      <c r="B132" s="34">
        <v>5988.0620002339911</v>
      </c>
      <c r="C132" s="34">
        <v>5945.5620002339911</v>
      </c>
      <c r="D132" s="34">
        <v>5733.4220002339916</v>
      </c>
      <c r="E132" s="34">
        <v>5624.7820002339913</v>
      </c>
      <c r="F132" s="34">
        <v>5565.4420002339912</v>
      </c>
      <c r="G132" s="34">
        <v>5756.6920002339912</v>
      </c>
      <c r="H132" s="34">
        <v>5892.2720002339911</v>
      </c>
      <c r="I132" s="34">
        <v>6183.3120002339911</v>
      </c>
      <c r="J132" s="34">
        <v>6823.4520002339905</v>
      </c>
      <c r="K132" s="34">
        <v>6850.3120002339911</v>
      </c>
      <c r="L132" s="34">
        <v>6896.7520002339916</v>
      </c>
      <c r="M132" s="34">
        <v>6932.2820002339904</v>
      </c>
      <c r="N132" s="34">
        <v>6960.3420002339908</v>
      </c>
      <c r="O132" s="34">
        <v>6921.9820002339911</v>
      </c>
      <c r="P132" s="34">
        <v>6937.8620002339912</v>
      </c>
      <c r="Q132" s="34">
        <v>6945.1320002339908</v>
      </c>
      <c r="R132" s="34">
        <v>6929.2720002339911</v>
      </c>
      <c r="S132" s="34">
        <v>6926.852000233991</v>
      </c>
      <c r="T132" s="34">
        <v>6876.3120002339911</v>
      </c>
      <c r="U132" s="34">
        <v>6856.7720002339911</v>
      </c>
      <c r="V132" s="34">
        <v>6852.0320002339904</v>
      </c>
      <c r="W132" s="34">
        <v>6834.4920002339913</v>
      </c>
      <c r="X132" s="34">
        <v>6397.8220002339913</v>
      </c>
      <c r="Y132" s="34">
        <v>6052.6820002339909</v>
      </c>
    </row>
    <row r="133" spans="1:25" ht="15">
      <c r="A133" s="33">
        <v>45464</v>
      </c>
      <c r="B133" s="34">
        <v>5830.7120002339907</v>
      </c>
      <c r="C133" s="34">
        <v>5681.3720002339915</v>
      </c>
      <c r="D133" s="34">
        <v>5485.7220002339909</v>
      </c>
      <c r="E133" s="34">
        <v>4864.7620002339909</v>
      </c>
      <c r="F133" s="34">
        <v>4958.852000233991</v>
      </c>
      <c r="G133" s="34">
        <v>4778.4320002339909</v>
      </c>
      <c r="H133" s="34">
        <v>5728.2420002339913</v>
      </c>
      <c r="I133" s="34">
        <v>5954.0420002339915</v>
      </c>
      <c r="J133" s="34">
        <v>6302.0320002339913</v>
      </c>
      <c r="K133" s="34">
        <v>6631.1120002339912</v>
      </c>
      <c r="L133" s="34">
        <v>6707.0220002339911</v>
      </c>
      <c r="M133" s="34">
        <v>6730.3820002339908</v>
      </c>
      <c r="N133" s="34">
        <v>6446.7920002339915</v>
      </c>
      <c r="O133" s="34">
        <v>6737.392000233991</v>
      </c>
      <c r="P133" s="34">
        <v>6775.8220002339913</v>
      </c>
      <c r="Q133" s="34">
        <v>6792.9920002339913</v>
      </c>
      <c r="R133" s="34">
        <v>6784.4320002339909</v>
      </c>
      <c r="S133" s="34">
        <v>6757.3820002339908</v>
      </c>
      <c r="T133" s="34">
        <v>6716.8120002339911</v>
      </c>
      <c r="U133" s="34">
        <v>6586.3420002339917</v>
      </c>
      <c r="V133" s="34">
        <v>6817.5920002339917</v>
      </c>
      <c r="W133" s="34">
        <v>6801.4520002339914</v>
      </c>
      <c r="X133" s="34">
        <v>6458.3420002339917</v>
      </c>
      <c r="Y133" s="34">
        <v>6061.3120002339911</v>
      </c>
    </row>
    <row r="134" spans="1:25" ht="15">
      <c r="A134" s="33">
        <v>45465</v>
      </c>
      <c r="B134" s="34">
        <v>5976.5820002339915</v>
      </c>
      <c r="C134" s="34">
        <v>5913.3120002339911</v>
      </c>
      <c r="D134" s="34">
        <v>5788.1620002339914</v>
      </c>
      <c r="E134" s="34">
        <v>5687.3020002339908</v>
      </c>
      <c r="F134" s="34">
        <v>5692.7920002339915</v>
      </c>
      <c r="G134" s="34">
        <v>5781.5020002339916</v>
      </c>
      <c r="H134" s="34">
        <v>5778.1820002339909</v>
      </c>
      <c r="I134" s="34">
        <v>6022.2920002339915</v>
      </c>
      <c r="J134" s="34">
        <v>6585.2420002339913</v>
      </c>
      <c r="K134" s="34">
        <v>6827.3320002339915</v>
      </c>
      <c r="L134" s="34">
        <v>6848.5820002339915</v>
      </c>
      <c r="M134" s="34">
        <v>6848.4620002339907</v>
      </c>
      <c r="N134" s="34">
        <v>6852.6920002339912</v>
      </c>
      <c r="O134" s="34">
        <v>6850.6320002339908</v>
      </c>
      <c r="P134" s="34">
        <v>6861.0020002339916</v>
      </c>
      <c r="Q134" s="34">
        <v>6863.6820002339909</v>
      </c>
      <c r="R134" s="34">
        <v>6867.6320002339908</v>
      </c>
      <c r="S134" s="34">
        <v>6867.1920002339912</v>
      </c>
      <c r="T134" s="34">
        <v>6859.4420002339912</v>
      </c>
      <c r="U134" s="34">
        <v>6849.9520002339905</v>
      </c>
      <c r="V134" s="34">
        <v>6867.2120002339907</v>
      </c>
      <c r="W134" s="34">
        <v>6888.4420002339912</v>
      </c>
      <c r="X134" s="34">
        <v>6814.2520002339916</v>
      </c>
      <c r="Y134" s="34">
        <v>6374.6120002339912</v>
      </c>
    </row>
    <row r="135" spans="1:25" ht="15">
      <c r="A135" s="33">
        <v>45466</v>
      </c>
      <c r="B135" s="34">
        <v>6020.6920002339912</v>
      </c>
      <c r="C135" s="34">
        <v>5954.5820002339915</v>
      </c>
      <c r="D135" s="34">
        <v>5764.2620002339909</v>
      </c>
      <c r="E135" s="34">
        <v>5617.142000233991</v>
      </c>
      <c r="F135" s="34">
        <v>5574.0820002339915</v>
      </c>
      <c r="G135" s="34">
        <v>5685.3220002339913</v>
      </c>
      <c r="H135" s="34">
        <v>5826.6220002339915</v>
      </c>
      <c r="I135" s="34">
        <v>6056.9020002339912</v>
      </c>
      <c r="J135" s="34">
        <v>6520.5320002339913</v>
      </c>
      <c r="K135" s="34">
        <v>6848.1720002339916</v>
      </c>
      <c r="L135" s="34">
        <v>6875.1720002339916</v>
      </c>
      <c r="M135" s="34">
        <v>6861.3020002339908</v>
      </c>
      <c r="N135" s="34">
        <v>6864.0020002339916</v>
      </c>
      <c r="O135" s="34">
        <v>6859.0020002339916</v>
      </c>
      <c r="P135" s="34">
        <v>6872.2420002339913</v>
      </c>
      <c r="Q135" s="34">
        <v>6870.4520002339905</v>
      </c>
      <c r="R135" s="34">
        <v>6865.5120002339909</v>
      </c>
      <c r="S135" s="34">
        <v>6861.1220002339905</v>
      </c>
      <c r="T135" s="34">
        <v>6861.1720002339916</v>
      </c>
      <c r="U135" s="34">
        <v>6851.6920002339912</v>
      </c>
      <c r="V135" s="34">
        <v>6862.6220002339905</v>
      </c>
      <c r="W135" s="34">
        <v>6873.6920002339912</v>
      </c>
      <c r="X135" s="34">
        <v>6831.2720002339911</v>
      </c>
      <c r="Y135" s="34">
        <v>6411.6620002339914</v>
      </c>
    </row>
    <row r="136" spans="1:25" ht="15">
      <c r="A136" s="33">
        <v>45467</v>
      </c>
      <c r="B136" s="34">
        <v>6100.0920002339917</v>
      </c>
      <c r="C136" s="34">
        <v>5961.6320002339908</v>
      </c>
      <c r="D136" s="34">
        <v>5763.0220002339911</v>
      </c>
      <c r="E136" s="34">
        <v>5634.3620002339912</v>
      </c>
      <c r="F136" s="34">
        <v>5620.4120002339914</v>
      </c>
      <c r="G136" s="34">
        <v>5879.2720002339911</v>
      </c>
      <c r="H136" s="34">
        <v>6015.3020002339908</v>
      </c>
      <c r="I136" s="34">
        <v>6334.5420002339915</v>
      </c>
      <c r="J136" s="34">
        <v>6870.1220002339905</v>
      </c>
      <c r="K136" s="34">
        <v>6914.7320002339911</v>
      </c>
      <c r="L136" s="34">
        <v>6917.2420002339913</v>
      </c>
      <c r="M136" s="34">
        <v>6910.9820002339911</v>
      </c>
      <c r="N136" s="34">
        <v>6909.7720002339911</v>
      </c>
      <c r="O136" s="34">
        <v>6956.2120002339907</v>
      </c>
      <c r="P136" s="34">
        <v>6975.3420002339908</v>
      </c>
      <c r="Q136" s="34">
        <v>7009.4020002339912</v>
      </c>
      <c r="R136" s="34">
        <v>7010.9320002339909</v>
      </c>
      <c r="S136" s="34">
        <v>6972.5320002339904</v>
      </c>
      <c r="T136" s="34">
        <v>6887.9620002339907</v>
      </c>
      <c r="U136" s="34">
        <v>6864.5920002339908</v>
      </c>
      <c r="V136" s="34">
        <v>6874.1720002339916</v>
      </c>
      <c r="W136" s="34">
        <v>6876.3320002339915</v>
      </c>
      <c r="X136" s="34">
        <v>6829.7120002339907</v>
      </c>
      <c r="Y136" s="34">
        <v>6292.5920002339917</v>
      </c>
    </row>
    <row r="137" spans="1:25" ht="15">
      <c r="A137" s="33">
        <v>45468</v>
      </c>
      <c r="B137" s="34">
        <v>5996.2320002339911</v>
      </c>
      <c r="C137" s="34">
        <v>5805.7520002339916</v>
      </c>
      <c r="D137" s="34">
        <v>5624.0420002339915</v>
      </c>
      <c r="E137" s="34">
        <v>4776.2720002339911</v>
      </c>
      <c r="F137" s="34">
        <v>4776.102000233991</v>
      </c>
      <c r="G137" s="34">
        <v>5752.8320002339915</v>
      </c>
      <c r="H137" s="34">
        <v>5944.0320002339913</v>
      </c>
      <c r="I137" s="34">
        <v>6200.0920002339917</v>
      </c>
      <c r="J137" s="34">
        <v>6828.6820002339909</v>
      </c>
      <c r="K137" s="34">
        <v>6862.1320002339908</v>
      </c>
      <c r="L137" s="34">
        <v>6869.5720002339913</v>
      </c>
      <c r="M137" s="34">
        <v>6874.8420002339908</v>
      </c>
      <c r="N137" s="34">
        <v>6875.3620002339912</v>
      </c>
      <c r="O137" s="34">
        <v>6872.2720002339911</v>
      </c>
      <c r="P137" s="34">
        <v>6882.5620002339911</v>
      </c>
      <c r="Q137" s="34">
        <v>6873.6720002339916</v>
      </c>
      <c r="R137" s="34">
        <v>6874.3120002339911</v>
      </c>
      <c r="S137" s="34">
        <v>6859.7120002339907</v>
      </c>
      <c r="T137" s="34">
        <v>6850.1120002339912</v>
      </c>
      <c r="U137" s="34">
        <v>6832.0520002339908</v>
      </c>
      <c r="V137" s="34">
        <v>6841.7620002339909</v>
      </c>
      <c r="W137" s="34">
        <v>6848.6520002339912</v>
      </c>
      <c r="X137" s="34">
        <v>6675.6920002339912</v>
      </c>
      <c r="Y137" s="34">
        <v>6226.9020002339912</v>
      </c>
    </row>
    <row r="138" spans="1:25" ht="15">
      <c r="A138" s="33">
        <v>45469</v>
      </c>
      <c r="B138" s="34">
        <v>6033.4520002339914</v>
      </c>
      <c r="C138" s="34">
        <v>5803.3620002339912</v>
      </c>
      <c r="D138" s="34">
        <v>5675.7220002339909</v>
      </c>
      <c r="E138" s="34">
        <v>5600.9620002339907</v>
      </c>
      <c r="F138" s="34">
        <v>5399.3020002339908</v>
      </c>
      <c r="G138" s="34">
        <v>5836.9120002339914</v>
      </c>
      <c r="H138" s="34">
        <v>6029.0520002339908</v>
      </c>
      <c r="I138" s="34">
        <v>6291.7020002339914</v>
      </c>
      <c r="J138" s="34">
        <v>6829.2920002339906</v>
      </c>
      <c r="K138" s="34">
        <v>6870.3320002339915</v>
      </c>
      <c r="L138" s="34">
        <v>6875.2820002339904</v>
      </c>
      <c r="M138" s="34">
        <v>6866.5520002339908</v>
      </c>
      <c r="N138" s="34">
        <v>6862.9420002339912</v>
      </c>
      <c r="O138" s="34">
        <v>6855.3220002339913</v>
      </c>
      <c r="P138" s="34">
        <v>6871.4620002339907</v>
      </c>
      <c r="Q138" s="34">
        <v>6862.7220002339909</v>
      </c>
      <c r="R138" s="34">
        <v>6863.4020002339912</v>
      </c>
      <c r="S138" s="34">
        <v>6867.7620002339909</v>
      </c>
      <c r="T138" s="34">
        <v>6866.2020002339905</v>
      </c>
      <c r="U138" s="34">
        <v>6854.9120002339914</v>
      </c>
      <c r="V138" s="34">
        <v>6858.2420002339913</v>
      </c>
      <c r="W138" s="34">
        <v>6856.1920002339912</v>
      </c>
      <c r="X138" s="34">
        <v>6817.1720002339916</v>
      </c>
      <c r="Y138" s="34">
        <v>6308.2020002339914</v>
      </c>
    </row>
    <row r="139" spans="1:25" ht="15">
      <c r="A139" s="33">
        <v>45470</v>
      </c>
      <c r="B139" s="34">
        <v>6060.8720002339915</v>
      </c>
      <c r="C139" s="34">
        <v>5799.4220002339916</v>
      </c>
      <c r="D139" s="34">
        <v>5677.8120002339911</v>
      </c>
      <c r="E139" s="34">
        <v>5603.7220002339909</v>
      </c>
      <c r="F139" s="34">
        <v>5596.4620002339907</v>
      </c>
      <c r="G139" s="34">
        <v>5858.6820002339909</v>
      </c>
      <c r="H139" s="34">
        <v>6046.4720002339909</v>
      </c>
      <c r="I139" s="34">
        <v>6332.352000233991</v>
      </c>
      <c r="J139" s="34">
        <v>6859.5820002339915</v>
      </c>
      <c r="K139" s="34">
        <v>6910.1820002339909</v>
      </c>
      <c r="L139" s="34">
        <v>6906.5020002339916</v>
      </c>
      <c r="M139" s="34">
        <v>6900.8120002339911</v>
      </c>
      <c r="N139" s="34">
        <v>6895.9920002339913</v>
      </c>
      <c r="O139" s="34">
        <v>6896.1120002339912</v>
      </c>
      <c r="P139" s="34">
        <v>6952.2120002339907</v>
      </c>
      <c r="Q139" s="34">
        <v>6980.2020002339905</v>
      </c>
      <c r="R139" s="34">
        <v>6974.6620002339914</v>
      </c>
      <c r="S139" s="34">
        <v>6958.7120002339907</v>
      </c>
      <c r="T139" s="34">
        <v>6883.0820002339915</v>
      </c>
      <c r="U139" s="34">
        <v>6848.392000233991</v>
      </c>
      <c r="V139" s="34">
        <v>6850.1720002339916</v>
      </c>
      <c r="W139" s="34">
        <v>6843.8120002339911</v>
      </c>
      <c r="X139" s="34">
        <v>6815.8220002339913</v>
      </c>
      <c r="Y139" s="34">
        <v>6372.0620002339911</v>
      </c>
    </row>
    <row r="140" spans="1:25" ht="15">
      <c r="A140" s="33">
        <v>45471</v>
      </c>
      <c r="B140" s="34">
        <v>6062.8620002339912</v>
      </c>
      <c r="C140" s="34">
        <v>5779.7320002339911</v>
      </c>
      <c r="D140" s="34">
        <v>5607.4820002339911</v>
      </c>
      <c r="E140" s="34">
        <v>4776.8720002339915</v>
      </c>
      <c r="F140" s="34">
        <v>4776.1520002339912</v>
      </c>
      <c r="G140" s="34">
        <v>5729.5220002339911</v>
      </c>
      <c r="H140" s="34">
        <v>5945.2020002339914</v>
      </c>
      <c r="I140" s="34">
        <v>6283.3720002339915</v>
      </c>
      <c r="J140" s="34">
        <v>6845.4120002339914</v>
      </c>
      <c r="K140" s="34">
        <v>7033.8220002339913</v>
      </c>
      <c r="L140" s="34">
        <v>7029.1720002339916</v>
      </c>
      <c r="M140" s="34">
        <v>7051.9620002339907</v>
      </c>
      <c r="N140" s="34">
        <v>7005.4620002339907</v>
      </c>
      <c r="O140" s="34">
        <v>7084.642000233991</v>
      </c>
      <c r="P140" s="34">
        <v>7093.9320002339909</v>
      </c>
      <c r="Q140" s="34">
        <v>7102.8820002339908</v>
      </c>
      <c r="R140" s="34">
        <v>7115.642000233991</v>
      </c>
      <c r="S140" s="34">
        <v>7095.892000233991</v>
      </c>
      <c r="T140" s="34">
        <v>7065.5020002339916</v>
      </c>
      <c r="U140" s="34">
        <v>6959.7820002339904</v>
      </c>
      <c r="V140" s="34">
        <v>6966.892000233991</v>
      </c>
      <c r="W140" s="34">
        <v>6952.2320002339911</v>
      </c>
      <c r="X140" s="34">
        <v>6813.9020002339912</v>
      </c>
      <c r="Y140" s="34">
        <v>6269.6220002339915</v>
      </c>
    </row>
    <row r="141" spans="1:25" ht="15">
      <c r="A141" s="33">
        <v>45472</v>
      </c>
      <c r="B141" s="34">
        <v>6127.1920002339912</v>
      </c>
      <c r="C141" s="34">
        <v>5958.2220002339909</v>
      </c>
      <c r="D141" s="34">
        <v>5877.6120002339912</v>
      </c>
      <c r="E141" s="34">
        <v>5775.8720002339915</v>
      </c>
      <c r="F141" s="34">
        <v>5704.2820002339913</v>
      </c>
      <c r="G141" s="34">
        <v>5820.4720002339909</v>
      </c>
      <c r="H141" s="34">
        <v>5890.6920002339912</v>
      </c>
      <c r="I141" s="34">
        <v>6162.7020002339914</v>
      </c>
      <c r="J141" s="34">
        <v>6684.0420002339915</v>
      </c>
      <c r="K141" s="34">
        <v>6909.142000233991</v>
      </c>
      <c r="L141" s="34">
        <v>6945.9120002339914</v>
      </c>
      <c r="M141" s="34">
        <v>7019.6620002339914</v>
      </c>
      <c r="N141" s="34">
        <v>7081.7220002339909</v>
      </c>
      <c r="O141" s="34">
        <v>7113.6520002339912</v>
      </c>
      <c r="P141" s="34">
        <v>7138.602000233991</v>
      </c>
      <c r="Q141" s="34">
        <v>7137.4920002339913</v>
      </c>
      <c r="R141" s="34">
        <v>7164.9720002339909</v>
      </c>
      <c r="S141" s="34">
        <v>7164.0020002339916</v>
      </c>
      <c r="T141" s="34">
        <v>7164.4820002339911</v>
      </c>
      <c r="U141" s="34">
        <v>7054.7220002339909</v>
      </c>
      <c r="V141" s="34">
        <v>7080.4920002339913</v>
      </c>
      <c r="W141" s="34">
        <v>7078.3120002339911</v>
      </c>
      <c r="X141" s="34">
        <v>6834.9820002339911</v>
      </c>
      <c r="Y141" s="34">
        <v>6310.0520002339908</v>
      </c>
    </row>
    <row r="142" spans="1:25" ht="15">
      <c r="A142" s="33">
        <v>45473</v>
      </c>
      <c r="B142" s="34">
        <v>6046.0820002339915</v>
      </c>
      <c r="C142" s="34">
        <v>5882.0220002339911</v>
      </c>
      <c r="D142" s="34">
        <v>5739.0020002339916</v>
      </c>
      <c r="E142" s="34">
        <v>5600.6320002339908</v>
      </c>
      <c r="F142" s="34">
        <v>5551.1820002339909</v>
      </c>
      <c r="G142" s="34">
        <v>5632.4720002339909</v>
      </c>
      <c r="H142" s="34">
        <v>5638.8020002339908</v>
      </c>
      <c r="I142" s="34">
        <v>6003.2620002339918</v>
      </c>
      <c r="J142" s="34">
        <v>6403.0620002339911</v>
      </c>
      <c r="K142" s="34">
        <v>6850.5220002339911</v>
      </c>
      <c r="L142" s="34">
        <v>6892.5920002339908</v>
      </c>
      <c r="M142" s="34">
        <v>6900.8720002339905</v>
      </c>
      <c r="N142" s="34">
        <v>6904.3320002339915</v>
      </c>
      <c r="O142" s="34">
        <v>6907.8420002339908</v>
      </c>
      <c r="P142" s="34">
        <v>6913.5820002339915</v>
      </c>
      <c r="Q142" s="34">
        <v>6917.1120002339912</v>
      </c>
      <c r="R142" s="34">
        <v>6917.5420002339906</v>
      </c>
      <c r="S142" s="34">
        <v>6910.5720002339913</v>
      </c>
      <c r="T142" s="34">
        <v>6915.0020002339916</v>
      </c>
      <c r="U142" s="34">
        <v>6893.5620002339911</v>
      </c>
      <c r="V142" s="34">
        <v>6898.852000233991</v>
      </c>
      <c r="W142" s="34">
        <v>6891.2420002339913</v>
      </c>
      <c r="X142" s="34">
        <v>6833.6720002339916</v>
      </c>
      <c r="Y142" s="34">
        <v>6305.4720002339909</v>
      </c>
    </row>
    <row r="145" spans="1:25">
      <c r="A145" s="24" t="s">
        <v>8</v>
      </c>
      <c r="B145" s="25"/>
      <c r="C145" s="26"/>
      <c r="D145" s="27"/>
      <c r="E145" s="27"/>
      <c r="F145" s="27"/>
      <c r="G145" s="35" t="s">
        <v>37</v>
      </c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9"/>
    </row>
    <row r="146" spans="1:25" ht="24">
      <c r="A146" s="30"/>
      <c r="B146" s="31" t="s">
        <v>10</v>
      </c>
      <c r="C146" s="32" t="s">
        <v>11</v>
      </c>
      <c r="D146" s="32" t="s">
        <v>12</v>
      </c>
      <c r="E146" s="32" t="s">
        <v>13</v>
      </c>
      <c r="F146" s="32" t="s">
        <v>14</v>
      </c>
      <c r="G146" s="32" t="s">
        <v>15</v>
      </c>
      <c r="H146" s="32" t="s">
        <v>16</v>
      </c>
      <c r="I146" s="32" t="s">
        <v>17</v>
      </c>
      <c r="J146" s="32" t="s">
        <v>18</v>
      </c>
      <c r="K146" s="32" t="s">
        <v>19</v>
      </c>
      <c r="L146" s="32" t="s">
        <v>20</v>
      </c>
      <c r="M146" s="32" t="s">
        <v>21</v>
      </c>
      <c r="N146" s="32" t="s">
        <v>22</v>
      </c>
      <c r="O146" s="32" t="s">
        <v>23</v>
      </c>
      <c r="P146" s="32" t="s">
        <v>24</v>
      </c>
      <c r="Q146" s="32" t="s">
        <v>25</v>
      </c>
      <c r="R146" s="32" t="s">
        <v>26</v>
      </c>
      <c r="S146" s="32" t="s">
        <v>27</v>
      </c>
      <c r="T146" s="32" t="s">
        <v>28</v>
      </c>
      <c r="U146" s="32" t="s">
        <v>29</v>
      </c>
      <c r="V146" s="32" t="s">
        <v>30</v>
      </c>
      <c r="W146" s="32" t="s">
        <v>31</v>
      </c>
      <c r="X146" s="32" t="s">
        <v>32</v>
      </c>
      <c r="Y146" s="32" t="s">
        <v>33</v>
      </c>
    </row>
    <row r="147" spans="1:25" ht="15">
      <c r="A147" s="33">
        <v>45444</v>
      </c>
      <c r="B147" s="34">
        <v>0</v>
      </c>
      <c r="C147" s="34">
        <v>0</v>
      </c>
      <c r="D147" s="34">
        <v>0</v>
      </c>
      <c r="E147" s="34">
        <v>0</v>
      </c>
      <c r="F147" s="34">
        <v>0</v>
      </c>
      <c r="G147" s="34">
        <v>151.55000000000001</v>
      </c>
      <c r="H147" s="34">
        <v>740.56</v>
      </c>
      <c r="I147" s="34">
        <v>124.81</v>
      </c>
      <c r="J147" s="34">
        <v>197.98</v>
      </c>
      <c r="K147" s="34">
        <v>329.65</v>
      </c>
      <c r="L147" s="34">
        <v>234.13</v>
      </c>
      <c r="M147" s="34">
        <v>5.76</v>
      </c>
      <c r="N147" s="34">
        <v>121.48</v>
      </c>
      <c r="O147" s="34">
        <v>218.68</v>
      </c>
      <c r="P147" s="34">
        <v>215</v>
      </c>
      <c r="Q147" s="34">
        <v>269.32</v>
      </c>
      <c r="R147" s="34">
        <v>315.79000000000002</v>
      </c>
      <c r="S147" s="34">
        <v>0</v>
      </c>
      <c r="T147" s="34">
        <v>102.81</v>
      </c>
      <c r="U147" s="34">
        <v>99.72</v>
      </c>
      <c r="V147" s="34">
        <v>100.98</v>
      </c>
      <c r="W147" s="34">
        <v>0</v>
      </c>
      <c r="X147" s="34">
        <v>0</v>
      </c>
      <c r="Y147" s="34">
        <v>0</v>
      </c>
    </row>
    <row r="148" spans="1:25" ht="15">
      <c r="A148" s="33">
        <v>45445</v>
      </c>
      <c r="B148" s="34">
        <v>0</v>
      </c>
      <c r="C148" s="34">
        <v>0</v>
      </c>
      <c r="D148" s="34">
        <v>0</v>
      </c>
      <c r="E148" s="34">
        <v>0</v>
      </c>
      <c r="F148" s="34">
        <v>0</v>
      </c>
      <c r="G148" s="34">
        <v>135.59</v>
      </c>
      <c r="H148" s="34">
        <v>0</v>
      </c>
      <c r="I148" s="34">
        <v>660.16</v>
      </c>
      <c r="J148" s="34">
        <v>143.80000000000001</v>
      </c>
      <c r="K148" s="34">
        <v>220.55</v>
      </c>
      <c r="L148" s="34">
        <v>121.53</v>
      </c>
      <c r="M148" s="34">
        <v>144.52000000000001</v>
      </c>
      <c r="N148" s="34">
        <v>165.52</v>
      </c>
      <c r="O148" s="34">
        <v>160.86000000000001</v>
      </c>
      <c r="P148" s="34">
        <v>135.41999999999999</v>
      </c>
      <c r="Q148" s="34">
        <v>98.52</v>
      </c>
      <c r="R148" s="34">
        <v>68.48</v>
      </c>
      <c r="S148" s="34">
        <v>57.36</v>
      </c>
      <c r="T148" s="34">
        <v>50.62</v>
      </c>
      <c r="U148" s="34">
        <v>179.85</v>
      </c>
      <c r="V148" s="34">
        <v>139.94</v>
      </c>
      <c r="W148" s="34">
        <v>61.35</v>
      </c>
      <c r="X148" s="34">
        <v>0</v>
      </c>
      <c r="Y148" s="34">
        <v>0</v>
      </c>
    </row>
    <row r="149" spans="1:25" ht="15">
      <c r="A149" s="33">
        <v>45446</v>
      </c>
      <c r="B149" s="34">
        <v>0</v>
      </c>
      <c r="C149" s="34">
        <v>0</v>
      </c>
      <c r="D149" s="34">
        <v>0</v>
      </c>
      <c r="E149" s="34">
        <v>0</v>
      </c>
      <c r="F149" s="34">
        <v>0</v>
      </c>
      <c r="G149" s="34">
        <v>149.76</v>
      </c>
      <c r="H149" s="34">
        <v>66.5</v>
      </c>
      <c r="I149" s="34">
        <v>21.14</v>
      </c>
      <c r="J149" s="34">
        <v>180</v>
      </c>
      <c r="K149" s="34">
        <v>69.59</v>
      </c>
      <c r="L149" s="34">
        <v>250.72</v>
      </c>
      <c r="M149" s="34">
        <v>319.52999999999997</v>
      </c>
      <c r="N149" s="34">
        <v>127.02</v>
      </c>
      <c r="O149" s="34">
        <v>117.81</v>
      </c>
      <c r="P149" s="34">
        <v>544.11</v>
      </c>
      <c r="Q149" s="34">
        <v>496.01</v>
      </c>
      <c r="R149" s="34">
        <v>285.55</v>
      </c>
      <c r="S149" s="34">
        <v>141.78</v>
      </c>
      <c r="T149" s="34">
        <v>82.65</v>
      </c>
      <c r="U149" s="34">
        <v>197.19</v>
      </c>
      <c r="V149" s="34">
        <v>155.63999999999999</v>
      </c>
      <c r="W149" s="34">
        <v>0</v>
      </c>
      <c r="X149" s="34">
        <v>0</v>
      </c>
      <c r="Y149" s="34">
        <v>0</v>
      </c>
    </row>
    <row r="150" spans="1:25" ht="15">
      <c r="A150" s="33">
        <v>45447</v>
      </c>
      <c r="B150" s="34">
        <v>0</v>
      </c>
      <c r="C150" s="34">
        <v>0</v>
      </c>
      <c r="D150" s="34">
        <v>0</v>
      </c>
      <c r="E150" s="34">
        <v>0</v>
      </c>
      <c r="F150" s="34">
        <v>104.11</v>
      </c>
      <c r="G150" s="34">
        <v>158.35</v>
      </c>
      <c r="H150" s="34">
        <v>292.98</v>
      </c>
      <c r="I150" s="34">
        <v>377.71</v>
      </c>
      <c r="J150" s="34">
        <v>168.27</v>
      </c>
      <c r="K150" s="34">
        <v>29.76</v>
      </c>
      <c r="L150" s="34">
        <v>82.07</v>
      </c>
      <c r="M150" s="34">
        <v>32.75</v>
      </c>
      <c r="N150" s="34">
        <v>216.58</v>
      </c>
      <c r="O150" s="34">
        <v>300.88</v>
      </c>
      <c r="P150" s="34">
        <v>680.25</v>
      </c>
      <c r="Q150" s="34">
        <v>155.76</v>
      </c>
      <c r="R150" s="34">
        <v>65.900000000000006</v>
      </c>
      <c r="S150" s="34">
        <v>14.38</v>
      </c>
      <c r="T150" s="34">
        <v>220.54</v>
      </c>
      <c r="U150" s="34">
        <v>41.27</v>
      </c>
      <c r="V150" s="34">
        <v>48.92</v>
      </c>
      <c r="W150" s="34">
        <v>0</v>
      </c>
      <c r="X150" s="34">
        <v>0</v>
      </c>
      <c r="Y150" s="34">
        <v>0</v>
      </c>
    </row>
    <row r="151" spans="1:25" ht="15">
      <c r="A151" s="33">
        <v>45448</v>
      </c>
      <c r="B151" s="34">
        <v>4.68</v>
      </c>
      <c r="C151" s="34">
        <v>0</v>
      </c>
      <c r="D151" s="34">
        <v>46.26</v>
      </c>
      <c r="E151" s="34">
        <v>56.41</v>
      </c>
      <c r="F151" s="34">
        <v>831.55</v>
      </c>
      <c r="G151" s="34">
        <v>1145.77</v>
      </c>
      <c r="H151" s="34">
        <v>1081.46</v>
      </c>
      <c r="I151" s="34">
        <v>1596.65</v>
      </c>
      <c r="J151" s="34">
        <v>266.61</v>
      </c>
      <c r="K151" s="34">
        <v>0</v>
      </c>
      <c r="L151" s="34">
        <v>72.97</v>
      </c>
      <c r="M151" s="34">
        <v>182.22</v>
      </c>
      <c r="N151" s="34">
        <v>805.82</v>
      </c>
      <c r="O151" s="34">
        <v>1294.23</v>
      </c>
      <c r="P151" s="34">
        <v>1506.09</v>
      </c>
      <c r="Q151" s="34">
        <v>1345.92</v>
      </c>
      <c r="R151" s="34">
        <v>1866.8</v>
      </c>
      <c r="S151" s="34">
        <v>1783.94</v>
      </c>
      <c r="T151" s="34">
        <v>238.85</v>
      </c>
      <c r="U151" s="34">
        <v>61.79</v>
      </c>
      <c r="V151" s="34">
        <v>46.5</v>
      </c>
      <c r="W151" s="34">
        <v>47.68</v>
      </c>
      <c r="X151" s="34">
        <v>0</v>
      </c>
      <c r="Y151" s="34">
        <v>0</v>
      </c>
    </row>
    <row r="152" spans="1:25" ht="15">
      <c r="A152" s="33">
        <v>45449</v>
      </c>
      <c r="B152" s="34">
        <v>179.28</v>
      </c>
      <c r="C152" s="34">
        <v>178.01</v>
      </c>
      <c r="D152" s="34">
        <v>203.99</v>
      </c>
      <c r="E152" s="34">
        <v>554.38</v>
      </c>
      <c r="F152" s="34">
        <v>256.41000000000003</v>
      </c>
      <c r="G152" s="34">
        <v>1003.13</v>
      </c>
      <c r="H152" s="34">
        <v>1008.51</v>
      </c>
      <c r="I152" s="34">
        <v>573.39</v>
      </c>
      <c r="J152" s="34">
        <v>438.42</v>
      </c>
      <c r="K152" s="34">
        <v>86.33</v>
      </c>
      <c r="L152" s="34">
        <v>91.87</v>
      </c>
      <c r="M152" s="34">
        <v>87.57</v>
      </c>
      <c r="N152" s="34">
        <v>90.9</v>
      </c>
      <c r="O152" s="34">
        <v>96.15</v>
      </c>
      <c r="P152" s="34">
        <v>855.78</v>
      </c>
      <c r="Q152" s="34">
        <v>875.83</v>
      </c>
      <c r="R152" s="34">
        <v>857.93</v>
      </c>
      <c r="S152" s="34">
        <v>55.12</v>
      </c>
      <c r="T152" s="34">
        <v>35.53</v>
      </c>
      <c r="U152" s="34">
        <v>0</v>
      </c>
      <c r="V152" s="34">
        <v>99.72</v>
      </c>
      <c r="W152" s="34">
        <v>0</v>
      </c>
      <c r="X152" s="34">
        <v>0</v>
      </c>
      <c r="Y152" s="34">
        <v>0</v>
      </c>
    </row>
    <row r="153" spans="1:25" ht="15">
      <c r="A153" s="33">
        <v>45450</v>
      </c>
      <c r="B153" s="34">
        <v>38.6</v>
      </c>
      <c r="C153" s="34">
        <v>0</v>
      </c>
      <c r="D153" s="34">
        <v>566.94000000000005</v>
      </c>
      <c r="E153" s="34">
        <v>466.31</v>
      </c>
      <c r="F153" s="34">
        <v>0</v>
      </c>
      <c r="G153" s="34">
        <v>894.46</v>
      </c>
      <c r="H153" s="34">
        <v>368.16</v>
      </c>
      <c r="I153" s="34">
        <v>410.14</v>
      </c>
      <c r="J153" s="34">
        <v>385.46</v>
      </c>
      <c r="K153" s="34">
        <v>61.54</v>
      </c>
      <c r="L153" s="34">
        <v>40.67</v>
      </c>
      <c r="M153" s="34">
        <v>6.82</v>
      </c>
      <c r="N153" s="34">
        <v>31.67</v>
      </c>
      <c r="O153" s="34">
        <v>25.08</v>
      </c>
      <c r="P153" s="34">
        <v>24.52</v>
      </c>
      <c r="Q153" s="34">
        <v>10.58</v>
      </c>
      <c r="R153" s="34">
        <v>0</v>
      </c>
      <c r="S153" s="34">
        <v>0</v>
      </c>
      <c r="T153" s="34">
        <v>0</v>
      </c>
      <c r="U153" s="34">
        <v>0</v>
      </c>
      <c r="V153" s="34">
        <v>0</v>
      </c>
      <c r="W153" s="34">
        <v>0</v>
      </c>
      <c r="X153" s="34">
        <v>0</v>
      </c>
      <c r="Y153" s="34">
        <v>0</v>
      </c>
    </row>
    <row r="154" spans="1:25" ht="15">
      <c r="A154" s="33">
        <v>45451</v>
      </c>
      <c r="B154" s="34">
        <v>0</v>
      </c>
      <c r="C154" s="34">
        <v>76.150000000000006</v>
      </c>
      <c r="D154" s="34">
        <v>27.86</v>
      </c>
      <c r="E154" s="34">
        <v>0</v>
      </c>
      <c r="F154" s="34">
        <v>0</v>
      </c>
      <c r="G154" s="34">
        <v>72.959999999999994</v>
      </c>
      <c r="H154" s="34">
        <v>53.68</v>
      </c>
      <c r="I154" s="34">
        <v>187</v>
      </c>
      <c r="J154" s="34">
        <v>254.99</v>
      </c>
      <c r="K154" s="34">
        <v>28.95</v>
      </c>
      <c r="L154" s="34">
        <v>26.75</v>
      </c>
      <c r="M154" s="34">
        <v>28.6</v>
      </c>
      <c r="N154" s="34">
        <v>26.62</v>
      </c>
      <c r="O154" s="34">
        <v>20</v>
      </c>
      <c r="P154" s="34">
        <v>22.84</v>
      </c>
      <c r="Q154" s="34">
        <v>43.79</v>
      </c>
      <c r="R154" s="34">
        <v>84.71</v>
      </c>
      <c r="S154" s="34">
        <v>3.92</v>
      </c>
      <c r="T154" s="34">
        <v>0</v>
      </c>
      <c r="U154" s="34">
        <v>11.24</v>
      </c>
      <c r="V154" s="34">
        <v>9.67</v>
      </c>
      <c r="W154" s="34">
        <v>0</v>
      </c>
      <c r="X154" s="34">
        <v>0</v>
      </c>
      <c r="Y154" s="34">
        <v>0</v>
      </c>
    </row>
    <row r="155" spans="1:25" ht="15">
      <c r="A155" s="33">
        <v>45452</v>
      </c>
      <c r="B155" s="34">
        <v>0</v>
      </c>
      <c r="C155" s="34">
        <v>0</v>
      </c>
      <c r="D155" s="34">
        <v>0</v>
      </c>
      <c r="E155" s="34">
        <v>0</v>
      </c>
      <c r="F155" s="34">
        <v>11.22</v>
      </c>
      <c r="G155" s="34">
        <v>148.63</v>
      </c>
      <c r="H155" s="34">
        <v>244</v>
      </c>
      <c r="I155" s="34">
        <v>202.88</v>
      </c>
      <c r="J155" s="34">
        <v>193.72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v>0</v>
      </c>
      <c r="S155" s="34">
        <v>0</v>
      </c>
      <c r="T155" s="34">
        <v>0</v>
      </c>
      <c r="U155" s="34">
        <v>0</v>
      </c>
      <c r="V155" s="34">
        <v>0</v>
      </c>
      <c r="W155" s="34">
        <v>0</v>
      </c>
      <c r="X155" s="34">
        <v>0</v>
      </c>
      <c r="Y155" s="34">
        <v>0</v>
      </c>
    </row>
    <row r="156" spans="1:25" ht="15">
      <c r="A156" s="33">
        <v>45453</v>
      </c>
      <c r="B156" s="34">
        <v>38.33</v>
      </c>
      <c r="C156" s="34">
        <v>83.38</v>
      </c>
      <c r="D156" s="34">
        <v>0</v>
      </c>
      <c r="E156" s="34">
        <v>0</v>
      </c>
      <c r="F156" s="34">
        <v>196.09</v>
      </c>
      <c r="G156" s="34">
        <v>244.46</v>
      </c>
      <c r="H156" s="34">
        <v>52.85</v>
      </c>
      <c r="I156" s="34">
        <v>323.07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4">
        <v>0</v>
      </c>
      <c r="S156" s="34">
        <v>0</v>
      </c>
      <c r="T156" s="34">
        <v>0</v>
      </c>
      <c r="U156" s="34">
        <v>0</v>
      </c>
      <c r="V156" s="34">
        <v>0</v>
      </c>
      <c r="W156" s="34">
        <v>0</v>
      </c>
      <c r="X156" s="34">
        <v>0</v>
      </c>
      <c r="Y156" s="34">
        <v>0</v>
      </c>
    </row>
    <row r="157" spans="1:25" ht="15">
      <c r="A157" s="33">
        <v>45454</v>
      </c>
      <c r="B157" s="34">
        <v>0</v>
      </c>
      <c r="C157" s="34">
        <v>0</v>
      </c>
      <c r="D157" s="34">
        <v>0</v>
      </c>
      <c r="E157" s="34">
        <v>0</v>
      </c>
      <c r="F157" s="34">
        <v>14.35</v>
      </c>
      <c r="G157" s="34">
        <v>976.43</v>
      </c>
      <c r="H157" s="34">
        <v>56.09</v>
      </c>
      <c r="I157" s="34">
        <v>235.06</v>
      </c>
      <c r="J157" s="34">
        <v>183.17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121.1</v>
      </c>
      <c r="Q157" s="34">
        <v>413.34</v>
      </c>
      <c r="R157" s="34">
        <v>86.1</v>
      </c>
      <c r="S157" s="34">
        <v>0</v>
      </c>
      <c r="T157" s="34">
        <v>0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</row>
    <row r="158" spans="1:25" ht="15">
      <c r="A158" s="33">
        <v>45455</v>
      </c>
      <c r="B158" s="34">
        <v>0</v>
      </c>
      <c r="C158" s="34">
        <v>54.22</v>
      </c>
      <c r="D158" s="34">
        <v>151.93</v>
      </c>
      <c r="E158" s="34">
        <v>51.15</v>
      </c>
      <c r="F158" s="34">
        <v>85.7</v>
      </c>
      <c r="G158" s="34">
        <v>197.39</v>
      </c>
      <c r="H158" s="34">
        <v>192.32</v>
      </c>
      <c r="I158" s="34">
        <v>189.55</v>
      </c>
      <c r="J158" s="34">
        <v>498</v>
      </c>
      <c r="K158" s="34">
        <v>48.05</v>
      </c>
      <c r="L158" s="34">
        <v>0</v>
      </c>
      <c r="M158" s="34">
        <v>0</v>
      </c>
      <c r="N158" s="34">
        <v>16.68</v>
      </c>
      <c r="O158" s="34">
        <v>15.69</v>
      </c>
      <c r="P158" s="34">
        <v>25.31</v>
      </c>
      <c r="Q158" s="34">
        <v>42.71</v>
      </c>
      <c r="R158" s="34">
        <v>19.600000000000001</v>
      </c>
      <c r="S158" s="34">
        <v>5.99</v>
      </c>
      <c r="T158" s="34">
        <v>2.63</v>
      </c>
      <c r="U158" s="34">
        <v>39.549999999999997</v>
      </c>
      <c r="V158" s="34">
        <v>36.71</v>
      </c>
      <c r="W158" s="34">
        <v>0</v>
      </c>
      <c r="X158" s="34">
        <v>36.99</v>
      </c>
      <c r="Y158" s="34">
        <v>0</v>
      </c>
    </row>
    <row r="159" spans="1:25" ht="15">
      <c r="A159" s="33">
        <v>45456</v>
      </c>
      <c r="B159" s="34">
        <v>0</v>
      </c>
      <c r="C159" s="34">
        <v>0</v>
      </c>
      <c r="D159" s="34">
        <v>0</v>
      </c>
      <c r="E159" s="34">
        <v>0</v>
      </c>
      <c r="F159" s="34">
        <v>192.18</v>
      </c>
      <c r="G159" s="34">
        <v>120.77</v>
      </c>
      <c r="H159" s="34">
        <v>103.12</v>
      </c>
      <c r="I159" s="34">
        <v>336.63</v>
      </c>
      <c r="J159" s="34">
        <v>0</v>
      </c>
      <c r="K159" s="34">
        <v>32.590000000000003</v>
      </c>
      <c r="L159" s="34">
        <v>188.06</v>
      </c>
      <c r="M159" s="34">
        <v>265.08999999999997</v>
      </c>
      <c r="N159" s="34">
        <v>721.76</v>
      </c>
      <c r="O159" s="34">
        <v>746.96</v>
      </c>
      <c r="P159" s="34">
        <v>741.17</v>
      </c>
      <c r="Q159" s="34">
        <v>817.96</v>
      </c>
      <c r="R159" s="34">
        <v>645.23</v>
      </c>
      <c r="S159" s="34">
        <v>505.86</v>
      </c>
      <c r="T159" s="34">
        <v>231.52</v>
      </c>
      <c r="U159" s="34">
        <v>29.38</v>
      </c>
      <c r="V159" s="34">
        <v>183.4</v>
      </c>
      <c r="W159" s="34">
        <v>0</v>
      </c>
      <c r="X159" s="34">
        <v>0</v>
      </c>
      <c r="Y159" s="34">
        <v>0</v>
      </c>
    </row>
    <row r="160" spans="1:25" ht="15">
      <c r="A160" s="33">
        <v>45457</v>
      </c>
      <c r="B160" s="34">
        <v>46.66</v>
      </c>
      <c r="C160" s="34">
        <v>18.48</v>
      </c>
      <c r="D160" s="34">
        <v>30.91</v>
      </c>
      <c r="E160" s="34">
        <v>3.61</v>
      </c>
      <c r="F160" s="34">
        <v>77.38</v>
      </c>
      <c r="G160" s="34">
        <v>127.17</v>
      </c>
      <c r="H160" s="34">
        <v>218.25</v>
      </c>
      <c r="I160" s="34">
        <v>471.55</v>
      </c>
      <c r="J160" s="34">
        <v>44.43</v>
      </c>
      <c r="K160" s="34">
        <v>268.82</v>
      </c>
      <c r="L160" s="34">
        <v>185.44</v>
      </c>
      <c r="M160" s="34">
        <v>178.96</v>
      </c>
      <c r="N160" s="34">
        <v>91.79</v>
      </c>
      <c r="O160" s="34">
        <v>306.25</v>
      </c>
      <c r="P160" s="34">
        <v>714.11</v>
      </c>
      <c r="Q160" s="34">
        <v>547.20000000000005</v>
      </c>
      <c r="R160" s="34">
        <v>360.41</v>
      </c>
      <c r="S160" s="34">
        <v>273.95999999999998</v>
      </c>
      <c r="T160" s="34">
        <v>513.80999999999995</v>
      </c>
      <c r="U160" s="34">
        <v>29.86</v>
      </c>
      <c r="V160" s="34">
        <v>7.16</v>
      </c>
      <c r="W160" s="34">
        <v>0</v>
      </c>
      <c r="X160" s="34">
        <v>0</v>
      </c>
      <c r="Y160" s="34">
        <v>0</v>
      </c>
    </row>
    <row r="161" spans="1:25" ht="15">
      <c r="A161" s="33">
        <v>45458</v>
      </c>
      <c r="B161" s="34">
        <v>0</v>
      </c>
      <c r="C161" s="34">
        <v>0</v>
      </c>
      <c r="D161" s="34">
        <v>0</v>
      </c>
      <c r="E161" s="34">
        <v>27.48</v>
      </c>
      <c r="F161" s="34">
        <v>138.29</v>
      </c>
      <c r="G161" s="34">
        <v>156.07</v>
      </c>
      <c r="H161" s="34">
        <v>152.62</v>
      </c>
      <c r="I161" s="34">
        <v>277.43</v>
      </c>
      <c r="J161" s="34">
        <v>380.69</v>
      </c>
      <c r="K161" s="34">
        <v>0</v>
      </c>
      <c r="L161" s="34">
        <v>5.32</v>
      </c>
      <c r="M161" s="34">
        <v>0</v>
      </c>
      <c r="N161" s="34">
        <v>22.62</v>
      </c>
      <c r="O161" s="34">
        <v>18.03</v>
      </c>
      <c r="P161" s="34">
        <v>14.83</v>
      </c>
      <c r="Q161" s="34">
        <v>56.23</v>
      </c>
      <c r="R161" s="34">
        <v>60</v>
      </c>
      <c r="S161" s="34">
        <v>0</v>
      </c>
      <c r="T161" s="34">
        <v>0</v>
      </c>
      <c r="U161" s="34">
        <v>0</v>
      </c>
      <c r="V161" s="34">
        <v>0</v>
      </c>
      <c r="W161" s="34">
        <v>0</v>
      </c>
      <c r="X161" s="34">
        <v>0</v>
      </c>
      <c r="Y161" s="34">
        <v>0</v>
      </c>
    </row>
    <row r="162" spans="1:25" ht="15">
      <c r="A162" s="33">
        <v>45459</v>
      </c>
      <c r="B162" s="34">
        <v>0</v>
      </c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133.93</v>
      </c>
      <c r="J162" s="34">
        <v>320.33</v>
      </c>
      <c r="K162" s="34">
        <v>42.17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  <c r="W162" s="34">
        <v>0</v>
      </c>
      <c r="X162" s="34">
        <v>0</v>
      </c>
      <c r="Y162" s="34">
        <v>0</v>
      </c>
    </row>
    <row r="163" spans="1:25" ht="15">
      <c r="A163" s="33">
        <v>45460</v>
      </c>
      <c r="B163" s="34">
        <v>4.67</v>
      </c>
      <c r="C163" s="34">
        <v>48.8</v>
      </c>
      <c r="D163" s="34">
        <v>101.45</v>
      </c>
      <c r="E163" s="34">
        <v>112.41</v>
      </c>
      <c r="F163" s="34">
        <v>77.290000000000006</v>
      </c>
      <c r="G163" s="34">
        <v>143.72999999999999</v>
      </c>
      <c r="H163" s="34">
        <v>240.21</v>
      </c>
      <c r="I163" s="34">
        <v>327.42</v>
      </c>
      <c r="J163" s="34">
        <v>22.77</v>
      </c>
      <c r="K163" s="34">
        <v>19.39</v>
      </c>
      <c r="L163" s="34">
        <v>116.32</v>
      </c>
      <c r="M163" s="34">
        <v>200.91</v>
      </c>
      <c r="N163" s="34">
        <v>281.33</v>
      </c>
      <c r="O163" s="34">
        <v>307.87</v>
      </c>
      <c r="P163" s="34">
        <v>251.16</v>
      </c>
      <c r="Q163" s="34">
        <v>244.25</v>
      </c>
      <c r="R163" s="34">
        <v>315.61</v>
      </c>
      <c r="S163" s="34">
        <v>419.45</v>
      </c>
      <c r="T163" s="34">
        <v>255.75</v>
      </c>
      <c r="U163" s="34">
        <v>75.36</v>
      </c>
      <c r="V163" s="34">
        <v>27.52</v>
      </c>
      <c r="W163" s="34">
        <v>20.75</v>
      </c>
      <c r="X163" s="34">
        <v>92.96</v>
      </c>
      <c r="Y163" s="34">
        <v>0</v>
      </c>
    </row>
    <row r="164" spans="1:25" ht="15">
      <c r="A164" s="33">
        <v>45461</v>
      </c>
      <c r="B164" s="34">
        <v>39.64</v>
      </c>
      <c r="C164" s="34">
        <v>69.959999999999994</v>
      </c>
      <c r="D164" s="34">
        <v>153.76</v>
      </c>
      <c r="E164" s="34">
        <v>141.63</v>
      </c>
      <c r="F164" s="34">
        <v>192.99</v>
      </c>
      <c r="G164" s="34">
        <v>231.58</v>
      </c>
      <c r="H164" s="34">
        <v>270.85000000000002</v>
      </c>
      <c r="I164" s="34">
        <v>555.01</v>
      </c>
      <c r="J164" s="34">
        <v>99.89</v>
      </c>
      <c r="K164" s="34">
        <v>492.52</v>
      </c>
      <c r="L164" s="34">
        <v>536.75</v>
      </c>
      <c r="M164" s="34">
        <v>656.08</v>
      </c>
      <c r="N164" s="34">
        <v>1431.5</v>
      </c>
      <c r="O164" s="34">
        <v>1585.43</v>
      </c>
      <c r="P164" s="34">
        <v>1609.76</v>
      </c>
      <c r="Q164" s="34">
        <v>1652.39</v>
      </c>
      <c r="R164" s="34">
        <v>935.1</v>
      </c>
      <c r="S164" s="34">
        <v>793.19</v>
      </c>
      <c r="T164" s="34">
        <v>153.81</v>
      </c>
      <c r="U164" s="34">
        <v>72.28</v>
      </c>
      <c r="V164" s="34">
        <v>197.06</v>
      </c>
      <c r="W164" s="34">
        <v>47.65</v>
      </c>
      <c r="X164" s="34">
        <v>0</v>
      </c>
      <c r="Y164" s="34">
        <v>0</v>
      </c>
    </row>
    <row r="165" spans="1:25" ht="15">
      <c r="A165" s="33">
        <v>45462</v>
      </c>
      <c r="B165" s="34">
        <v>52.27</v>
      </c>
      <c r="C165" s="34">
        <v>52.37</v>
      </c>
      <c r="D165" s="34">
        <v>144.77000000000001</v>
      </c>
      <c r="E165" s="34">
        <v>82.1</v>
      </c>
      <c r="F165" s="34">
        <v>246.1</v>
      </c>
      <c r="G165" s="34">
        <v>153.18</v>
      </c>
      <c r="H165" s="34">
        <v>276.83</v>
      </c>
      <c r="I165" s="34">
        <v>454.07</v>
      </c>
      <c r="J165" s="34">
        <v>50.98</v>
      </c>
      <c r="K165" s="34">
        <v>235.09</v>
      </c>
      <c r="L165" s="34">
        <v>886.21</v>
      </c>
      <c r="M165" s="34">
        <v>857.92</v>
      </c>
      <c r="N165" s="34">
        <v>868.34</v>
      </c>
      <c r="O165" s="34">
        <v>835.19</v>
      </c>
      <c r="P165" s="34">
        <v>840.12</v>
      </c>
      <c r="Q165" s="34">
        <v>906.64</v>
      </c>
      <c r="R165" s="34">
        <v>2574.25</v>
      </c>
      <c r="S165" s="34">
        <v>1984.1</v>
      </c>
      <c r="T165" s="34">
        <v>2250.86</v>
      </c>
      <c r="U165" s="34">
        <v>3549.73</v>
      </c>
      <c r="V165" s="34">
        <v>869.45</v>
      </c>
      <c r="W165" s="34">
        <v>922.11</v>
      </c>
      <c r="X165" s="34">
        <v>832.98</v>
      </c>
      <c r="Y165" s="34">
        <v>517.41</v>
      </c>
    </row>
    <row r="166" spans="1:25" ht="15">
      <c r="A166" s="33">
        <v>45463</v>
      </c>
      <c r="B166" s="34">
        <v>42.33</v>
      </c>
      <c r="C166" s="34">
        <v>40.65</v>
      </c>
      <c r="D166" s="34">
        <v>0</v>
      </c>
      <c r="E166" s="34">
        <v>0</v>
      </c>
      <c r="F166" s="34">
        <v>24.69</v>
      </c>
      <c r="G166" s="34">
        <v>243.26</v>
      </c>
      <c r="H166" s="34">
        <v>291.33</v>
      </c>
      <c r="I166" s="34">
        <v>564.42999999999995</v>
      </c>
      <c r="J166" s="34">
        <v>83.53</v>
      </c>
      <c r="K166" s="34">
        <v>411.38</v>
      </c>
      <c r="L166" s="34">
        <v>799.97</v>
      </c>
      <c r="M166" s="34">
        <v>870.17</v>
      </c>
      <c r="N166" s="34">
        <v>1286.72</v>
      </c>
      <c r="O166" s="34">
        <v>2134.85</v>
      </c>
      <c r="P166" s="34">
        <v>2181.73</v>
      </c>
      <c r="Q166" s="34">
        <v>2164.7800000000002</v>
      </c>
      <c r="R166" s="34">
        <v>876.94</v>
      </c>
      <c r="S166" s="34">
        <v>100.45</v>
      </c>
      <c r="T166" s="34">
        <v>0</v>
      </c>
      <c r="U166" s="34">
        <v>19.34</v>
      </c>
      <c r="V166" s="34">
        <v>23.63</v>
      </c>
      <c r="W166" s="34">
        <v>9.7100000000000009</v>
      </c>
      <c r="X166" s="34">
        <v>0</v>
      </c>
      <c r="Y166" s="34">
        <v>0</v>
      </c>
    </row>
    <row r="167" spans="1:25" ht="15">
      <c r="A167" s="33">
        <v>45464</v>
      </c>
      <c r="B167" s="34">
        <v>0</v>
      </c>
      <c r="C167" s="34">
        <v>0</v>
      </c>
      <c r="D167" s="34">
        <v>0</v>
      </c>
      <c r="E167" s="34">
        <v>0</v>
      </c>
      <c r="F167" s="34">
        <v>0</v>
      </c>
      <c r="G167" s="34">
        <v>955.53</v>
      </c>
      <c r="H167" s="34">
        <v>214.2</v>
      </c>
      <c r="I167" s="34">
        <v>213.86</v>
      </c>
      <c r="J167" s="34">
        <v>216.34</v>
      </c>
      <c r="K167" s="34">
        <v>3.31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  <c r="W167" s="34">
        <v>0</v>
      </c>
      <c r="X167" s="34">
        <v>0</v>
      </c>
      <c r="Y167" s="34">
        <v>0</v>
      </c>
    </row>
    <row r="168" spans="1:25" ht="15">
      <c r="A168" s="33">
        <v>45465</v>
      </c>
      <c r="B168" s="34">
        <v>0</v>
      </c>
      <c r="C168" s="34">
        <v>0</v>
      </c>
      <c r="D168" s="34">
        <v>4.72</v>
      </c>
      <c r="E168" s="34">
        <v>0</v>
      </c>
      <c r="F168" s="34">
        <v>61.43</v>
      </c>
      <c r="G168" s="34">
        <v>74.73</v>
      </c>
      <c r="H168" s="34">
        <v>141.6</v>
      </c>
      <c r="I168" s="34">
        <v>234.03</v>
      </c>
      <c r="J168" s="34">
        <v>218.25</v>
      </c>
      <c r="K168" s="34">
        <v>32.44</v>
      </c>
      <c r="L168" s="34">
        <v>4.43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  <c r="W168" s="34">
        <v>0</v>
      </c>
      <c r="X168" s="34">
        <v>0</v>
      </c>
      <c r="Y168" s="34">
        <v>0</v>
      </c>
    </row>
    <row r="169" spans="1:25" ht="15">
      <c r="A169" s="33">
        <v>45466</v>
      </c>
      <c r="B169" s="34">
        <v>0</v>
      </c>
      <c r="C169" s="34">
        <v>0</v>
      </c>
      <c r="D169" s="34">
        <v>0</v>
      </c>
      <c r="E169" s="34">
        <v>0</v>
      </c>
      <c r="F169" s="34">
        <v>0</v>
      </c>
      <c r="G169" s="34">
        <v>106.73</v>
      </c>
      <c r="H169" s="34">
        <v>52.09</v>
      </c>
      <c r="I169" s="34">
        <v>127.18</v>
      </c>
      <c r="J169" s="34">
        <v>100.53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34">
        <v>0</v>
      </c>
      <c r="T169" s="34">
        <v>0</v>
      </c>
      <c r="U169" s="34">
        <v>0</v>
      </c>
      <c r="V169" s="34">
        <v>3.08</v>
      </c>
      <c r="W169" s="34">
        <v>0</v>
      </c>
      <c r="X169" s="34">
        <v>0</v>
      </c>
      <c r="Y169" s="34">
        <v>0</v>
      </c>
    </row>
    <row r="170" spans="1:25" ht="15">
      <c r="A170" s="33">
        <v>45467</v>
      </c>
      <c r="B170" s="34">
        <v>0</v>
      </c>
      <c r="C170" s="34">
        <v>0</v>
      </c>
      <c r="D170" s="34">
        <v>0</v>
      </c>
      <c r="E170" s="34">
        <v>21.93</v>
      </c>
      <c r="F170" s="34">
        <v>17.170000000000002</v>
      </c>
      <c r="G170" s="34">
        <v>86.52</v>
      </c>
      <c r="H170" s="34">
        <v>196.65</v>
      </c>
      <c r="I170" s="34">
        <v>386.71</v>
      </c>
      <c r="J170" s="34">
        <v>29.1</v>
      </c>
      <c r="K170" s="34">
        <v>22.87</v>
      </c>
      <c r="L170" s="34">
        <v>39.619999999999997</v>
      </c>
      <c r="M170" s="34">
        <v>12.15</v>
      </c>
      <c r="N170" s="34">
        <v>74.5</v>
      </c>
      <c r="O170" s="34">
        <v>22.91</v>
      </c>
      <c r="P170" s="34">
        <v>0</v>
      </c>
      <c r="Q170" s="34">
        <v>0</v>
      </c>
      <c r="R170" s="34">
        <v>0</v>
      </c>
      <c r="S170" s="34">
        <v>0</v>
      </c>
      <c r="T170" s="34">
        <v>0.93</v>
      </c>
      <c r="U170" s="34">
        <v>1.08</v>
      </c>
      <c r="V170" s="34">
        <v>0.66</v>
      </c>
      <c r="W170" s="34">
        <v>0</v>
      </c>
      <c r="X170" s="34">
        <v>0</v>
      </c>
      <c r="Y170" s="34">
        <v>0</v>
      </c>
    </row>
    <row r="171" spans="1:25" ht="15">
      <c r="A171" s="33">
        <v>45468</v>
      </c>
      <c r="B171" s="34">
        <v>0</v>
      </c>
      <c r="C171" s="34">
        <v>0</v>
      </c>
      <c r="D171" s="34">
        <v>0</v>
      </c>
      <c r="E171" s="34">
        <v>0</v>
      </c>
      <c r="F171" s="34">
        <v>0</v>
      </c>
      <c r="G171" s="34">
        <v>192.12</v>
      </c>
      <c r="H171" s="34">
        <v>118.38</v>
      </c>
      <c r="I171" s="34">
        <v>195.48</v>
      </c>
      <c r="J171" s="34">
        <v>43.07</v>
      </c>
      <c r="K171" s="34">
        <v>49.09</v>
      </c>
      <c r="L171" s="34">
        <v>40.46</v>
      </c>
      <c r="M171" s="34">
        <v>5.12</v>
      </c>
      <c r="N171" s="34">
        <v>38.450000000000003</v>
      </c>
      <c r="O171" s="34">
        <v>32.409999999999997</v>
      </c>
      <c r="P171" s="34">
        <v>31.82</v>
      </c>
      <c r="Q171" s="34">
        <v>23.71</v>
      </c>
      <c r="R171" s="34">
        <v>0</v>
      </c>
      <c r="S171" s="34">
        <v>0</v>
      </c>
      <c r="T171" s="34">
        <v>0</v>
      </c>
      <c r="U171" s="34">
        <v>0</v>
      </c>
      <c r="V171" s="34">
        <v>0</v>
      </c>
      <c r="W171" s="34">
        <v>0</v>
      </c>
      <c r="X171" s="34">
        <v>0</v>
      </c>
      <c r="Y171" s="34">
        <v>0</v>
      </c>
    </row>
    <row r="172" spans="1:25" ht="15">
      <c r="A172" s="33">
        <v>45469</v>
      </c>
      <c r="B172" s="34">
        <v>0</v>
      </c>
      <c r="C172" s="34">
        <v>0</v>
      </c>
      <c r="D172" s="34">
        <v>0</v>
      </c>
      <c r="E172" s="34">
        <v>0</v>
      </c>
      <c r="F172" s="34">
        <v>0</v>
      </c>
      <c r="G172" s="34">
        <v>181.56</v>
      </c>
      <c r="H172" s="34">
        <v>220.09</v>
      </c>
      <c r="I172" s="34">
        <v>289.62</v>
      </c>
      <c r="J172" s="34">
        <v>4.4000000000000004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0</v>
      </c>
      <c r="W172" s="34">
        <v>0</v>
      </c>
      <c r="X172" s="34">
        <v>0</v>
      </c>
      <c r="Y172" s="34">
        <v>0</v>
      </c>
    </row>
    <row r="173" spans="1:25" ht="15">
      <c r="A173" s="33">
        <v>45470</v>
      </c>
      <c r="B173" s="34">
        <v>0</v>
      </c>
      <c r="C173" s="34">
        <v>0</v>
      </c>
      <c r="D173" s="34">
        <v>0</v>
      </c>
      <c r="E173" s="34">
        <v>0</v>
      </c>
      <c r="F173" s="34">
        <v>45.27</v>
      </c>
      <c r="G173" s="34">
        <v>130.62</v>
      </c>
      <c r="H173" s="34">
        <v>99.94</v>
      </c>
      <c r="I173" s="34">
        <v>294.92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237.46</v>
      </c>
      <c r="R173" s="34">
        <v>33.72</v>
      </c>
      <c r="S173" s="34">
        <v>0</v>
      </c>
      <c r="T173" s="34">
        <v>0</v>
      </c>
      <c r="U173" s="34">
        <v>0</v>
      </c>
      <c r="V173" s="34">
        <v>0</v>
      </c>
      <c r="W173" s="34">
        <v>0</v>
      </c>
      <c r="X173" s="34">
        <v>0</v>
      </c>
      <c r="Y173" s="34">
        <v>0</v>
      </c>
    </row>
    <row r="174" spans="1:25" ht="15">
      <c r="A174" s="33">
        <v>45471</v>
      </c>
      <c r="B174" s="34">
        <v>0</v>
      </c>
      <c r="C174" s="34">
        <v>0</v>
      </c>
      <c r="D174" s="34">
        <v>0</v>
      </c>
      <c r="E174" s="34">
        <v>0</v>
      </c>
      <c r="F174" s="34">
        <v>0</v>
      </c>
      <c r="G174" s="34">
        <v>151.91</v>
      </c>
      <c r="H174" s="34">
        <v>128.08000000000001</v>
      </c>
      <c r="I174" s="34">
        <v>280.45999999999998</v>
      </c>
      <c r="J174" s="34">
        <v>79.3</v>
      </c>
      <c r="K174" s="34">
        <v>9.7100000000000009</v>
      </c>
      <c r="L174" s="34">
        <v>57.27</v>
      </c>
      <c r="M174" s="34">
        <v>47.86</v>
      </c>
      <c r="N174" s="34">
        <v>104.82</v>
      </c>
      <c r="O174" s="34">
        <v>21.15</v>
      </c>
      <c r="P174" s="34">
        <v>3.02</v>
      </c>
      <c r="Q174" s="34">
        <v>0</v>
      </c>
      <c r="R174" s="34">
        <v>0</v>
      </c>
      <c r="S174" s="34">
        <v>0</v>
      </c>
      <c r="T174" s="34">
        <v>0</v>
      </c>
      <c r="U174" s="34">
        <v>0</v>
      </c>
      <c r="V174" s="34">
        <v>40.6</v>
      </c>
      <c r="W174" s="34">
        <v>0</v>
      </c>
      <c r="X174" s="34">
        <v>0</v>
      </c>
      <c r="Y174" s="34">
        <v>0</v>
      </c>
    </row>
    <row r="175" spans="1:25" ht="15">
      <c r="A175" s="33">
        <v>45472</v>
      </c>
      <c r="B175" s="34">
        <v>0</v>
      </c>
      <c r="C175" s="34">
        <v>1.53</v>
      </c>
      <c r="D175" s="34">
        <v>0</v>
      </c>
      <c r="E175" s="34">
        <v>0</v>
      </c>
      <c r="F175" s="34">
        <v>70.34</v>
      </c>
      <c r="G175" s="34">
        <v>150.97999999999999</v>
      </c>
      <c r="H175" s="34">
        <v>183.65</v>
      </c>
      <c r="I175" s="34">
        <v>195.98</v>
      </c>
      <c r="J175" s="34">
        <v>180.14</v>
      </c>
      <c r="K175" s="34">
        <v>81.489999999999995</v>
      </c>
      <c r="L175" s="34">
        <v>141.53</v>
      </c>
      <c r="M175" s="34">
        <v>100.99</v>
      </c>
      <c r="N175" s="34">
        <v>82.19</v>
      </c>
      <c r="O175" s="34">
        <v>30.87</v>
      </c>
      <c r="P175" s="34">
        <v>7.65</v>
      </c>
      <c r="Q175" s="34">
        <v>0</v>
      </c>
      <c r="R175" s="34">
        <v>0</v>
      </c>
      <c r="S175" s="34">
        <v>0</v>
      </c>
      <c r="T175" s="34">
        <v>267.7</v>
      </c>
      <c r="U175" s="34">
        <v>55.99</v>
      </c>
      <c r="V175" s="34">
        <v>178.67</v>
      </c>
      <c r="W175" s="34">
        <v>149.63999999999999</v>
      </c>
      <c r="X175" s="34">
        <v>0</v>
      </c>
      <c r="Y175" s="34">
        <v>83.7</v>
      </c>
    </row>
    <row r="176" spans="1:25" ht="15">
      <c r="A176" s="33">
        <v>45473</v>
      </c>
      <c r="B176" s="34">
        <v>2.23</v>
      </c>
      <c r="C176" s="34">
        <v>65.8</v>
      </c>
      <c r="D176" s="34">
        <v>0</v>
      </c>
      <c r="E176" s="34">
        <v>0</v>
      </c>
      <c r="F176" s="34">
        <v>0</v>
      </c>
      <c r="G176" s="34">
        <v>171.82</v>
      </c>
      <c r="H176" s="34">
        <v>233.78</v>
      </c>
      <c r="I176" s="34">
        <v>181.76</v>
      </c>
      <c r="J176" s="34">
        <v>488.11</v>
      </c>
      <c r="K176" s="34">
        <v>59</v>
      </c>
      <c r="L176" s="34">
        <v>58.65</v>
      </c>
      <c r="M176" s="34">
        <v>141.86000000000001</v>
      </c>
      <c r="N176" s="34">
        <v>187.31</v>
      </c>
      <c r="O176" s="34">
        <v>238.4</v>
      </c>
      <c r="P176" s="34">
        <v>329.48</v>
      </c>
      <c r="Q176" s="34">
        <v>999.82</v>
      </c>
      <c r="R176" s="34">
        <v>1400.39</v>
      </c>
      <c r="S176" s="34">
        <v>2776.45</v>
      </c>
      <c r="T176" s="34">
        <v>2625.22</v>
      </c>
      <c r="U176" s="34">
        <v>603.41</v>
      </c>
      <c r="V176" s="34">
        <v>1353.93</v>
      </c>
      <c r="W176" s="34">
        <v>846.68</v>
      </c>
      <c r="X176" s="34">
        <v>52.36</v>
      </c>
      <c r="Y176" s="34">
        <v>73.08</v>
      </c>
    </row>
    <row r="179" spans="1:25">
      <c r="A179" s="36" t="s">
        <v>8</v>
      </c>
      <c r="B179" s="37"/>
      <c r="C179" s="38"/>
      <c r="D179" s="39"/>
      <c r="E179" s="39"/>
      <c r="F179" s="39"/>
      <c r="G179" s="40" t="s">
        <v>38</v>
      </c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41"/>
    </row>
    <row r="180" spans="1:25" ht="24">
      <c r="A180" s="43"/>
      <c r="B180" s="44" t="s">
        <v>10</v>
      </c>
      <c r="C180" s="45" t="s">
        <v>11</v>
      </c>
      <c r="D180" s="45" t="s">
        <v>12</v>
      </c>
      <c r="E180" s="45" t="s">
        <v>13</v>
      </c>
      <c r="F180" s="45" t="s">
        <v>14</v>
      </c>
      <c r="G180" s="45" t="s">
        <v>15</v>
      </c>
      <c r="H180" s="45" t="s">
        <v>16</v>
      </c>
      <c r="I180" s="45" t="s">
        <v>17</v>
      </c>
      <c r="J180" s="45" t="s">
        <v>18</v>
      </c>
      <c r="K180" s="45" t="s">
        <v>19</v>
      </c>
      <c r="L180" s="45" t="s">
        <v>20</v>
      </c>
      <c r="M180" s="45" t="s">
        <v>21</v>
      </c>
      <c r="N180" s="45" t="s">
        <v>22</v>
      </c>
      <c r="O180" s="45" t="s">
        <v>23</v>
      </c>
      <c r="P180" s="45" t="s">
        <v>24</v>
      </c>
      <c r="Q180" s="45" t="s">
        <v>25</v>
      </c>
      <c r="R180" s="45" t="s">
        <v>26</v>
      </c>
      <c r="S180" s="45" t="s">
        <v>27</v>
      </c>
      <c r="T180" s="45" t="s">
        <v>28</v>
      </c>
      <c r="U180" s="45" t="s">
        <v>29</v>
      </c>
      <c r="V180" s="45" t="s">
        <v>30</v>
      </c>
      <c r="W180" s="45" t="s">
        <v>31</v>
      </c>
      <c r="X180" s="45" t="s">
        <v>32</v>
      </c>
      <c r="Y180" s="45" t="s">
        <v>33</v>
      </c>
    </row>
    <row r="181" spans="1:25" ht="15">
      <c r="A181" s="33">
        <v>45444</v>
      </c>
      <c r="B181" s="46">
        <v>119.39</v>
      </c>
      <c r="C181" s="46">
        <v>222.77</v>
      </c>
      <c r="D181" s="46">
        <v>168.28</v>
      </c>
      <c r="E181" s="46">
        <v>219.62</v>
      </c>
      <c r="F181" s="46">
        <v>692.17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6">
        <v>10.72</v>
      </c>
      <c r="T181" s="46">
        <v>0</v>
      </c>
      <c r="U181" s="46">
        <v>0</v>
      </c>
      <c r="V181" s="46">
        <v>0</v>
      </c>
      <c r="W181" s="46">
        <v>581.13</v>
      </c>
      <c r="X181" s="46">
        <v>283.33</v>
      </c>
      <c r="Y181" s="46">
        <v>1289.47</v>
      </c>
    </row>
    <row r="182" spans="1:25" ht="15">
      <c r="A182" s="33">
        <v>45445</v>
      </c>
      <c r="B182" s="46">
        <v>1215.01</v>
      </c>
      <c r="C182" s="46">
        <v>1003.81</v>
      </c>
      <c r="D182" s="46">
        <v>797.85</v>
      </c>
      <c r="E182" s="46">
        <v>284.62</v>
      </c>
      <c r="F182" s="46">
        <v>573.61</v>
      </c>
      <c r="G182" s="46">
        <v>0</v>
      </c>
      <c r="H182" s="46">
        <v>5.44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0</v>
      </c>
      <c r="U182" s="46">
        <v>0</v>
      </c>
      <c r="V182" s="46">
        <v>0</v>
      </c>
      <c r="W182" s="46">
        <v>0</v>
      </c>
      <c r="X182" s="46">
        <v>456.81</v>
      </c>
      <c r="Y182" s="46">
        <v>223.94</v>
      </c>
    </row>
    <row r="183" spans="1:25" ht="15">
      <c r="A183" s="33">
        <v>45446</v>
      </c>
      <c r="B183" s="46">
        <v>109.58</v>
      </c>
      <c r="C183" s="46">
        <v>6.39</v>
      </c>
      <c r="D183" s="46">
        <v>118.7</v>
      </c>
      <c r="E183" s="46">
        <v>137.87</v>
      </c>
      <c r="F183" s="46">
        <v>105.31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6">
        <v>0</v>
      </c>
      <c r="T183" s="46">
        <v>0</v>
      </c>
      <c r="U183" s="46">
        <v>0</v>
      </c>
      <c r="V183" s="46">
        <v>0</v>
      </c>
      <c r="W183" s="46">
        <v>26.3</v>
      </c>
      <c r="X183" s="46">
        <v>179.5</v>
      </c>
      <c r="Y183" s="46">
        <v>135.05000000000001</v>
      </c>
    </row>
    <row r="184" spans="1:25" ht="15">
      <c r="A184" s="33">
        <v>45447</v>
      </c>
      <c r="B184" s="46">
        <v>153.16999999999999</v>
      </c>
      <c r="C184" s="46">
        <v>211</v>
      </c>
      <c r="D184" s="46">
        <v>106.53</v>
      </c>
      <c r="E184" s="46">
        <v>66.08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0</v>
      </c>
      <c r="U184" s="46">
        <v>0</v>
      </c>
      <c r="V184" s="46">
        <v>0</v>
      </c>
      <c r="W184" s="46">
        <v>12.65</v>
      </c>
      <c r="X184" s="46">
        <v>43.56</v>
      </c>
      <c r="Y184" s="46">
        <v>119.11</v>
      </c>
    </row>
    <row r="185" spans="1:25" ht="15">
      <c r="A185" s="33">
        <v>45448</v>
      </c>
      <c r="B185" s="46">
        <v>0</v>
      </c>
      <c r="C185" s="46">
        <v>16.5</v>
      </c>
      <c r="D185" s="46">
        <v>0</v>
      </c>
      <c r="E185" s="46">
        <v>0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1439.84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v>0</v>
      </c>
      <c r="T185" s="46">
        <v>0</v>
      </c>
      <c r="U185" s="46">
        <v>0</v>
      </c>
      <c r="V185" s="46">
        <v>0</v>
      </c>
      <c r="W185" s="46">
        <v>0</v>
      </c>
      <c r="X185" s="46">
        <v>75.489999999999995</v>
      </c>
      <c r="Y185" s="46">
        <v>89.58</v>
      </c>
    </row>
    <row r="186" spans="1:25" ht="15">
      <c r="A186" s="33">
        <v>45449</v>
      </c>
      <c r="B186" s="46">
        <v>0</v>
      </c>
      <c r="C186" s="46">
        <v>0</v>
      </c>
      <c r="D186" s="46">
        <v>0</v>
      </c>
      <c r="E186" s="46">
        <v>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6">
        <v>0</v>
      </c>
      <c r="T186" s="46">
        <v>0</v>
      </c>
      <c r="U186" s="46">
        <v>164.17</v>
      </c>
      <c r="V186" s="46">
        <v>0</v>
      </c>
      <c r="W186" s="46">
        <v>104.18</v>
      </c>
      <c r="X186" s="46">
        <v>450.7</v>
      </c>
      <c r="Y186" s="46">
        <v>1129.1300000000001</v>
      </c>
    </row>
    <row r="187" spans="1:25" ht="15">
      <c r="A187" s="33">
        <v>45450</v>
      </c>
      <c r="B187" s="46">
        <v>0</v>
      </c>
      <c r="C187" s="46">
        <v>102.21</v>
      </c>
      <c r="D187" s="46">
        <v>0</v>
      </c>
      <c r="E187" s="46">
        <v>0</v>
      </c>
      <c r="F187" s="46">
        <v>92.78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v>0</v>
      </c>
      <c r="P187" s="46">
        <v>0</v>
      </c>
      <c r="Q187" s="46">
        <v>0</v>
      </c>
      <c r="R187" s="46">
        <v>52.75</v>
      </c>
      <c r="S187" s="46">
        <v>114.03</v>
      </c>
      <c r="T187" s="46">
        <v>258.85000000000002</v>
      </c>
      <c r="U187" s="46">
        <v>331.89</v>
      </c>
      <c r="V187" s="46">
        <v>137.71</v>
      </c>
      <c r="W187" s="46">
        <v>356.36</v>
      </c>
      <c r="X187" s="46">
        <v>608.97</v>
      </c>
      <c r="Y187" s="46">
        <v>411.45</v>
      </c>
    </row>
    <row r="188" spans="1:25" ht="15">
      <c r="A188" s="33">
        <v>45451</v>
      </c>
      <c r="B188" s="46">
        <v>31.85</v>
      </c>
      <c r="C188" s="46">
        <v>0</v>
      </c>
      <c r="D188" s="46">
        <v>0</v>
      </c>
      <c r="E188" s="46">
        <v>688.73</v>
      </c>
      <c r="F188" s="46">
        <v>826.85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0</v>
      </c>
      <c r="T188" s="46">
        <v>1.57</v>
      </c>
      <c r="U188" s="46">
        <v>0</v>
      </c>
      <c r="V188" s="46">
        <v>0</v>
      </c>
      <c r="W188" s="46">
        <v>65.209999999999994</v>
      </c>
      <c r="X188" s="46">
        <v>697.97</v>
      </c>
      <c r="Y188" s="46">
        <v>283.99</v>
      </c>
    </row>
    <row r="189" spans="1:25" ht="15">
      <c r="A189" s="33">
        <v>45452</v>
      </c>
      <c r="B189" s="46">
        <v>135.22999999999999</v>
      </c>
      <c r="C189" s="46">
        <v>67.13</v>
      </c>
      <c r="D189" s="46">
        <v>30.24</v>
      </c>
      <c r="E189" s="46">
        <v>32.24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7.45</v>
      </c>
      <c r="L189" s="46">
        <v>76.16</v>
      </c>
      <c r="M189" s="46">
        <v>97.26</v>
      </c>
      <c r="N189" s="46">
        <v>26.08</v>
      </c>
      <c r="O189" s="46">
        <v>56.38</v>
      </c>
      <c r="P189" s="46">
        <v>57.32</v>
      </c>
      <c r="Q189" s="46">
        <v>38.630000000000003</v>
      </c>
      <c r="R189" s="46">
        <v>135.72</v>
      </c>
      <c r="S189" s="46">
        <v>143.66</v>
      </c>
      <c r="T189" s="46">
        <v>122.7</v>
      </c>
      <c r="U189" s="46">
        <v>117.51</v>
      </c>
      <c r="V189" s="46">
        <v>6.35</v>
      </c>
      <c r="W189" s="46">
        <v>105.59</v>
      </c>
      <c r="X189" s="46">
        <v>780.24</v>
      </c>
      <c r="Y189" s="46">
        <v>423.32</v>
      </c>
    </row>
    <row r="190" spans="1:25" ht="15">
      <c r="A190" s="33">
        <v>45453</v>
      </c>
      <c r="B190" s="46">
        <v>0</v>
      </c>
      <c r="C190" s="46">
        <v>0</v>
      </c>
      <c r="D190" s="46">
        <v>42.78</v>
      </c>
      <c r="E190" s="46">
        <v>146.87</v>
      </c>
      <c r="F190" s="46">
        <v>0</v>
      </c>
      <c r="G190" s="46">
        <v>0</v>
      </c>
      <c r="H190" s="46">
        <v>0</v>
      </c>
      <c r="I190" s="46">
        <v>0</v>
      </c>
      <c r="J190" s="46">
        <v>20.85</v>
      </c>
      <c r="K190" s="46">
        <v>18.93</v>
      </c>
      <c r="L190" s="46">
        <v>22.91</v>
      </c>
      <c r="M190" s="46">
        <v>17.05</v>
      </c>
      <c r="N190" s="46">
        <v>12.54</v>
      </c>
      <c r="O190" s="46">
        <v>14.55</v>
      </c>
      <c r="P190" s="46">
        <v>23.55</v>
      </c>
      <c r="Q190" s="46">
        <v>36.35</v>
      </c>
      <c r="R190" s="46">
        <v>42.67</v>
      </c>
      <c r="S190" s="46">
        <v>29.69</v>
      </c>
      <c r="T190" s="46">
        <v>29.92</v>
      </c>
      <c r="U190" s="46">
        <v>13.29</v>
      </c>
      <c r="V190" s="46">
        <v>26.16</v>
      </c>
      <c r="W190" s="46">
        <v>65.25</v>
      </c>
      <c r="X190" s="46">
        <v>751.25</v>
      </c>
      <c r="Y190" s="46">
        <v>373.78</v>
      </c>
    </row>
    <row r="191" spans="1:25" ht="15">
      <c r="A191" s="33">
        <v>45454</v>
      </c>
      <c r="B191" s="46">
        <v>106.73</v>
      </c>
      <c r="C191" s="46">
        <v>30.42</v>
      </c>
      <c r="D191" s="46">
        <v>47.65</v>
      </c>
      <c r="E191" s="46">
        <v>674.56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17.13</v>
      </c>
      <c r="L191" s="46">
        <v>9.7799999999999994</v>
      </c>
      <c r="M191" s="46">
        <v>26.47</v>
      </c>
      <c r="N191" s="46">
        <v>18.8</v>
      </c>
      <c r="O191" s="46">
        <v>4.26</v>
      </c>
      <c r="P191" s="46">
        <v>0</v>
      </c>
      <c r="Q191" s="46">
        <v>0</v>
      </c>
      <c r="R191" s="46">
        <v>0</v>
      </c>
      <c r="S191" s="46">
        <v>37.25</v>
      </c>
      <c r="T191" s="46">
        <v>37.56</v>
      </c>
      <c r="U191" s="46">
        <v>18.39</v>
      </c>
      <c r="V191" s="46">
        <v>17.829999999999998</v>
      </c>
      <c r="W191" s="46">
        <v>28.04</v>
      </c>
      <c r="X191" s="46">
        <v>161.76</v>
      </c>
      <c r="Y191" s="46">
        <v>254.78</v>
      </c>
    </row>
    <row r="192" spans="1:25" ht="15">
      <c r="A192" s="33">
        <v>45455</v>
      </c>
      <c r="B192" s="46">
        <v>64.14</v>
      </c>
      <c r="C192" s="46">
        <v>0</v>
      </c>
      <c r="D192" s="46">
        <v>0</v>
      </c>
      <c r="E192" s="46">
        <v>0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2.9</v>
      </c>
      <c r="M192" s="46">
        <v>4.38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46">
        <v>0</v>
      </c>
      <c r="V192" s="46">
        <v>0</v>
      </c>
      <c r="W192" s="46">
        <v>18.11</v>
      </c>
      <c r="X192" s="46">
        <v>0</v>
      </c>
      <c r="Y192" s="46">
        <v>82.75</v>
      </c>
    </row>
    <row r="193" spans="1:25" ht="15">
      <c r="A193" s="33">
        <v>45456</v>
      </c>
      <c r="B193" s="46">
        <v>57.06</v>
      </c>
      <c r="C193" s="46">
        <v>76.790000000000006</v>
      </c>
      <c r="D193" s="46">
        <v>88.2</v>
      </c>
      <c r="E193" s="46">
        <v>9.5299999999999994</v>
      </c>
      <c r="F193" s="46">
        <v>0</v>
      </c>
      <c r="G193" s="46">
        <v>0</v>
      </c>
      <c r="H193" s="46">
        <v>0</v>
      </c>
      <c r="I193" s="46">
        <v>0</v>
      </c>
      <c r="J193" s="46">
        <v>29.86</v>
      </c>
      <c r="K193" s="46">
        <v>0</v>
      </c>
      <c r="L193" s="46">
        <v>0</v>
      </c>
      <c r="M193" s="46">
        <v>0</v>
      </c>
      <c r="N193" s="46">
        <v>0</v>
      </c>
      <c r="O193" s="46">
        <v>0</v>
      </c>
      <c r="P193" s="46">
        <v>0</v>
      </c>
      <c r="Q193" s="46">
        <v>0</v>
      </c>
      <c r="R193" s="46">
        <v>0</v>
      </c>
      <c r="S193" s="46">
        <v>0</v>
      </c>
      <c r="T193" s="46">
        <v>0</v>
      </c>
      <c r="U193" s="46">
        <v>0</v>
      </c>
      <c r="V193" s="46">
        <v>0</v>
      </c>
      <c r="W193" s="46">
        <v>43.87</v>
      </c>
      <c r="X193" s="46">
        <v>79.010000000000005</v>
      </c>
      <c r="Y193" s="46">
        <v>363.2</v>
      </c>
    </row>
    <row r="194" spans="1:25" ht="15">
      <c r="A194" s="33">
        <v>45457</v>
      </c>
      <c r="B194" s="46">
        <v>0</v>
      </c>
      <c r="C194" s="46">
        <v>0</v>
      </c>
      <c r="D194" s="46">
        <v>0</v>
      </c>
      <c r="E194" s="46">
        <v>0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46">
        <v>0</v>
      </c>
      <c r="V194" s="46">
        <v>0</v>
      </c>
      <c r="W194" s="46">
        <v>39.46</v>
      </c>
      <c r="X194" s="46">
        <v>248.17</v>
      </c>
      <c r="Y194" s="46">
        <v>231.27</v>
      </c>
    </row>
    <row r="195" spans="1:25" ht="15">
      <c r="A195" s="33">
        <v>45458</v>
      </c>
      <c r="B195" s="46">
        <v>32.44</v>
      </c>
      <c r="C195" s="46">
        <v>4.7300000000000004</v>
      </c>
      <c r="D195" s="46">
        <v>147.94</v>
      </c>
      <c r="E195" s="46">
        <v>0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7.75</v>
      </c>
      <c r="L195" s="46">
        <v>0</v>
      </c>
      <c r="M195" s="46">
        <v>1.75</v>
      </c>
      <c r="N195" s="46">
        <v>0</v>
      </c>
      <c r="O195" s="46">
        <v>0</v>
      </c>
      <c r="P195" s="46">
        <v>0</v>
      </c>
      <c r="Q195" s="46">
        <v>0</v>
      </c>
      <c r="R195" s="46">
        <v>0</v>
      </c>
      <c r="S195" s="46">
        <v>8.25</v>
      </c>
      <c r="T195" s="46">
        <v>15.51</v>
      </c>
      <c r="U195" s="46">
        <v>4.3899999999999997</v>
      </c>
      <c r="V195" s="46">
        <v>14.27</v>
      </c>
      <c r="W195" s="46">
        <v>134.84</v>
      </c>
      <c r="X195" s="46">
        <v>547.5</v>
      </c>
      <c r="Y195" s="46">
        <v>341.08</v>
      </c>
    </row>
    <row r="196" spans="1:25" ht="15">
      <c r="A196" s="33">
        <v>45459</v>
      </c>
      <c r="B196" s="46">
        <v>60.41</v>
      </c>
      <c r="C196" s="46">
        <v>85.14</v>
      </c>
      <c r="D196" s="46">
        <v>197.61</v>
      </c>
      <c r="E196" s="46">
        <v>781.49</v>
      </c>
      <c r="F196" s="46">
        <v>164.58</v>
      </c>
      <c r="G196" s="46">
        <v>137.41</v>
      </c>
      <c r="H196" s="46">
        <v>23.83</v>
      </c>
      <c r="I196" s="46">
        <v>0</v>
      </c>
      <c r="J196" s="46">
        <v>0</v>
      </c>
      <c r="K196" s="46">
        <v>0</v>
      </c>
      <c r="L196" s="46">
        <v>25.23</v>
      </c>
      <c r="M196" s="46">
        <v>28.12</v>
      </c>
      <c r="N196" s="46">
        <v>26.62</v>
      </c>
      <c r="O196" s="46">
        <v>30.35</v>
      </c>
      <c r="P196" s="46">
        <v>25.09</v>
      </c>
      <c r="Q196" s="46">
        <v>20.84</v>
      </c>
      <c r="R196" s="46">
        <v>31.24</v>
      </c>
      <c r="S196" s="46">
        <v>30.33</v>
      </c>
      <c r="T196" s="46">
        <v>35.53</v>
      </c>
      <c r="U196" s="46">
        <v>20.059999999999999</v>
      </c>
      <c r="V196" s="46">
        <v>9.33</v>
      </c>
      <c r="W196" s="46">
        <v>2.48</v>
      </c>
      <c r="X196" s="46">
        <v>28.18</v>
      </c>
      <c r="Y196" s="46">
        <v>162.33000000000001</v>
      </c>
    </row>
    <row r="197" spans="1:25" ht="15">
      <c r="A197" s="33">
        <v>45460</v>
      </c>
      <c r="B197" s="46">
        <v>0</v>
      </c>
      <c r="C197" s="46">
        <v>0</v>
      </c>
      <c r="D197" s="46">
        <v>0</v>
      </c>
      <c r="E197" s="46">
        <v>0</v>
      </c>
      <c r="F197" s="46">
        <v>0</v>
      </c>
      <c r="G197" s="46">
        <v>0</v>
      </c>
      <c r="H197" s="46">
        <v>0</v>
      </c>
      <c r="I197" s="46">
        <v>0</v>
      </c>
      <c r="J197" s="46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v>0</v>
      </c>
      <c r="P197" s="46">
        <v>0</v>
      </c>
      <c r="Q197" s="46">
        <v>0</v>
      </c>
      <c r="R197" s="46">
        <v>0</v>
      </c>
      <c r="S197" s="46">
        <v>0</v>
      </c>
      <c r="T197" s="46">
        <v>0</v>
      </c>
      <c r="U197" s="46">
        <v>0</v>
      </c>
      <c r="V197" s="46">
        <v>0</v>
      </c>
      <c r="W197" s="46">
        <v>0</v>
      </c>
      <c r="X197" s="46">
        <v>0</v>
      </c>
      <c r="Y197" s="46">
        <v>73.569999999999993</v>
      </c>
    </row>
    <row r="198" spans="1:25" ht="15">
      <c r="A198" s="33">
        <v>45461</v>
      </c>
      <c r="B198" s="46">
        <v>0</v>
      </c>
      <c r="C198" s="46">
        <v>0</v>
      </c>
      <c r="D198" s="46">
        <v>0</v>
      </c>
      <c r="E198" s="46">
        <v>0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v>0</v>
      </c>
      <c r="P198" s="46">
        <v>0</v>
      </c>
      <c r="Q198" s="46">
        <v>0</v>
      </c>
      <c r="R198" s="46">
        <v>0</v>
      </c>
      <c r="S198" s="46">
        <v>0</v>
      </c>
      <c r="T198" s="46">
        <v>0</v>
      </c>
      <c r="U198" s="46">
        <v>0</v>
      </c>
      <c r="V198" s="46">
        <v>0</v>
      </c>
      <c r="W198" s="46">
        <v>0</v>
      </c>
      <c r="X198" s="46">
        <v>11.14</v>
      </c>
      <c r="Y198" s="46">
        <v>76.650000000000006</v>
      </c>
    </row>
    <row r="199" spans="1:25" ht="15">
      <c r="A199" s="33">
        <v>45462</v>
      </c>
      <c r="B199" s="46">
        <v>0</v>
      </c>
      <c r="C199" s="46">
        <v>0</v>
      </c>
      <c r="D199" s="46">
        <v>0</v>
      </c>
      <c r="E199" s="46">
        <v>0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v>0</v>
      </c>
      <c r="P199" s="46">
        <v>0</v>
      </c>
      <c r="Q199" s="46">
        <v>0</v>
      </c>
      <c r="R199" s="46">
        <v>0</v>
      </c>
      <c r="S199" s="46">
        <v>0</v>
      </c>
      <c r="T199" s="46">
        <v>0</v>
      </c>
      <c r="U199" s="46">
        <v>0</v>
      </c>
      <c r="V199" s="46">
        <v>0</v>
      </c>
      <c r="W199" s="46">
        <v>0</v>
      </c>
      <c r="X199" s="46">
        <v>0</v>
      </c>
      <c r="Y199" s="46">
        <v>0</v>
      </c>
    </row>
    <row r="200" spans="1:25" ht="15">
      <c r="A200" s="33">
        <v>45463</v>
      </c>
      <c r="B200" s="46">
        <v>0</v>
      </c>
      <c r="C200" s="46">
        <v>0</v>
      </c>
      <c r="D200" s="46">
        <v>159.93</v>
      </c>
      <c r="E200" s="46">
        <v>42.39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v>0</v>
      </c>
      <c r="O200" s="46">
        <v>0</v>
      </c>
      <c r="P200" s="46">
        <v>0</v>
      </c>
      <c r="Q200" s="46">
        <v>0</v>
      </c>
      <c r="R200" s="46">
        <v>0</v>
      </c>
      <c r="S200" s="46">
        <v>0</v>
      </c>
      <c r="T200" s="46">
        <v>11.09</v>
      </c>
      <c r="U200" s="46">
        <v>0</v>
      </c>
      <c r="V200" s="46">
        <v>0</v>
      </c>
      <c r="W200" s="46">
        <v>0</v>
      </c>
      <c r="X200" s="46">
        <v>159.07</v>
      </c>
      <c r="Y200" s="46">
        <v>242.42</v>
      </c>
    </row>
    <row r="201" spans="1:25" ht="15">
      <c r="A201" s="33">
        <v>45464</v>
      </c>
      <c r="B201" s="46">
        <v>1092.8599999999999</v>
      </c>
      <c r="C201" s="46">
        <v>441.23</v>
      </c>
      <c r="D201" s="46">
        <v>737.5</v>
      </c>
      <c r="E201" s="46">
        <v>94.27</v>
      </c>
      <c r="F201" s="46">
        <v>71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289.60000000000002</v>
      </c>
      <c r="M201" s="46">
        <v>391.09</v>
      </c>
      <c r="N201" s="46">
        <v>122.54</v>
      </c>
      <c r="O201" s="46">
        <v>413.2</v>
      </c>
      <c r="P201" s="46">
        <v>560.88</v>
      </c>
      <c r="Q201" s="46">
        <v>498.65</v>
      </c>
      <c r="R201" s="46">
        <v>518.1</v>
      </c>
      <c r="S201" s="46">
        <v>694.09</v>
      </c>
      <c r="T201" s="46">
        <v>762.18</v>
      </c>
      <c r="U201" s="46">
        <v>689.59</v>
      </c>
      <c r="V201" s="46">
        <v>505.82</v>
      </c>
      <c r="W201" s="46">
        <v>975.83</v>
      </c>
      <c r="X201" s="46">
        <v>903.9</v>
      </c>
      <c r="Y201" s="46">
        <v>1330.35</v>
      </c>
    </row>
    <row r="202" spans="1:25" ht="15">
      <c r="A202" s="33">
        <v>45465</v>
      </c>
      <c r="B202" s="46">
        <v>42.13</v>
      </c>
      <c r="C202" s="46">
        <v>32.08</v>
      </c>
      <c r="D202" s="46">
        <v>0</v>
      </c>
      <c r="E202" s="46">
        <v>2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46">
        <v>36.74</v>
      </c>
      <c r="N202" s="46">
        <v>60.26</v>
      </c>
      <c r="O202" s="46">
        <v>86.11</v>
      </c>
      <c r="P202" s="46">
        <v>89.47</v>
      </c>
      <c r="Q202" s="46">
        <v>86.58</v>
      </c>
      <c r="R202" s="46">
        <v>55.74</v>
      </c>
      <c r="S202" s="46">
        <v>61.49</v>
      </c>
      <c r="T202" s="46">
        <v>51.83</v>
      </c>
      <c r="U202" s="46">
        <v>147.75</v>
      </c>
      <c r="V202" s="46">
        <v>22.1</v>
      </c>
      <c r="W202" s="46">
        <v>116.64</v>
      </c>
      <c r="X202" s="46">
        <v>916.78</v>
      </c>
      <c r="Y202" s="46">
        <v>535.16</v>
      </c>
    </row>
    <row r="203" spans="1:25" ht="15">
      <c r="A203" s="33">
        <v>45466</v>
      </c>
      <c r="B203" s="46">
        <v>106.96</v>
      </c>
      <c r="C203" s="46">
        <v>63.19</v>
      </c>
      <c r="D203" s="46">
        <v>96.77</v>
      </c>
      <c r="E203" s="46">
        <v>81.95</v>
      </c>
      <c r="F203" s="46">
        <v>66.430000000000007</v>
      </c>
      <c r="G203" s="46">
        <v>0</v>
      </c>
      <c r="H203" s="46">
        <v>0</v>
      </c>
      <c r="I203" s="46">
        <v>0</v>
      </c>
      <c r="J203" s="46">
        <v>0</v>
      </c>
      <c r="K203" s="46">
        <v>38.9</v>
      </c>
      <c r="L203" s="46">
        <v>77.290000000000006</v>
      </c>
      <c r="M203" s="46">
        <v>150.13</v>
      </c>
      <c r="N203" s="46">
        <v>195.43</v>
      </c>
      <c r="O203" s="46">
        <v>218.73</v>
      </c>
      <c r="P203" s="46">
        <v>206.74</v>
      </c>
      <c r="Q203" s="46">
        <v>109.91</v>
      </c>
      <c r="R203" s="46">
        <v>140.74</v>
      </c>
      <c r="S203" s="46">
        <v>120.19</v>
      </c>
      <c r="T203" s="46">
        <v>94.16</v>
      </c>
      <c r="U203" s="46">
        <v>93.24</v>
      </c>
      <c r="V203" s="46">
        <v>0</v>
      </c>
      <c r="W203" s="46">
        <v>44.49</v>
      </c>
      <c r="X203" s="46">
        <v>770.75</v>
      </c>
      <c r="Y203" s="46">
        <v>267.58999999999997</v>
      </c>
    </row>
    <row r="204" spans="1:25" ht="15">
      <c r="A204" s="33">
        <v>45467</v>
      </c>
      <c r="B204" s="46">
        <v>151.94999999999999</v>
      </c>
      <c r="C204" s="46">
        <v>93.86</v>
      </c>
      <c r="D204" s="46">
        <v>117.29</v>
      </c>
      <c r="E204" s="46">
        <v>0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v>0</v>
      </c>
      <c r="P204" s="46">
        <v>21.31</v>
      </c>
      <c r="Q204" s="46">
        <v>44.22</v>
      </c>
      <c r="R204" s="46">
        <v>46.31</v>
      </c>
      <c r="S204" s="46">
        <v>39.119999999999997</v>
      </c>
      <c r="T204" s="46">
        <v>0</v>
      </c>
      <c r="U204" s="46">
        <v>0</v>
      </c>
      <c r="V204" s="46">
        <v>0</v>
      </c>
      <c r="W204" s="46">
        <v>20.46</v>
      </c>
      <c r="X204" s="46">
        <v>371.61</v>
      </c>
      <c r="Y204" s="46">
        <v>269.44</v>
      </c>
    </row>
    <row r="205" spans="1:25" ht="15">
      <c r="A205" s="33">
        <v>45468</v>
      </c>
      <c r="B205" s="46">
        <v>165.65</v>
      </c>
      <c r="C205" s="46">
        <v>83.19</v>
      </c>
      <c r="D205" s="46">
        <v>874.28</v>
      </c>
      <c r="E205" s="46">
        <v>2.25</v>
      </c>
      <c r="F205" s="46">
        <v>2.0699999999999998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v>0</v>
      </c>
      <c r="P205" s="46">
        <v>0</v>
      </c>
      <c r="Q205" s="46">
        <v>0</v>
      </c>
      <c r="R205" s="46">
        <v>25.64</v>
      </c>
      <c r="S205" s="46">
        <v>60.35</v>
      </c>
      <c r="T205" s="46">
        <v>88.09</v>
      </c>
      <c r="U205" s="46">
        <v>137.19999999999999</v>
      </c>
      <c r="V205" s="46">
        <v>59.59</v>
      </c>
      <c r="W205" s="46">
        <v>195.84</v>
      </c>
      <c r="X205" s="46">
        <v>623.46</v>
      </c>
      <c r="Y205" s="46">
        <v>748.86</v>
      </c>
    </row>
    <row r="206" spans="1:25" ht="15">
      <c r="A206" s="33">
        <v>45469</v>
      </c>
      <c r="B206" s="46">
        <v>290.83999999999997</v>
      </c>
      <c r="C206" s="46">
        <v>121.61</v>
      </c>
      <c r="D206" s="46">
        <v>927.26</v>
      </c>
      <c r="E206" s="46">
        <v>854.1</v>
      </c>
      <c r="F206" s="46">
        <v>646.4</v>
      </c>
      <c r="G206" s="46">
        <v>0</v>
      </c>
      <c r="H206" s="46">
        <v>0</v>
      </c>
      <c r="I206" s="46">
        <v>0</v>
      </c>
      <c r="J206" s="46">
        <v>0</v>
      </c>
      <c r="K206" s="46">
        <v>17.48</v>
      </c>
      <c r="L206" s="46">
        <v>34.82</v>
      </c>
      <c r="M206" s="46">
        <v>87.26</v>
      </c>
      <c r="N206" s="46">
        <v>107.33</v>
      </c>
      <c r="O206" s="46">
        <v>89.46</v>
      </c>
      <c r="P206" s="46">
        <v>94.97</v>
      </c>
      <c r="Q206" s="46">
        <v>73.72</v>
      </c>
      <c r="R206" s="46">
        <v>99.5</v>
      </c>
      <c r="S206" s="46">
        <v>135.11000000000001</v>
      </c>
      <c r="T206" s="46">
        <v>103.69</v>
      </c>
      <c r="U206" s="46">
        <v>136.46</v>
      </c>
      <c r="V206" s="46">
        <v>49.7</v>
      </c>
      <c r="W206" s="46">
        <v>174.29</v>
      </c>
      <c r="X206" s="46">
        <v>251.32</v>
      </c>
      <c r="Y206" s="46">
        <v>447.35</v>
      </c>
    </row>
    <row r="207" spans="1:25" ht="15">
      <c r="A207" s="33">
        <v>45470</v>
      </c>
      <c r="B207" s="46">
        <v>230.51</v>
      </c>
      <c r="C207" s="46">
        <v>125.21</v>
      </c>
      <c r="D207" s="46">
        <v>932.46</v>
      </c>
      <c r="E207" s="46">
        <v>857.45</v>
      </c>
      <c r="F207" s="46">
        <v>0</v>
      </c>
      <c r="G207" s="46">
        <v>0</v>
      </c>
      <c r="H207" s="46">
        <v>0</v>
      </c>
      <c r="I207" s="46">
        <v>0</v>
      </c>
      <c r="J207" s="46">
        <v>3.26</v>
      </c>
      <c r="K207" s="46">
        <v>25.17</v>
      </c>
      <c r="L207" s="46">
        <v>37.270000000000003</v>
      </c>
      <c r="M207" s="46">
        <v>59.17</v>
      </c>
      <c r="N207" s="46">
        <v>31.73</v>
      </c>
      <c r="O207" s="46">
        <v>39.369999999999997</v>
      </c>
      <c r="P207" s="46">
        <v>90.37</v>
      </c>
      <c r="Q207" s="46">
        <v>0</v>
      </c>
      <c r="R207" s="46">
        <v>0</v>
      </c>
      <c r="S207" s="46">
        <v>124.43</v>
      </c>
      <c r="T207" s="46">
        <v>54.76</v>
      </c>
      <c r="U207" s="46">
        <v>52.11</v>
      </c>
      <c r="V207" s="46">
        <v>15.3</v>
      </c>
      <c r="W207" s="46">
        <v>159.68</v>
      </c>
      <c r="X207" s="46">
        <v>357.48</v>
      </c>
      <c r="Y207" s="46">
        <v>585.33000000000004</v>
      </c>
    </row>
    <row r="208" spans="1:25" ht="15">
      <c r="A208" s="33">
        <v>45471</v>
      </c>
      <c r="B208" s="46">
        <v>189.68</v>
      </c>
      <c r="C208" s="46">
        <v>37.21</v>
      </c>
      <c r="D208" s="46">
        <v>203.46</v>
      </c>
      <c r="E208" s="46">
        <v>2.86</v>
      </c>
      <c r="F208" s="46">
        <v>2.12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0</v>
      </c>
      <c r="N208" s="46">
        <v>0</v>
      </c>
      <c r="O208" s="46">
        <v>0</v>
      </c>
      <c r="P208" s="46">
        <v>0</v>
      </c>
      <c r="Q208" s="46">
        <v>132.5</v>
      </c>
      <c r="R208" s="46">
        <v>138</v>
      </c>
      <c r="S208" s="46">
        <v>185.32</v>
      </c>
      <c r="T208" s="46">
        <v>103.51</v>
      </c>
      <c r="U208" s="46">
        <v>47.61</v>
      </c>
      <c r="V208" s="46">
        <v>0</v>
      </c>
      <c r="W208" s="46">
        <v>44.49</v>
      </c>
      <c r="X208" s="46">
        <v>203.64</v>
      </c>
      <c r="Y208" s="46">
        <v>274.88</v>
      </c>
    </row>
    <row r="209" spans="1:25" ht="15">
      <c r="A209" s="33">
        <v>45472</v>
      </c>
      <c r="B209" s="46">
        <v>112.79</v>
      </c>
      <c r="C209" s="46">
        <v>0</v>
      </c>
      <c r="D209" s="46">
        <v>1.31</v>
      </c>
      <c r="E209" s="46">
        <v>52.21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37.119999999999997</v>
      </c>
      <c r="R209" s="46">
        <v>69.2</v>
      </c>
      <c r="S209" s="46">
        <v>10.7</v>
      </c>
      <c r="T209" s="46">
        <v>0</v>
      </c>
      <c r="U209" s="46">
        <v>0</v>
      </c>
      <c r="V209" s="46">
        <v>0</v>
      </c>
      <c r="W209" s="46">
        <v>0</v>
      </c>
      <c r="X209" s="46">
        <v>48.7</v>
      </c>
      <c r="Y209" s="46">
        <v>0</v>
      </c>
    </row>
    <row r="210" spans="1:25" ht="15">
      <c r="A210" s="33">
        <v>45473</v>
      </c>
      <c r="B210" s="46">
        <v>0</v>
      </c>
      <c r="C210" s="46">
        <v>0</v>
      </c>
      <c r="D210" s="46">
        <v>83.85</v>
      </c>
      <c r="E210" s="46">
        <v>35.79</v>
      </c>
      <c r="F210" s="46">
        <v>79.53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v>0</v>
      </c>
      <c r="P210" s="46">
        <v>0</v>
      </c>
      <c r="Q210" s="46">
        <v>0</v>
      </c>
      <c r="R210" s="46">
        <v>0</v>
      </c>
      <c r="S210" s="46">
        <v>0</v>
      </c>
      <c r="T210" s="46">
        <v>0</v>
      </c>
      <c r="U210" s="46">
        <v>0</v>
      </c>
      <c r="V210" s="46">
        <v>0</v>
      </c>
      <c r="W210" s="46">
        <v>0</v>
      </c>
      <c r="X210" s="46">
        <v>0</v>
      </c>
      <c r="Y210" s="46">
        <v>0</v>
      </c>
    </row>
    <row r="213" spans="1:25">
      <c r="A213" s="47"/>
      <c r="B213" s="47"/>
      <c r="C213" s="47"/>
      <c r="D213" s="47"/>
      <c r="E213" s="47"/>
      <c r="F213" s="47"/>
      <c r="G213" s="48" t="s">
        <v>39</v>
      </c>
      <c r="H213" s="48"/>
      <c r="I213" s="49"/>
      <c r="J213" s="50"/>
      <c r="K213" s="50"/>
      <c r="L213" s="50"/>
      <c r="M213" s="50"/>
      <c r="N213" s="50"/>
      <c r="O213" s="50"/>
      <c r="P213" s="50"/>
      <c r="Q213" s="50"/>
      <c r="R213" s="51"/>
      <c r="S213" s="51"/>
      <c r="T213" s="50"/>
      <c r="U213" s="50"/>
      <c r="V213" s="50"/>
      <c r="W213" s="50"/>
      <c r="X213" s="50"/>
      <c r="Y213" s="50"/>
    </row>
    <row r="214" spans="1:25">
      <c r="A214" s="47" t="s">
        <v>40</v>
      </c>
      <c r="B214" s="47"/>
      <c r="C214" s="47"/>
      <c r="D214" s="47"/>
      <c r="E214" s="47"/>
      <c r="F214" s="47"/>
      <c r="G214" s="52" t="s">
        <v>45</v>
      </c>
      <c r="H214" s="52"/>
      <c r="I214" s="49"/>
      <c r="J214" s="50"/>
      <c r="K214" s="50"/>
      <c r="L214" s="50"/>
      <c r="M214" s="50"/>
      <c r="N214" s="50"/>
      <c r="O214" s="50"/>
      <c r="P214" s="50"/>
      <c r="Q214" s="50"/>
      <c r="R214" s="51"/>
      <c r="S214" s="51"/>
      <c r="T214" s="50"/>
      <c r="U214" s="50"/>
      <c r="V214" s="50"/>
      <c r="W214" s="50"/>
      <c r="X214" s="50"/>
      <c r="Y214" s="50"/>
    </row>
    <row r="215" spans="1:25">
      <c r="A215" s="47" t="s">
        <v>41</v>
      </c>
      <c r="B215" s="47"/>
      <c r="C215" s="47"/>
      <c r="D215" s="47"/>
      <c r="E215" s="47"/>
      <c r="F215" s="47"/>
      <c r="G215" s="52" t="s">
        <v>46</v>
      </c>
      <c r="H215" s="52"/>
      <c r="I215" s="49"/>
      <c r="J215" s="50"/>
      <c r="K215" s="50"/>
      <c r="L215" s="50"/>
      <c r="M215" s="50"/>
      <c r="N215" s="50"/>
      <c r="O215" s="50"/>
      <c r="P215" s="50"/>
      <c r="Q215" s="50"/>
      <c r="R215" s="51"/>
      <c r="S215" s="51"/>
      <c r="T215" s="50"/>
      <c r="U215" s="50"/>
      <c r="V215" s="50"/>
      <c r="W215" s="50"/>
      <c r="X215" s="50"/>
      <c r="Y215" s="50"/>
    </row>
    <row r="216" spans="1:25">
      <c r="A216" s="53"/>
      <c r="B216" s="53"/>
      <c r="C216" s="53"/>
      <c r="D216" s="54"/>
      <c r="E216" s="49"/>
      <c r="F216" s="49"/>
      <c r="G216" s="49"/>
      <c r="H216" s="49"/>
      <c r="I216" s="49"/>
      <c r="J216" s="50"/>
      <c r="K216" s="50"/>
      <c r="L216" s="50"/>
      <c r="M216" s="50"/>
      <c r="N216" s="50"/>
      <c r="O216" s="50"/>
      <c r="P216" s="50"/>
      <c r="Q216" s="50"/>
      <c r="R216" s="51"/>
      <c r="S216" s="51"/>
      <c r="T216" s="50"/>
      <c r="U216" s="50"/>
      <c r="V216" s="50"/>
      <c r="W216" s="50"/>
      <c r="X216" s="50"/>
      <c r="Y216" s="50"/>
    </row>
    <row r="217" spans="1:25">
      <c r="A217" s="53"/>
      <c r="B217" s="53"/>
      <c r="C217" s="53"/>
      <c r="D217" s="54"/>
      <c r="E217" s="49"/>
      <c r="F217" s="49"/>
      <c r="G217" s="49"/>
      <c r="H217" s="49"/>
      <c r="I217" s="49"/>
      <c r="J217" s="50"/>
      <c r="K217" s="50"/>
      <c r="L217" s="50"/>
      <c r="M217" s="50"/>
      <c r="N217" s="50"/>
      <c r="O217" s="50"/>
      <c r="P217" s="50"/>
      <c r="Q217" s="50"/>
      <c r="R217" s="51"/>
      <c r="S217" s="51"/>
      <c r="T217" s="50"/>
      <c r="U217" s="50"/>
      <c r="V217" s="50"/>
      <c r="W217" s="50"/>
      <c r="X217" s="50"/>
      <c r="Y217" s="50"/>
    </row>
    <row r="218" spans="1:25">
      <c r="A218" s="55" t="s">
        <v>42</v>
      </c>
      <c r="B218" s="55"/>
      <c r="C218" s="55"/>
      <c r="D218" s="55"/>
      <c r="E218" s="55"/>
      <c r="F218" s="55"/>
      <c r="G218" s="55"/>
      <c r="H218" s="55"/>
      <c r="I218" s="55"/>
      <c r="J218" s="55"/>
      <c r="K218" s="56"/>
      <c r="L218" s="57" t="s">
        <v>47</v>
      </c>
      <c r="M218" s="57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</row>
    <row r="219" spans="1:25">
      <c r="A219" s="58"/>
      <c r="B219" s="59"/>
      <c r="C219" s="60"/>
      <c r="D219" s="60"/>
      <c r="E219" s="60"/>
      <c r="F219" s="60"/>
      <c r="G219" s="60"/>
      <c r="H219" s="60"/>
      <c r="I219" s="60"/>
      <c r="J219" s="60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</row>
  </sheetData>
  <mergeCells count="17">
    <mergeCell ref="A214:F214"/>
    <mergeCell ref="G214:H214"/>
    <mergeCell ref="A215:F215"/>
    <mergeCell ref="G215:H215"/>
    <mergeCell ref="L218:M218"/>
    <mergeCell ref="A77:A78"/>
    <mergeCell ref="A111:A112"/>
    <mergeCell ref="A145:A146"/>
    <mergeCell ref="A179:A180"/>
    <mergeCell ref="A213:F213"/>
    <mergeCell ref="G213:H213"/>
    <mergeCell ref="A1:T1"/>
    <mergeCell ref="U2:V2"/>
    <mergeCell ref="U3:V3"/>
    <mergeCell ref="A5:Q5"/>
    <mergeCell ref="A9:A10"/>
    <mergeCell ref="A43:A4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19"/>
  <sheetViews>
    <sheetView workbookViewId="0">
      <selection activeCell="A34" sqref="A34"/>
    </sheetView>
  </sheetViews>
  <sheetFormatPr defaultRowHeight="15.75"/>
  <cols>
    <col min="1" max="1" width="14.28515625" style="2" customWidth="1"/>
    <col min="2" max="25" width="8.7109375" style="2" customWidth="1"/>
  </cols>
  <sheetData>
    <row r="1" spans="1:25" ht="38.25" customHeight="1">
      <c r="A1" s="1" t="str">
        <f>'[1]3 ЦК'!A1:T1</f>
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>
      <c r="A2" s="3"/>
      <c r="B2" s="4" t="s">
        <v>1</v>
      </c>
      <c r="C2" s="5"/>
      <c r="D2" s="5"/>
      <c r="E2" s="5"/>
      <c r="H2" s="6"/>
      <c r="I2" s="6"/>
      <c r="J2" s="6"/>
      <c r="T2" s="7" t="str">
        <f>'[1]3 ЦК'!T2</f>
        <v>Июнь</v>
      </c>
      <c r="U2" s="8">
        <f>'[1]3 ЦК'!U2:V2</f>
        <v>2024</v>
      </c>
      <c r="V2" s="8"/>
    </row>
    <row r="3" spans="1:25">
      <c r="A3" s="9"/>
      <c r="B3" s="10" t="s">
        <v>2</v>
      </c>
      <c r="C3" s="11"/>
      <c r="D3" s="11"/>
      <c r="E3" s="11"/>
      <c r="H3" s="6"/>
      <c r="I3" s="6"/>
      <c r="J3" s="6"/>
      <c r="T3" s="12" t="s">
        <v>3</v>
      </c>
      <c r="U3" s="13" t="s">
        <v>4</v>
      </c>
      <c r="V3" s="13"/>
    </row>
    <row r="4" spans="1:25">
      <c r="A4" s="14" t="s">
        <v>5</v>
      </c>
      <c r="B4" s="14"/>
      <c r="C4" s="15"/>
      <c r="D4" s="16"/>
      <c r="E4" s="17"/>
      <c r="F4" s="18"/>
      <c r="G4" s="18"/>
      <c r="H4" s="18"/>
      <c r="I4" s="19"/>
      <c r="J4" s="20"/>
    </row>
    <row r="5" spans="1:25" ht="51" customHeight="1">
      <c r="A5" s="21" t="s">
        <v>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25">
      <c r="A6" s="19"/>
      <c r="B6" s="22"/>
      <c r="C6" s="22"/>
      <c r="D6" s="22"/>
      <c r="E6" s="22"/>
      <c r="F6" s="22"/>
      <c r="G6" s="22"/>
      <c r="H6" s="22"/>
      <c r="I6" s="22"/>
      <c r="J6" s="22"/>
    </row>
    <row r="7" spans="1:25">
      <c r="A7" s="23" t="s">
        <v>7</v>
      </c>
      <c r="B7" s="19"/>
      <c r="C7" s="19"/>
      <c r="D7" s="19"/>
      <c r="E7" s="19"/>
      <c r="F7" s="19"/>
      <c r="G7" s="19"/>
      <c r="H7" s="19"/>
      <c r="I7" s="19"/>
      <c r="J7" s="19"/>
    </row>
    <row r="9" spans="1:25">
      <c r="A9" s="24" t="s">
        <v>8</v>
      </c>
      <c r="B9" s="25"/>
      <c r="C9" s="26"/>
      <c r="D9" s="27"/>
      <c r="E9" s="27"/>
      <c r="F9" s="27"/>
      <c r="G9" s="28" t="s">
        <v>9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9"/>
    </row>
    <row r="10" spans="1:25" ht="24">
      <c r="A10" s="30"/>
      <c r="B10" s="31" t="s">
        <v>10</v>
      </c>
      <c r="C10" s="32" t="s">
        <v>11</v>
      </c>
      <c r="D10" s="32" t="s">
        <v>12</v>
      </c>
      <c r="E10" s="32" t="s">
        <v>13</v>
      </c>
      <c r="F10" s="32" t="s">
        <v>14</v>
      </c>
      <c r="G10" s="32" t="s">
        <v>15</v>
      </c>
      <c r="H10" s="32" t="s">
        <v>16</v>
      </c>
      <c r="I10" s="32" t="s">
        <v>17</v>
      </c>
      <c r="J10" s="32" t="s">
        <v>18</v>
      </c>
      <c r="K10" s="32" t="s">
        <v>19</v>
      </c>
      <c r="L10" s="32" t="s">
        <v>20</v>
      </c>
      <c r="M10" s="32" t="s">
        <v>21</v>
      </c>
      <c r="N10" s="32" t="s">
        <v>22</v>
      </c>
      <c r="O10" s="32" t="s">
        <v>23</v>
      </c>
      <c r="P10" s="32" t="s">
        <v>24</v>
      </c>
      <c r="Q10" s="32" t="s">
        <v>25</v>
      </c>
      <c r="R10" s="32" t="s">
        <v>26</v>
      </c>
      <c r="S10" s="32" t="s">
        <v>27</v>
      </c>
      <c r="T10" s="32" t="s">
        <v>28</v>
      </c>
      <c r="U10" s="32" t="s">
        <v>29</v>
      </c>
      <c r="V10" s="32" t="s">
        <v>30</v>
      </c>
      <c r="W10" s="32" t="s">
        <v>31</v>
      </c>
      <c r="X10" s="32" t="s">
        <v>32</v>
      </c>
      <c r="Y10" s="32" t="s">
        <v>33</v>
      </c>
    </row>
    <row r="11" spans="1:25" ht="15">
      <c r="A11" s="33">
        <v>45444</v>
      </c>
      <c r="B11" s="34">
        <f>SUMIFS('[1]1. Отчет АТС'!$C:$C,'[1]1. Отчет АТС'!$A:$A,$A11,'[1]1. Отчет АТС'!$B:$B,0)+'[1]2. Иные услуги'!$D$11+('[1]3. Услуги по передаче'!$E$11*1000)+('[1]4. СН (Установленные)'!$E$12*1000)+'[1]5. Плата за УРП'!$D$6</f>
        <v>3001.4420002339912</v>
      </c>
      <c r="C11" s="34">
        <f>SUMIFS('[1]1. Отчет АТС'!$C:$C,'[1]1. Отчет АТС'!$A:$A,$A11,'[1]1. Отчет АТС'!$B:$B,1)+'[1]2. Иные услуги'!$D$11+('[1]3. Услуги по передаче'!$E$11*1000)+('[1]4. СН (Установленные)'!$E$12*1000)+'[1]5. Плата за УРП'!$D$6</f>
        <v>2947.142000233991</v>
      </c>
      <c r="D11" s="34">
        <f>SUMIFS('[1]1. Отчет АТС'!$C:$C,'[1]1. Отчет АТС'!$A:$A,$A11,'[1]1. Отчет АТС'!$B:$B,2)+'[1]2. Иные услуги'!$D$11+('[1]3. Услуги по передаче'!$E$11*1000)+('[1]4. СН (Установленные)'!$E$12*1000)+'[1]5. Плата за УРП'!$D$6</f>
        <v>2799.8620002339912</v>
      </c>
      <c r="E11" s="34">
        <f>SUMIFS('[1]1. Отчет АТС'!$C:$C,'[1]1. Отчет АТС'!$A:$A,$A11,'[1]1. Отчет АТС'!$B:$B,3)+'[1]2. Иные услуги'!$D$11+('[1]3. Услуги по передаче'!$E$11*1000)+('[1]4. СН (Установленные)'!$E$12*1000)+'[1]5. Плата за УРП'!$D$6</f>
        <v>2675.102000233991</v>
      </c>
      <c r="F11" s="34">
        <f>SUMIFS('[1]1. Отчет АТС'!$C:$C,'[1]1. Отчет АТС'!$A:$A,$A11,'[1]1. Отчет АТС'!$B:$B,4)+'[1]2. Иные услуги'!$D$11+('[1]3. Услуги по передаче'!$E$11*1000)+('[1]4. СН (Установленные)'!$E$12*1000)+'[1]5. Плата за УРП'!$D$6</f>
        <v>2453.162000233991</v>
      </c>
      <c r="G11" s="34">
        <f>SUMIFS('[1]1. Отчет АТС'!$C:$C,'[1]1. Отчет АТС'!$A:$A,$A11,'[1]1. Отчет АТС'!$B:$B,5)+'[1]2. Иные услуги'!$D$11+('[1]3. Услуги по передаче'!$E$11*1000)+('[1]4. СН (Установленные)'!$E$12*1000)+'[1]5. Плата за УРП'!$D$6</f>
        <v>2373.8120002339911</v>
      </c>
      <c r="H11" s="34">
        <f>SUMIFS('[1]1. Отчет АТС'!$C:$C,'[1]1. Отчет АТС'!$A:$A,$A11,'[1]1. Отчет АТС'!$B:$B,6)+'[1]2. Иные услуги'!$D$11+('[1]3. Услуги по передаче'!$E$11*1000)+('[1]4. СН (Установленные)'!$E$12*1000)+'[1]5. Плата за УРП'!$D$6</f>
        <v>1793.162000233991</v>
      </c>
      <c r="I11" s="34">
        <f>SUMIFS('[1]1. Отчет АТС'!$C:$C,'[1]1. Отчет АТС'!$A:$A,$A11,'[1]1. Отчет АТС'!$B:$B,7)+'[1]2. Иные услуги'!$D$11+('[1]3. Услуги по передаче'!$E$11*1000)+('[1]4. СН (Установленные)'!$E$12*1000)+'[1]5. Плата за УРП'!$D$6</f>
        <v>2896.8120002339911</v>
      </c>
      <c r="J11" s="34">
        <f>SUMIFS('[1]1. Отчет АТС'!$C:$C,'[1]1. Отчет АТС'!$A:$A,$A11,'[1]1. Отчет АТС'!$B:$B,8)+'[1]2. Иные услуги'!$D$11+('[1]3. Услуги по передаче'!$E$11*1000)+('[1]4. СН (Установленные)'!$E$12*1000)+'[1]5. Плата за УРП'!$D$6</f>
        <v>3189.9020002339912</v>
      </c>
      <c r="K11" s="34">
        <f>SUMIFS('[1]1. Отчет АТС'!$C:$C,'[1]1. Отчет АТС'!$A:$A,$A11,'[1]1. Отчет АТС'!$B:$B,9)+'[1]2. Иные услуги'!$D$11+('[1]3. Услуги по передаче'!$E$11*1000)+('[1]4. СН (Установленные)'!$E$12*1000)+'[1]5. Плата за УРП'!$D$6</f>
        <v>3353.7620002339909</v>
      </c>
      <c r="L11" s="34">
        <f>SUMIFS('[1]1. Отчет АТС'!$C:$C,'[1]1. Отчет АТС'!$A:$A,$A11,'[1]1. Отчет АТС'!$B:$B,10)+'[1]2. Иные услуги'!$D$11+('[1]3. Услуги по передаче'!$E$11*1000)+('[1]4. СН (Установленные)'!$E$12*1000)+'[1]5. Плата за УРП'!$D$6</f>
        <v>3435.7820002339913</v>
      </c>
      <c r="M11" s="34">
        <f>SUMIFS('[1]1. Отчет АТС'!$C:$C,'[1]1. Отчет АТС'!$A:$A,$A11,'[1]1. Отчет АТС'!$B:$B,11)+'[1]2. Иные услуги'!$D$11+('[1]3. Услуги по передаче'!$E$11*1000)+('[1]4. СН (Установленные)'!$E$12*1000)+'[1]5. Плата за УРП'!$D$6</f>
        <v>3225.3720002339915</v>
      </c>
      <c r="N11" s="34">
        <f>SUMIFS('[1]1. Отчет АТС'!$C:$C,'[1]1. Отчет АТС'!$A:$A,$A11,'[1]1. Отчет АТС'!$B:$B,12)+'[1]2. Иные услуги'!$D$11+('[1]3. Услуги по передаче'!$E$11*1000)+('[1]4. СН (Установленные)'!$E$12*1000)+'[1]5. Плата за УРП'!$D$6</f>
        <v>3221.0420002339911</v>
      </c>
      <c r="O11" s="34">
        <f>SUMIFS('[1]1. Отчет АТС'!$C:$C,'[1]1. Отчет АТС'!$A:$A,$A11,'[1]1. Отчет АТС'!$B:$B,13)+'[1]2. Иные услуги'!$D$11+('[1]3. Услуги по передаче'!$E$11*1000)+('[1]4. СН (Установленные)'!$E$12*1000)+'[1]5. Плата за УРП'!$D$6</f>
        <v>3230.5620002339911</v>
      </c>
      <c r="P11" s="34">
        <f>SUMIFS('[1]1. Отчет АТС'!$C:$C,'[1]1. Отчет АТС'!$A:$A,$A11,'[1]1. Отчет АТС'!$B:$B,14)+'[1]2. Иные услуги'!$D$11+('[1]3. Услуги по передаче'!$E$11*1000)+('[1]4. СН (Установленные)'!$E$12*1000)+'[1]5. Плата за УРП'!$D$6</f>
        <v>3220.1920002339912</v>
      </c>
      <c r="Q11" s="34">
        <f>SUMIFS('[1]1. Отчет АТС'!$C:$C,'[1]1. Отчет АТС'!$A:$A,$A11,'[1]1. Отчет АТС'!$B:$B,15)+'[1]2. Иные услуги'!$D$11+('[1]3. Услуги по передаче'!$E$11*1000)+('[1]4. СН (Установленные)'!$E$12*1000)+'[1]5. Плата за УРП'!$D$6</f>
        <v>3240.102000233991</v>
      </c>
      <c r="R11" s="34">
        <f>SUMIFS('[1]1. Отчет АТС'!$C:$C,'[1]1. Отчет АТС'!$A:$A,$A11,'[1]1. Отчет АТС'!$B:$B,16)+'[1]2. Иные услуги'!$D$11+('[1]3. Услуги по передаче'!$E$11*1000)+('[1]4. СН (Установленные)'!$E$12*1000)+'[1]5. Плата за УРП'!$D$6</f>
        <v>3291.4320002339909</v>
      </c>
      <c r="S11" s="34">
        <f>SUMIFS('[1]1. Отчет АТС'!$C:$C,'[1]1. Отчет АТС'!$A:$A,$A11,'[1]1. Отчет АТС'!$B:$B,17)+'[1]2. Иные услуги'!$D$11+('[1]3. Услуги по передаче'!$E$11*1000)+('[1]4. СН (Установленные)'!$E$12*1000)+'[1]5. Плата за УРП'!$D$6</f>
        <v>3547.602000233991</v>
      </c>
      <c r="T11" s="34">
        <f>SUMIFS('[1]1. Отчет АТС'!$C:$C,'[1]1. Отчет АТС'!$A:$A,$A11,'[1]1. Отчет АТС'!$B:$B,18)+'[1]2. Иные услуги'!$D$11+('[1]3. Услуги по передаче'!$E$11*1000)+('[1]4. СН (Установленные)'!$E$12*1000)+'[1]5. Плата за УРП'!$D$6</f>
        <v>3497.3820002339912</v>
      </c>
      <c r="U11" s="34">
        <f>SUMIFS('[1]1. Отчет АТС'!$C:$C,'[1]1. Отчет АТС'!$A:$A,$A11,'[1]1. Отчет АТС'!$B:$B,19)+'[1]2. Иные услуги'!$D$11+('[1]3. Услуги по передаче'!$E$11*1000)+('[1]4. СН (Установленные)'!$E$12*1000)+'[1]5. Плата за УРП'!$D$6</f>
        <v>3467.602000233991</v>
      </c>
      <c r="V11" s="34">
        <f>SUMIFS('[1]1. Отчет АТС'!$C:$C,'[1]1. Отчет АТС'!$A:$A,$A11,'[1]1. Отчет АТС'!$B:$B,20)+'[1]2. Иные услуги'!$D$11+('[1]3. Услуги по передаче'!$E$11*1000)+('[1]4. СН (Установленные)'!$E$12*1000)+'[1]5. Плата за УРП'!$D$6</f>
        <v>3591.142000233991</v>
      </c>
      <c r="W11" s="34">
        <f>SUMIFS('[1]1. Отчет АТС'!$C:$C,'[1]1. Отчет АТС'!$A:$A,$A11,'[1]1. Отчет АТС'!$B:$B,21)+'[1]2. Иные услуги'!$D$11+('[1]3. Услуги по передаче'!$E$11*1000)+('[1]4. СН (Установленные)'!$E$12*1000)+'[1]5. Плата за УРП'!$D$6</f>
        <v>3503.0220002339911</v>
      </c>
      <c r="X11" s="34">
        <f>SUMIFS('[1]1. Отчет АТС'!$C:$C,'[1]1. Отчет АТС'!$A:$A,$A11,'[1]1. Отчет АТС'!$B:$B,22)+'[1]2. Иные услуги'!$D$11+('[1]3. Услуги по передаче'!$E$11*1000)+('[1]4. СН (Установленные)'!$E$12*1000)+'[1]5. Плата за УРП'!$D$6</f>
        <v>3201.7120002339911</v>
      </c>
      <c r="Y11" s="34">
        <f>SUMIFS('[1]1. Отчет АТС'!$C:$C,'[1]1. Отчет АТС'!$A:$A,$A11,'[1]1. Отчет АТС'!$B:$B,23)+'[1]2. Иные услуги'!$D$11+('[1]3. Услуги по передаче'!$E$11*1000)+('[1]4. СН (Установленные)'!$E$12*1000)+'[1]5. Плата за УРП'!$D$6</f>
        <v>3031.332000233991</v>
      </c>
    </row>
    <row r="12" spans="1:25" ht="15">
      <c r="A12" s="33">
        <v>45445</v>
      </c>
      <c r="B12" s="34">
        <f>SUMIFS('[1]1. Отчет АТС'!$C:$C,'[1]1. Отчет АТС'!$A:$A,$A12,'[1]1. Отчет АТС'!$B:$B,0)+'[1]2. Иные услуги'!$D$11+('[1]3. Услуги по передаче'!$E$11*1000)+('[1]4. СН (Установленные)'!$E$12*1000)+'[1]5. Плата за УРП'!$D$6</f>
        <v>2960.352000233991</v>
      </c>
      <c r="C12" s="34">
        <f>SUMIFS('[1]1. Отчет АТС'!$C:$C,'[1]1. Отчет АТС'!$A:$A,$A12,'[1]1. Отчет АТС'!$B:$B,1)+'[1]2. Иные услуги'!$D$11+('[1]3. Услуги по передаче'!$E$11*1000)+('[1]4. СН (Установленные)'!$E$12*1000)+'[1]5. Плата за УРП'!$D$6</f>
        <v>2756.9620002339911</v>
      </c>
      <c r="D12" s="34">
        <f>SUMIFS('[1]1. Отчет АТС'!$C:$C,'[1]1. Отчет АТС'!$A:$A,$A12,'[1]1. Отчет АТС'!$B:$B,2)+'[1]2. Иные услуги'!$D$11+('[1]3. Услуги по передаче'!$E$11*1000)+('[1]4. СН (Установленные)'!$E$12*1000)+'[1]5. Плата за УРП'!$D$6</f>
        <v>2557.6520002339912</v>
      </c>
      <c r="E12" s="34">
        <f>SUMIFS('[1]1. Отчет АТС'!$C:$C,'[1]1. Отчет АТС'!$A:$A,$A12,'[1]1. Отчет АТС'!$B:$B,3)+'[1]2. Иные услуги'!$D$11+('[1]3. Услуги по передаче'!$E$11*1000)+('[1]4. СН (Установленные)'!$E$12*1000)+'[1]5. Плата за УРП'!$D$6</f>
        <v>2424.0420002339911</v>
      </c>
      <c r="F12" s="34">
        <f>SUMIFS('[1]1. Отчет АТС'!$C:$C,'[1]1. Отчет АТС'!$A:$A,$A12,'[1]1. Отчет АТС'!$B:$B,4)+'[1]2. Иные услуги'!$D$11+('[1]3. Услуги по передаче'!$E$11*1000)+('[1]4. СН (Установленные)'!$E$12*1000)+'[1]5. Плата за УРП'!$D$6</f>
        <v>2340.3820002339908</v>
      </c>
      <c r="G12" s="34">
        <f>SUMIFS('[1]1. Отчет АТС'!$C:$C,'[1]1. Отчет АТС'!$A:$A,$A12,'[1]1. Отчет АТС'!$B:$B,5)+'[1]2. Иные услуги'!$D$11+('[1]3. Услуги по передаче'!$E$11*1000)+('[1]4. СН (Установленные)'!$E$12*1000)+'[1]5. Плата за УРП'!$D$6</f>
        <v>2359.1920002339912</v>
      </c>
      <c r="H12" s="34">
        <f>SUMIFS('[1]1. Отчет АТС'!$C:$C,'[1]1. Отчет АТС'!$A:$A,$A12,'[1]1. Отчет АТС'!$B:$B,6)+'[1]2. Иные услуги'!$D$11+('[1]3. Услуги по передаче'!$E$11*1000)+('[1]4. СН (Установленные)'!$E$12*1000)+'[1]5. Плата за УРП'!$D$6</f>
        <v>1787.7420002339911</v>
      </c>
      <c r="I12" s="34">
        <f>SUMIFS('[1]1. Отчет АТС'!$C:$C,'[1]1. Отчет АТС'!$A:$A,$A12,'[1]1. Отчет АТС'!$B:$B,7)+'[1]2. Иные услуги'!$D$11+('[1]3. Услуги по передаче'!$E$11*1000)+('[1]4. СН (Установленные)'!$E$12*1000)+'[1]5. Плата за УРП'!$D$6</f>
        <v>1791.2020002339912</v>
      </c>
      <c r="J12" s="34">
        <f>SUMIFS('[1]1. Отчет АТС'!$C:$C,'[1]1. Отчет АТС'!$A:$A,$A12,'[1]1. Отчет АТС'!$B:$B,8)+'[1]2. Иные услуги'!$D$11+('[1]3. Услуги по передаче'!$E$11*1000)+('[1]4. СН (Установленные)'!$E$12*1000)+'[1]5. Плата за УРП'!$D$6</f>
        <v>3049.1820002339909</v>
      </c>
      <c r="K12" s="34">
        <f>SUMIFS('[1]1. Отчет АТС'!$C:$C,'[1]1. Отчет АТС'!$A:$A,$A12,'[1]1. Отчет АТС'!$B:$B,9)+'[1]2. Иные услуги'!$D$11+('[1]3. Услуги по передаче'!$E$11*1000)+('[1]4. СН (Установленные)'!$E$12*1000)+'[1]5. Плата за УРП'!$D$6</f>
        <v>3388.7620002339909</v>
      </c>
      <c r="L12" s="34">
        <f>SUMIFS('[1]1. Отчет АТС'!$C:$C,'[1]1. Отчет АТС'!$A:$A,$A12,'[1]1. Отчет АТС'!$B:$B,10)+'[1]2. Иные услуги'!$D$11+('[1]3. Услуги по передаче'!$E$11*1000)+('[1]4. СН (Установленные)'!$E$12*1000)+'[1]5. Плата за УРП'!$D$6</f>
        <v>3512.5320002339913</v>
      </c>
      <c r="M12" s="34">
        <f>SUMIFS('[1]1. Отчет АТС'!$C:$C,'[1]1. Отчет АТС'!$A:$A,$A12,'[1]1. Отчет АТС'!$B:$B,11)+'[1]2. Иные услуги'!$D$11+('[1]3. Услуги по передаче'!$E$11*1000)+('[1]4. СН (Установленные)'!$E$12*1000)+'[1]5. Плата за УРП'!$D$6</f>
        <v>3520.892000233991</v>
      </c>
      <c r="N12" s="34">
        <f>SUMIFS('[1]1. Отчет АТС'!$C:$C,'[1]1. Отчет АТС'!$A:$A,$A12,'[1]1. Отчет АТС'!$B:$B,12)+'[1]2. Иные услуги'!$D$11+('[1]3. Услуги по передаче'!$E$11*1000)+('[1]4. СН (Установленные)'!$E$12*1000)+'[1]5. Плата за УРП'!$D$6</f>
        <v>3516.9120002339914</v>
      </c>
      <c r="O12" s="34">
        <f>SUMIFS('[1]1. Отчет АТС'!$C:$C,'[1]1. Отчет АТС'!$A:$A,$A12,'[1]1. Отчет АТС'!$B:$B,13)+'[1]2. Иные услуги'!$D$11+('[1]3. Услуги по передаче'!$E$11*1000)+('[1]4. СН (Установленные)'!$E$12*1000)+'[1]5. Плата за УРП'!$D$6</f>
        <v>3546.2320002339911</v>
      </c>
      <c r="P12" s="34">
        <f>SUMIFS('[1]1. Отчет АТС'!$C:$C,'[1]1. Отчет АТС'!$A:$A,$A12,'[1]1. Отчет АТС'!$B:$B,14)+'[1]2. Иные услуги'!$D$11+('[1]3. Услуги по передаче'!$E$11*1000)+('[1]4. СН (Установленные)'!$E$12*1000)+'[1]5. Плата за УРП'!$D$6</f>
        <v>3612.3420002339908</v>
      </c>
      <c r="Q12" s="34">
        <f>SUMIFS('[1]1. Отчет АТС'!$C:$C,'[1]1. Отчет АТС'!$A:$A,$A12,'[1]1. Отчет АТС'!$B:$B,15)+'[1]2. Иные услуги'!$D$11+('[1]3. Услуги по передаче'!$E$11*1000)+('[1]4. СН (Установленные)'!$E$12*1000)+'[1]5. Плата за УРП'!$D$6</f>
        <v>3662.5520002339908</v>
      </c>
      <c r="R12" s="34">
        <f>SUMIFS('[1]1. Отчет АТС'!$C:$C,'[1]1. Отчет АТС'!$A:$A,$A12,'[1]1. Отчет АТС'!$B:$B,16)+'[1]2. Иные услуги'!$D$11+('[1]3. Услуги по передаче'!$E$11*1000)+('[1]4. СН (Установленные)'!$E$12*1000)+'[1]5. Плата за УРП'!$D$6</f>
        <v>3701.4120002339914</v>
      </c>
      <c r="S12" s="34">
        <f>SUMIFS('[1]1. Отчет АТС'!$C:$C,'[1]1. Отчет АТС'!$A:$A,$A12,'[1]1. Отчет АТС'!$B:$B,17)+'[1]2. Иные услуги'!$D$11+('[1]3. Услуги по передаче'!$E$11*1000)+('[1]4. СН (Установленные)'!$E$12*1000)+'[1]5. Плата за УРП'!$D$6</f>
        <v>3723.0920002339908</v>
      </c>
      <c r="T12" s="34">
        <f>SUMIFS('[1]1. Отчет АТС'!$C:$C,'[1]1. Отчет АТС'!$A:$A,$A12,'[1]1. Отчет АТС'!$B:$B,18)+'[1]2. Иные услуги'!$D$11+('[1]3. Услуги по передаче'!$E$11*1000)+('[1]4. СН (Установленные)'!$E$12*1000)+'[1]5. Плата за УРП'!$D$6</f>
        <v>3723.7320002339911</v>
      </c>
      <c r="U12" s="34">
        <f>SUMIFS('[1]1. Отчет АТС'!$C:$C,'[1]1. Отчет АТС'!$A:$A,$A12,'[1]1. Отчет АТС'!$B:$B,19)+'[1]2. Иные услуги'!$D$11+('[1]3. Услуги по передаче'!$E$11*1000)+('[1]4. СН (Установленные)'!$E$12*1000)+'[1]5. Плата за УРП'!$D$6</f>
        <v>3614.8720002339915</v>
      </c>
      <c r="V12" s="34">
        <f>SUMIFS('[1]1. Отчет АТС'!$C:$C,'[1]1. Отчет АТС'!$A:$A,$A12,'[1]1. Отчет АТС'!$B:$B,20)+'[1]2. Иные услуги'!$D$11+('[1]3. Услуги по передаче'!$E$11*1000)+('[1]4. СН (Установленные)'!$E$12*1000)+'[1]5. Плата за УРП'!$D$6</f>
        <v>3648.6320002339912</v>
      </c>
      <c r="W12" s="34">
        <f>SUMIFS('[1]1. Отчет АТС'!$C:$C,'[1]1. Отчет АТС'!$A:$A,$A12,'[1]1. Отчет АТС'!$B:$B,21)+'[1]2. Иные услуги'!$D$11+('[1]3. Услуги по передаче'!$E$11*1000)+('[1]4. СН (Установленные)'!$E$12*1000)+'[1]5. Плата за УРП'!$D$6</f>
        <v>3660.6720002339912</v>
      </c>
      <c r="X12" s="34">
        <f>SUMIFS('[1]1. Отчет АТС'!$C:$C,'[1]1. Отчет АТС'!$A:$A,$A12,'[1]1. Отчет АТС'!$B:$B,22)+'[1]2. Иные услуги'!$D$11+('[1]3. Услуги по передаче'!$E$11*1000)+('[1]4. СН (Установленные)'!$E$12*1000)+'[1]5. Плата за УРП'!$D$6</f>
        <v>3521.0420002339911</v>
      </c>
      <c r="Y12" s="34">
        <f>SUMIFS('[1]1. Отчет АТС'!$C:$C,'[1]1. Отчет АТС'!$A:$A,$A12,'[1]1. Отчет АТС'!$B:$B,23)+'[1]2. Иные услуги'!$D$11+('[1]3. Услуги по передаче'!$E$11*1000)+('[1]4. СН (Установленные)'!$E$12*1000)+'[1]5. Плата за УРП'!$D$6</f>
        <v>3137.392000233991</v>
      </c>
    </row>
    <row r="13" spans="1:25" ht="15">
      <c r="A13" s="33">
        <v>45446</v>
      </c>
      <c r="B13" s="34">
        <f>SUMIFS('[1]1. Отчет АТС'!$C:$C,'[1]1. Отчет АТС'!$A:$A,$A13,'[1]1. Отчет АТС'!$B:$B,0)+'[1]2. Иные услуги'!$D$11+('[1]3. Услуги по передаче'!$E$11*1000)+('[1]4. СН (Установленные)'!$E$12*1000)+'[1]5. Плата за УРП'!$D$6</f>
        <v>3010.0420002339911</v>
      </c>
      <c r="C13" s="34">
        <f>SUMIFS('[1]1. Отчет АТС'!$C:$C,'[1]1. Отчет АТС'!$A:$A,$A13,'[1]1. Отчет АТС'!$B:$B,1)+'[1]2. Иные услуги'!$D$11+('[1]3. Услуги по передаче'!$E$11*1000)+('[1]4. СН (Установленные)'!$E$12*1000)+'[1]5. Плата за УРП'!$D$6</f>
        <v>2791.4220002339912</v>
      </c>
      <c r="D13" s="34">
        <f>SUMIFS('[1]1. Отчет АТС'!$C:$C,'[1]1. Отчет АТС'!$A:$A,$A13,'[1]1. Отчет АТС'!$B:$B,2)+'[1]2. Иные услуги'!$D$11+('[1]3. Услуги по передаче'!$E$11*1000)+('[1]4. СН (Установленные)'!$E$12*1000)+'[1]5. Плата за УРП'!$D$6</f>
        <v>2758.3120002339911</v>
      </c>
      <c r="E13" s="34">
        <f>SUMIFS('[1]1. Отчет АТС'!$C:$C,'[1]1. Отчет АТС'!$A:$A,$A13,'[1]1. Отчет АТС'!$B:$B,3)+'[1]2. Иные услуги'!$D$11+('[1]3. Услуги по передаче'!$E$11*1000)+('[1]4. СН (Установленные)'!$E$12*1000)+'[1]5. Плата за УРП'!$D$6</f>
        <v>2603.3420002339908</v>
      </c>
      <c r="F13" s="34">
        <f>SUMIFS('[1]1. Отчет АТС'!$C:$C,'[1]1. Отчет АТС'!$A:$A,$A13,'[1]1. Отчет АТС'!$B:$B,4)+'[1]2. Иные услуги'!$D$11+('[1]3. Услуги по передаче'!$E$11*1000)+('[1]4. СН (Установленные)'!$E$12*1000)+'[1]5. Плата за УРП'!$D$6</f>
        <v>2536.5120002339909</v>
      </c>
      <c r="G13" s="34">
        <f>SUMIFS('[1]1. Отчет АТС'!$C:$C,'[1]1. Отчет АТС'!$A:$A,$A13,'[1]1. Отчет АТС'!$B:$B,5)+'[1]2. Иные услуги'!$D$11+('[1]3. Услуги по передаче'!$E$11*1000)+('[1]4. СН (Установленные)'!$E$12*1000)+'[1]5. Плата за УРП'!$D$6</f>
        <v>2736.6320002339908</v>
      </c>
      <c r="H13" s="34">
        <f>SUMIFS('[1]1. Отчет АТС'!$C:$C,'[1]1. Отчет АТС'!$A:$A,$A13,'[1]1. Отчет АТС'!$B:$B,6)+'[1]2. Иные услуги'!$D$11+('[1]3. Услуги по передаче'!$E$11*1000)+('[1]4. СН (Установленные)'!$E$12*1000)+'[1]5. Плата за УРП'!$D$6</f>
        <v>2881.7720002339911</v>
      </c>
      <c r="I13" s="34">
        <f>SUMIFS('[1]1. Отчет АТС'!$C:$C,'[1]1. Отчет АТС'!$A:$A,$A13,'[1]1. Отчет АТС'!$B:$B,7)+'[1]2. Иные услуги'!$D$11+('[1]3. Услуги по передаче'!$E$11*1000)+('[1]4. СН (Установленные)'!$E$12*1000)+'[1]5. Плата за УРП'!$D$6</f>
        <v>3081.3420002339908</v>
      </c>
      <c r="J13" s="34">
        <f>SUMIFS('[1]1. Отчет АТС'!$C:$C,'[1]1. Отчет АТС'!$A:$A,$A13,'[1]1. Отчет АТС'!$B:$B,8)+'[1]2. Иные услуги'!$D$11+('[1]3. Услуги по передаче'!$E$11*1000)+('[1]4. СН (Установленные)'!$E$12*1000)+'[1]5. Плата за УРП'!$D$6</f>
        <v>3573.5320002339913</v>
      </c>
      <c r="K13" s="34">
        <f>SUMIFS('[1]1. Отчет АТС'!$C:$C,'[1]1. Отчет АТС'!$A:$A,$A13,'[1]1. Отчет АТС'!$B:$B,9)+'[1]2. Иные услуги'!$D$11+('[1]3. Услуги по передаче'!$E$11*1000)+('[1]4. СН (Установленные)'!$E$12*1000)+'[1]5. Плата за УРП'!$D$6</f>
        <v>3780.9720002339909</v>
      </c>
      <c r="L13" s="34">
        <f>SUMIFS('[1]1. Отчет АТС'!$C:$C,'[1]1. Отчет АТС'!$A:$A,$A13,'[1]1. Отчет АТС'!$B:$B,10)+'[1]2. Иные услуги'!$D$11+('[1]3. Услуги по передаче'!$E$11*1000)+('[1]4. СН (Установленные)'!$E$12*1000)+'[1]5. Плата за УРП'!$D$6</f>
        <v>3783.9620002339911</v>
      </c>
      <c r="M13" s="34">
        <f>SUMIFS('[1]1. Отчет АТС'!$C:$C,'[1]1. Отчет АТС'!$A:$A,$A13,'[1]1. Отчет АТС'!$B:$B,11)+'[1]2. Иные услуги'!$D$11+('[1]3. Услуги по передаче'!$E$11*1000)+('[1]4. СН (Установленные)'!$E$12*1000)+'[1]5. Плата за УРП'!$D$6</f>
        <v>3762.6520002339912</v>
      </c>
      <c r="N13" s="34">
        <f>SUMIFS('[1]1. Отчет АТС'!$C:$C,'[1]1. Отчет АТС'!$A:$A,$A13,'[1]1. Отчет АТС'!$B:$B,12)+'[1]2. Иные услуги'!$D$11+('[1]3. Услуги по передаче'!$E$11*1000)+('[1]4. СН (Установленные)'!$E$12*1000)+'[1]5. Плата за УРП'!$D$6</f>
        <v>3763.0420002339911</v>
      </c>
      <c r="O13" s="34">
        <f>SUMIFS('[1]1. Отчет АТС'!$C:$C,'[1]1. Отчет АТС'!$A:$A,$A13,'[1]1. Отчет АТС'!$B:$B,13)+'[1]2. Иные услуги'!$D$11+('[1]3. Услуги по передаче'!$E$11*1000)+('[1]4. СН (Установленные)'!$E$12*1000)+'[1]5. Плата за УРП'!$D$6</f>
        <v>3763.7420002339913</v>
      </c>
      <c r="P13" s="34">
        <f>SUMIFS('[1]1. Отчет АТС'!$C:$C,'[1]1. Отчет АТС'!$A:$A,$A13,'[1]1. Отчет АТС'!$B:$B,14)+'[1]2. Иные услуги'!$D$11+('[1]3. Услуги по передаче'!$E$11*1000)+('[1]4. СН (Установленные)'!$E$12*1000)+'[1]5. Плата за УРП'!$D$6</f>
        <v>3768.5620002339911</v>
      </c>
      <c r="Q13" s="34">
        <f>SUMIFS('[1]1. Отчет АТС'!$C:$C,'[1]1. Отчет АТС'!$A:$A,$A13,'[1]1. Отчет АТС'!$B:$B,15)+'[1]2. Иные услуги'!$D$11+('[1]3. Услуги по передаче'!$E$11*1000)+('[1]4. СН (Установленные)'!$E$12*1000)+'[1]5. Плата за УРП'!$D$6</f>
        <v>3759.7020002339914</v>
      </c>
      <c r="R13" s="34">
        <f>SUMIFS('[1]1. Отчет АТС'!$C:$C,'[1]1. Отчет АТС'!$A:$A,$A13,'[1]1. Отчет АТС'!$B:$B,16)+'[1]2. Иные услуги'!$D$11+('[1]3. Услуги по передаче'!$E$11*1000)+('[1]4. СН (Установленные)'!$E$12*1000)+'[1]5. Плата за УРП'!$D$6</f>
        <v>3756.4520002339914</v>
      </c>
      <c r="S13" s="34">
        <f>SUMIFS('[1]1. Отчет АТС'!$C:$C,'[1]1. Отчет АТС'!$A:$A,$A13,'[1]1. Отчет АТС'!$B:$B,17)+'[1]2. Иные услуги'!$D$11+('[1]3. Услуги по передаче'!$E$11*1000)+('[1]4. СН (Установленные)'!$E$12*1000)+'[1]5. Плата за УРП'!$D$6</f>
        <v>3755.142000233991</v>
      </c>
      <c r="T13" s="34">
        <f>SUMIFS('[1]1. Отчет АТС'!$C:$C,'[1]1. Отчет АТС'!$A:$A,$A13,'[1]1. Отчет АТС'!$B:$B,18)+'[1]2. Иные услуги'!$D$11+('[1]3. Услуги по передаче'!$E$11*1000)+('[1]4. СН (Установленные)'!$E$12*1000)+'[1]5. Плата за УРП'!$D$6</f>
        <v>3754.9020002339912</v>
      </c>
      <c r="U13" s="34">
        <f>SUMIFS('[1]1. Отчет АТС'!$C:$C,'[1]1. Отчет АТС'!$A:$A,$A13,'[1]1. Отчет АТС'!$B:$B,19)+'[1]2. Иные услуги'!$D$11+('[1]3. Услуги по передаче'!$E$11*1000)+('[1]4. СН (Установленные)'!$E$12*1000)+'[1]5. Плата за УРП'!$D$6</f>
        <v>3622.0520002339908</v>
      </c>
      <c r="V13" s="34">
        <f>SUMIFS('[1]1. Отчет АТС'!$C:$C,'[1]1. Отчет АТС'!$A:$A,$A13,'[1]1. Отчет АТС'!$B:$B,20)+'[1]2. Иные услуги'!$D$11+('[1]3. Услуги по передаче'!$E$11*1000)+('[1]4. СН (Установленные)'!$E$12*1000)+'[1]5. Плата за УРП'!$D$6</f>
        <v>3673.142000233991</v>
      </c>
      <c r="W13" s="34">
        <f>SUMIFS('[1]1. Отчет АТС'!$C:$C,'[1]1. Отчет АТС'!$A:$A,$A13,'[1]1. Отчет АТС'!$B:$B,21)+'[1]2. Иные услуги'!$D$11+('[1]3. Услуги по передаче'!$E$11*1000)+('[1]4. СН (Установленные)'!$E$12*1000)+'[1]5. Плата за УРП'!$D$6</f>
        <v>3661.9920002339913</v>
      </c>
      <c r="X13" s="34">
        <f>SUMIFS('[1]1. Отчет АТС'!$C:$C,'[1]1. Отчет АТС'!$A:$A,$A13,'[1]1. Отчет АТС'!$B:$B,22)+'[1]2. Иные услуги'!$D$11+('[1]3. Услуги по передаче'!$E$11*1000)+('[1]4. СН (Установленные)'!$E$12*1000)+'[1]5. Плата за УРП'!$D$6</f>
        <v>3341.4720002339909</v>
      </c>
      <c r="Y13" s="34">
        <f>SUMIFS('[1]1. Отчет АТС'!$C:$C,'[1]1. Отчет АТС'!$A:$A,$A13,'[1]1. Отчет АТС'!$B:$B,23)+'[1]2. Иные услуги'!$D$11+('[1]3. Услуги по передаче'!$E$11*1000)+('[1]4. СН (Установленные)'!$E$12*1000)+'[1]5. Плата за УРП'!$D$6</f>
        <v>3080.9820002339911</v>
      </c>
    </row>
    <row r="14" spans="1:25" ht="15">
      <c r="A14" s="33">
        <v>45447</v>
      </c>
      <c r="B14" s="34">
        <f>SUMIFS('[1]1. Отчет АТС'!$C:$C,'[1]1. Отчет АТС'!$A:$A,$A14,'[1]1. Отчет АТС'!$B:$B,0)+'[1]2. Иные услуги'!$D$11+('[1]3. Услуги по передаче'!$E$11*1000)+('[1]4. СН (Установленные)'!$E$12*1000)+'[1]5. Плата за УРП'!$D$6</f>
        <v>3104.7820002339913</v>
      </c>
      <c r="C14" s="34">
        <f>SUMIFS('[1]1. Отчет АТС'!$C:$C,'[1]1. Отчет АТС'!$A:$A,$A14,'[1]1. Отчет АТС'!$B:$B,1)+'[1]2. Иные услуги'!$D$11+('[1]3. Услуги по передаче'!$E$11*1000)+('[1]4. СН (Установленные)'!$E$12*1000)+'[1]5. Плата за УРП'!$D$6</f>
        <v>2877.5420002339911</v>
      </c>
      <c r="D14" s="34">
        <f>SUMIFS('[1]1. Отчет АТС'!$C:$C,'[1]1. Отчет АТС'!$A:$A,$A14,'[1]1. Отчет АТС'!$B:$B,2)+'[1]2. Иные услуги'!$D$11+('[1]3. Услуги по передаче'!$E$11*1000)+('[1]4. СН (Установленные)'!$E$12*1000)+'[1]5. Плата за УРП'!$D$6</f>
        <v>2741.2320002339911</v>
      </c>
      <c r="E14" s="34">
        <f>SUMIFS('[1]1. Отчет АТС'!$C:$C,'[1]1. Отчет АТС'!$A:$A,$A14,'[1]1. Отчет АТС'!$B:$B,3)+'[1]2. Иные услуги'!$D$11+('[1]3. Услуги по передаче'!$E$11*1000)+('[1]4. СН (Установленные)'!$E$12*1000)+'[1]5. Плата за УРП'!$D$6</f>
        <v>2644.162000233991</v>
      </c>
      <c r="F14" s="34">
        <f>SUMIFS('[1]1. Отчет АТС'!$C:$C,'[1]1. Отчет АТС'!$A:$A,$A14,'[1]1. Отчет АТС'!$B:$B,4)+'[1]2. Иные услуги'!$D$11+('[1]3. Услуги по передаче'!$E$11*1000)+('[1]4. СН (Установленные)'!$E$12*1000)+'[1]5. Плата за УРП'!$D$6</f>
        <v>2646.3120002339911</v>
      </c>
      <c r="G14" s="34">
        <f>SUMIFS('[1]1. Отчет АТС'!$C:$C,'[1]1. Отчет АТС'!$A:$A,$A14,'[1]1. Отчет АТС'!$B:$B,5)+'[1]2. Иные услуги'!$D$11+('[1]3. Услуги по передаче'!$E$11*1000)+('[1]4. СН (Установленные)'!$E$12*1000)+'[1]5. Плата за УРП'!$D$6</f>
        <v>2818.4920002339913</v>
      </c>
      <c r="H14" s="34">
        <f>SUMIFS('[1]1. Отчет АТС'!$C:$C,'[1]1. Отчет АТС'!$A:$A,$A14,'[1]1. Отчет АТС'!$B:$B,6)+'[1]2. Иные услуги'!$D$11+('[1]3. Услуги по передаче'!$E$11*1000)+('[1]4. СН (Установленные)'!$E$12*1000)+'[1]5. Плата за УРП'!$D$6</f>
        <v>2938.142000233991</v>
      </c>
      <c r="I14" s="34">
        <f>SUMIFS('[1]1. Отчет АТС'!$C:$C,'[1]1. Отчет АТС'!$A:$A,$A14,'[1]1. Отчет АТС'!$B:$B,7)+'[1]2. Иные услуги'!$D$11+('[1]3. Услуги по передаче'!$E$11*1000)+('[1]4. СН (Установленные)'!$E$12*1000)+'[1]5. Плата за УРП'!$D$6</f>
        <v>3187.5420002339911</v>
      </c>
      <c r="J14" s="34">
        <f>SUMIFS('[1]1. Отчет АТС'!$C:$C,'[1]1. Отчет АТС'!$A:$A,$A14,'[1]1. Отчет АТС'!$B:$B,8)+'[1]2. Иные услуги'!$D$11+('[1]3. Услуги по передаче'!$E$11*1000)+('[1]4. СН (Установленные)'!$E$12*1000)+'[1]5. Плата за УРП'!$D$6</f>
        <v>3643.8820002339912</v>
      </c>
      <c r="K14" s="34">
        <f>SUMIFS('[1]1. Отчет АТС'!$C:$C,'[1]1. Отчет АТС'!$A:$A,$A14,'[1]1. Отчет АТС'!$B:$B,9)+'[1]2. Иные услуги'!$D$11+('[1]3. Услуги по передаче'!$E$11*1000)+('[1]4. СН (Установленные)'!$E$12*1000)+'[1]5. Плата за УРП'!$D$6</f>
        <v>3795.3220002339913</v>
      </c>
      <c r="L14" s="34">
        <f>SUMIFS('[1]1. Отчет АТС'!$C:$C,'[1]1. Отчет АТС'!$A:$A,$A14,'[1]1. Отчет АТС'!$B:$B,10)+'[1]2. Иные услуги'!$D$11+('[1]3. Услуги по передаче'!$E$11*1000)+('[1]4. СН (Установленные)'!$E$12*1000)+'[1]5. Плата за УРП'!$D$6</f>
        <v>3806.7420002339913</v>
      </c>
      <c r="M14" s="34">
        <f>SUMIFS('[1]1. Отчет АТС'!$C:$C,'[1]1. Отчет АТС'!$A:$A,$A14,'[1]1. Отчет АТС'!$B:$B,11)+'[1]2. Иные услуги'!$D$11+('[1]3. Услуги по передаче'!$E$11*1000)+('[1]4. СН (Установленные)'!$E$12*1000)+'[1]5. Плата за УРП'!$D$6</f>
        <v>3806.9820002339911</v>
      </c>
      <c r="N14" s="34">
        <f>SUMIFS('[1]1. Отчет АТС'!$C:$C,'[1]1. Отчет АТС'!$A:$A,$A14,'[1]1. Отчет АТС'!$B:$B,12)+'[1]2. Иные услуги'!$D$11+('[1]3. Услуги по передаче'!$E$11*1000)+('[1]4. СН (Установленные)'!$E$12*1000)+'[1]5. Плата за УРП'!$D$6</f>
        <v>3799.5420002339911</v>
      </c>
      <c r="O14" s="34">
        <f>SUMIFS('[1]1. Отчет АТС'!$C:$C,'[1]1. Отчет АТС'!$A:$A,$A14,'[1]1. Отчет АТС'!$B:$B,13)+'[1]2. Иные услуги'!$D$11+('[1]3. Услуги по передаче'!$E$11*1000)+('[1]4. СН (Установленные)'!$E$12*1000)+'[1]5. Плата за УРП'!$D$6</f>
        <v>3799.7120002339911</v>
      </c>
      <c r="P14" s="34">
        <f>SUMIFS('[1]1. Отчет АТС'!$C:$C,'[1]1. Отчет АТС'!$A:$A,$A14,'[1]1. Отчет АТС'!$B:$B,14)+'[1]2. Иные услуги'!$D$11+('[1]3. Услуги по передаче'!$E$11*1000)+('[1]4. СН (Установленные)'!$E$12*1000)+'[1]5. Плата за УРП'!$D$6</f>
        <v>3801.332000233991</v>
      </c>
      <c r="Q14" s="34">
        <f>SUMIFS('[1]1. Отчет АТС'!$C:$C,'[1]1. Отчет АТС'!$A:$A,$A14,'[1]1. Отчет АТС'!$B:$B,15)+'[1]2. Иные услуги'!$D$11+('[1]3. Услуги по передаче'!$E$11*1000)+('[1]4. СН (Установленные)'!$E$12*1000)+'[1]5. Плата за УРП'!$D$6</f>
        <v>3799.1920002339912</v>
      </c>
      <c r="R14" s="34">
        <f>SUMIFS('[1]1. Отчет АТС'!$C:$C,'[1]1. Отчет АТС'!$A:$A,$A14,'[1]1. Отчет АТС'!$B:$B,16)+'[1]2. Иные услуги'!$D$11+('[1]3. Услуги по передаче'!$E$11*1000)+('[1]4. СН (Установленные)'!$E$12*1000)+'[1]5. Плата за УРП'!$D$6</f>
        <v>3806.4220002339912</v>
      </c>
      <c r="S14" s="34">
        <f>SUMIFS('[1]1. Отчет АТС'!$C:$C,'[1]1. Отчет АТС'!$A:$A,$A14,'[1]1. Отчет АТС'!$B:$B,17)+'[1]2. Иные услуги'!$D$11+('[1]3. Услуги по передаче'!$E$11*1000)+('[1]4. СН (Установленные)'!$E$12*1000)+'[1]5. Плата за УРП'!$D$6</f>
        <v>3807.5320002339913</v>
      </c>
      <c r="T14" s="34">
        <f>SUMIFS('[1]1. Отчет АТС'!$C:$C,'[1]1. Отчет АТС'!$A:$A,$A14,'[1]1. Отчет АТС'!$B:$B,18)+'[1]2. Иные услуги'!$D$11+('[1]3. Услуги по передаче'!$E$11*1000)+('[1]4. СН (Установленные)'!$E$12*1000)+'[1]5. Плата за УРП'!$D$6</f>
        <v>3809.082000233991</v>
      </c>
      <c r="U14" s="34">
        <f>SUMIFS('[1]1. Отчет АТС'!$C:$C,'[1]1. Отчет АТС'!$A:$A,$A14,'[1]1. Отчет АТС'!$B:$B,19)+'[1]2. Иные услуги'!$D$11+('[1]3. Услуги по передаче'!$E$11*1000)+('[1]4. СН (Установленные)'!$E$12*1000)+'[1]5. Плата за УРП'!$D$6</f>
        <v>3791.0620002339911</v>
      </c>
      <c r="V14" s="34">
        <f>SUMIFS('[1]1. Отчет АТС'!$C:$C,'[1]1. Отчет АТС'!$A:$A,$A14,'[1]1. Отчет АТС'!$B:$B,20)+'[1]2. Иные услуги'!$D$11+('[1]3. Услуги по передаче'!$E$11*1000)+('[1]4. СН (Установленные)'!$E$12*1000)+'[1]5. Плата за УРП'!$D$6</f>
        <v>3790.0320002339913</v>
      </c>
      <c r="W14" s="34">
        <f>SUMIFS('[1]1. Отчет АТС'!$C:$C,'[1]1. Отчет АТС'!$A:$A,$A14,'[1]1. Отчет АТС'!$B:$B,21)+'[1]2. Иные услуги'!$D$11+('[1]3. Услуги по передаче'!$E$11*1000)+('[1]4. СН (Установленные)'!$E$12*1000)+'[1]5. Плата за УРП'!$D$6</f>
        <v>3798.1920002339912</v>
      </c>
      <c r="X14" s="34">
        <f>SUMIFS('[1]1. Отчет АТС'!$C:$C,'[1]1. Отчет АТС'!$A:$A,$A14,'[1]1. Отчет АТС'!$B:$B,22)+'[1]2. Иные услуги'!$D$11+('[1]3. Услуги по передаче'!$E$11*1000)+('[1]4. СН (Установленные)'!$E$12*1000)+'[1]5. Плата за УРП'!$D$6</f>
        <v>3337.642000233991</v>
      </c>
      <c r="Y14" s="34">
        <f>SUMIFS('[1]1. Отчет АТС'!$C:$C,'[1]1. Отчет АТС'!$A:$A,$A14,'[1]1. Отчет АТС'!$B:$B,23)+'[1]2. Иные услуги'!$D$11+('[1]3. Услуги по передаче'!$E$11*1000)+('[1]4. СН (Установленные)'!$E$12*1000)+'[1]5. Плата за УРП'!$D$6</f>
        <v>3082.0320002339913</v>
      </c>
    </row>
    <row r="15" spans="1:25" ht="15">
      <c r="A15" s="33">
        <v>45448</v>
      </c>
      <c r="B15" s="34">
        <f>SUMIFS('[1]1. Отчет АТС'!$C:$C,'[1]1. Отчет АТС'!$A:$A,$A15,'[1]1. Отчет АТС'!$B:$B,0)+'[1]2. Иные услуги'!$D$11+('[1]3. Услуги по передаче'!$E$11*1000)+('[1]4. СН (Установленные)'!$E$12*1000)+'[1]5. Плата за УРП'!$D$6</f>
        <v>2916.332000233991</v>
      </c>
      <c r="C15" s="34">
        <f>SUMIFS('[1]1. Отчет АТС'!$C:$C,'[1]1. Отчет АТС'!$A:$A,$A15,'[1]1. Отчет АТС'!$B:$B,1)+'[1]2. Иные услуги'!$D$11+('[1]3. Услуги по передаче'!$E$11*1000)+('[1]4. СН (Установленные)'!$E$12*1000)+'[1]5. Плата за УРП'!$D$6</f>
        <v>2739.7320002339911</v>
      </c>
      <c r="D15" s="34">
        <f>SUMIFS('[1]1. Отчет АТС'!$C:$C,'[1]1. Отчет АТС'!$A:$A,$A15,'[1]1. Отчет АТС'!$B:$B,2)+'[1]2. Иные услуги'!$D$11+('[1]3. Услуги по передаче'!$E$11*1000)+('[1]4. СН (Установленные)'!$E$12*1000)+'[1]5. Плата за УРП'!$D$6</f>
        <v>2602.582000233991</v>
      </c>
      <c r="E15" s="34">
        <f>SUMIFS('[1]1. Отчет АТС'!$C:$C,'[1]1. Отчет АТС'!$A:$A,$A15,'[1]1. Отчет АТС'!$B:$B,3)+'[1]2. Иные услуги'!$D$11+('[1]3. Услуги по передаче'!$E$11*1000)+('[1]4. СН (Установленные)'!$E$12*1000)+'[1]5. Плата за УРП'!$D$6</f>
        <v>2511.602000233991</v>
      </c>
      <c r="F15" s="34">
        <f>SUMIFS('[1]1. Отчет АТС'!$C:$C,'[1]1. Отчет АТС'!$A:$A,$A15,'[1]1. Отчет АТС'!$B:$B,4)+'[1]2. Иные услуги'!$D$11+('[1]3. Услуги по передаче'!$E$11*1000)+('[1]4. СН (Установленные)'!$E$12*1000)+'[1]5. Плата за УРП'!$D$6</f>
        <v>1782.4820002339911</v>
      </c>
      <c r="G15" s="34">
        <f>SUMIFS('[1]1. Отчет АТС'!$C:$C,'[1]1. Отчет АТС'!$A:$A,$A15,'[1]1. Отчет АТС'!$B:$B,5)+'[1]2. Иные услуги'!$D$11+('[1]3. Услуги по передаче'!$E$11*1000)+('[1]4. СН (Установленные)'!$E$12*1000)+'[1]5. Плата за УРП'!$D$6</f>
        <v>1782.4820002339911</v>
      </c>
      <c r="H15" s="34">
        <f>SUMIFS('[1]1. Отчет АТС'!$C:$C,'[1]1. Отчет АТС'!$A:$A,$A15,'[1]1. Отчет АТС'!$B:$B,6)+'[1]2. Иные услуги'!$D$11+('[1]3. Услуги по передаче'!$E$11*1000)+('[1]4. СН (Установленные)'!$E$12*1000)+'[1]5. Плата за УРП'!$D$6</f>
        <v>1986.7220002339911</v>
      </c>
      <c r="I15" s="34">
        <f>SUMIFS('[1]1. Отчет АТС'!$C:$C,'[1]1. Отчет АТС'!$A:$A,$A15,'[1]1. Отчет АТС'!$B:$B,7)+'[1]2. Иные услуги'!$D$11+('[1]3. Услуги по передаче'!$E$11*1000)+('[1]4. СН (Установленные)'!$E$12*1000)+'[1]5. Плата за УРП'!$D$6</f>
        <v>1890.582000233991</v>
      </c>
      <c r="J15" s="34">
        <f>SUMIFS('[1]1. Отчет АТС'!$C:$C,'[1]1. Отчет АТС'!$A:$A,$A15,'[1]1. Отчет АТС'!$B:$B,8)+'[1]2. Иные услуги'!$D$11+('[1]3. Услуги по передаче'!$E$11*1000)+('[1]4. СН (Установленные)'!$E$12*1000)+'[1]5. Плата за УРП'!$D$6</f>
        <v>3516.3720002339915</v>
      </c>
      <c r="K15" s="34">
        <f>SUMIFS('[1]1. Отчет АТС'!$C:$C,'[1]1. Отчет АТС'!$A:$A,$A15,'[1]1. Отчет АТС'!$B:$B,9)+'[1]2. Иные услуги'!$D$11+('[1]3. Услуги по передаче'!$E$11*1000)+('[1]4. СН (Установленные)'!$E$12*1000)+'[1]5. Плата за УРП'!$D$6</f>
        <v>3764.392000233991</v>
      </c>
      <c r="L15" s="34">
        <f>SUMIFS('[1]1. Отчет АТС'!$C:$C,'[1]1. Отчет АТС'!$A:$A,$A15,'[1]1. Отчет АТС'!$B:$B,10)+'[1]2. Иные услуги'!$D$11+('[1]3. Услуги по передаче'!$E$11*1000)+('[1]4. СН (Установленные)'!$E$12*1000)+'[1]5. Плата за УРП'!$D$6</f>
        <v>3787.4220002339912</v>
      </c>
      <c r="M15" s="34">
        <f>SUMIFS('[1]1. Отчет АТС'!$C:$C,'[1]1. Отчет АТС'!$A:$A,$A15,'[1]1. Отчет АТС'!$B:$B,11)+'[1]2. Иные услуги'!$D$11+('[1]3. Услуги по передаче'!$E$11*1000)+('[1]4. СН (Установленные)'!$E$12*1000)+'[1]5. Плата за УРП'!$D$6</f>
        <v>3776.9520002339914</v>
      </c>
      <c r="N15" s="34">
        <f>SUMIFS('[1]1. Отчет АТС'!$C:$C,'[1]1. Отчет АТС'!$A:$A,$A15,'[1]1. Отчет АТС'!$B:$B,12)+'[1]2. Иные услуги'!$D$11+('[1]3. Услуги по передаче'!$E$11*1000)+('[1]4. СН (Установленные)'!$E$12*1000)+'[1]5. Плата за УРП'!$D$6</f>
        <v>3778.642000233991</v>
      </c>
      <c r="O15" s="34">
        <f>SUMIFS('[1]1. Отчет АТС'!$C:$C,'[1]1. Отчет АТС'!$A:$A,$A15,'[1]1. Отчет АТС'!$B:$B,13)+'[1]2. Иные услуги'!$D$11+('[1]3. Услуги по передаче'!$E$11*1000)+('[1]4. СН (Установленные)'!$E$12*1000)+'[1]5. Плата за УРП'!$D$6</f>
        <v>3779.4220002339912</v>
      </c>
      <c r="P15" s="34">
        <f>SUMIFS('[1]1. Отчет АТС'!$C:$C,'[1]1. Отчет АТС'!$A:$A,$A15,'[1]1. Отчет АТС'!$B:$B,14)+'[1]2. Иные услуги'!$D$11+('[1]3. Услуги по передаче'!$E$11*1000)+('[1]4. СН (Установленные)'!$E$12*1000)+'[1]5. Плата за УРП'!$D$6</f>
        <v>3779.6220002339915</v>
      </c>
      <c r="Q15" s="34">
        <f>SUMIFS('[1]1. Отчет АТС'!$C:$C,'[1]1. Отчет АТС'!$A:$A,$A15,'[1]1. Отчет АТС'!$B:$B,15)+'[1]2. Иные услуги'!$D$11+('[1]3. Услуги по передаче'!$E$11*1000)+('[1]4. СН (Установленные)'!$E$12*1000)+'[1]5. Плата за УРП'!$D$6</f>
        <v>3780.6820002339909</v>
      </c>
      <c r="R15" s="34">
        <f>SUMIFS('[1]1. Отчет АТС'!$C:$C,'[1]1. Отчет АТС'!$A:$A,$A15,'[1]1. Отчет АТС'!$B:$B,16)+'[1]2. Иные услуги'!$D$11+('[1]3. Услуги по передаче'!$E$11*1000)+('[1]4. СН (Установленные)'!$E$12*1000)+'[1]5. Плата за УРП'!$D$6</f>
        <v>3780.9920002339913</v>
      </c>
      <c r="S15" s="34">
        <f>SUMIFS('[1]1. Отчет АТС'!$C:$C,'[1]1. Отчет АТС'!$A:$A,$A15,'[1]1. Отчет АТС'!$B:$B,17)+'[1]2. Иные услуги'!$D$11+('[1]3. Услуги по передаче'!$E$11*1000)+('[1]4. СН (Установленные)'!$E$12*1000)+'[1]5. Плата за УРП'!$D$6</f>
        <v>3807.6920002339912</v>
      </c>
      <c r="T15" s="34">
        <f>SUMIFS('[1]1. Отчет АТС'!$C:$C,'[1]1. Отчет АТС'!$A:$A,$A15,'[1]1. Отчет АТС'!$B:$B,18)+'[1]2. Иные услуги'!$D$11+('[1]3. Услуги по передаче'!$E$11*1000)+('[1]4. СН (Установленные)'!$E$12*1000)+'[1]5. Плата за УРП'!$D$6</f>
        <v>3792.5020002339911</v>
      </c>
      <c r="U15" s="34">
        <f>SUMIFS('[1]1. Отчет АТС'!$C:$C,'[1]1. Отчет АТС'!$A:$A,$A15,'[1]1. Отчет АТС'!$B:$B,19)+'[1]2. Иные услуги'!$D$11+('[1]3. Услуги по передаче'!$E$11*1000)+('[1]4. СН (Установленные)'!$E$12*1000)+'[1]5. Плата за УРП'!$D$6</f>
        <v>3757.602000233991</v>
      </c>
      <c r="V15" s="34">
        <f>SUMIFS('[1]1. Отчет АТС'!$C:$C,'[1]1. Отчет АТС'!$A:$A,$A15,'[1]1. Отчет АТС'!$B:$B,20)+'[1]2. Иные услуги'!$D$11+('[1]3. Услуги по передаче'!$E$11*1000)+('[1]4. СН (Установленные)'!$E$12*1000)+'[1]5. Плата за УРП'!$D$6</f>
        <v>3773.4820002339911</v>
      </c>
      <c r="W15" s="34">
        <f>SUMIFS('[1]1. Отчет АТС'!$C:$C,'[1]1. Отчет АТС'!$A:$A,$A15,'[1]1. Отчет АТС'!$B:$B,21)+'[1]2. Иные услуги'!$D$11+('[1]3. Услуги по передаче'!$E$11*1000)+('[1]4. СН (Установленные)'!$E$12*1000)+'[1]5. Плата за УРП'!$D$6</f>
        <v>3771.4220002339912</v>
      </c>
      <c r="X15" s="34">
        <f>SUMIFS('[1]1. Отчет АТС'!$C:$C,'[1]1. Отчет АТС'!$A:$A,$A15,'[1]1. Отчет АТС'!$B:$B,22)+'[1]2. Иные услуги'!$D$11+('[1]3. Услуги по передаче'!$E$11*1000)+('[1]4. СН (Установленные)'!$E$12*1000)+'[1]5. Плата за УРП'!$D$6</f>
        <v>3326.8220002339913</v>
      </c>
      <c r="Y15" s="34">
        <f>SUMIFS('[1]1. Отчет АТС'!$C:$C,'[1]1. Отчет АТС'!$A:$A,$A15,'[1]1. Отчет АТС'!$B:$B,23)+'[1]2. Иные услуги'!$D$11+('[1]3. Услуги по передаче'!$E$11*1000)+('[1]4. СН (Установленные)'!$E$12*1000)+'[1]5. Плата за УРП'!$D$6</f>
        <v>3013.0920002339908</v>
      </c>
    </row>
    <row r="16" spans="1:25" ht="15">
      <c r="A16" s="33">
        <v>45449</v>
      </c>
      <c r="B16" s="34">
        <f>SUMIFS('[1]1. Отчет АТС'!$C:$C,'[1]1. Отчет АТС'!$A:$A,$A16,'[1]1. Отчет АТС'!$B:$B,0)+'[1]2. Иные услуги'!$D$11+('[1]3. Услуги по передаче'!$E$11*1000)+('[1]4. СН (Установленные)'!$E$12*1000)+'[1]5. Плата за УРП'!$D$6</f>
        <v>2660.582000233991</v>
      </c>
      <c r="C16" s="34">
        <f>SUMIFS('[1]1. Отчет АТС'!$C:$C,'[1]1. Отчет АТС'!$A:$A,$A16,'[1]1. Отчет АТС'!$B:$B,1)+'[1]2. Иные услуги'!$D$11+('[1]3. Услуги по передаче'!$E$11*1000)+('[1]4. СН (Установленные)'!$E$12*1000)+'[1]5. Плата за УРП'!$D$6</f>
        <v>2546.372000233991</v>
      </c>
      <c r="D16" s="34">
        <f>SUMIFS('[1]1. Отчет АТС'!$C:$C,'[1]1. Отчет АТС'!$A:$A,$A16,'[1]1. Отчет АТС'!$B:$B,2)+'[1]2. Иные услуги'!$D$11+('[1]3. Услуги по передаче'!$E$11*1000)+('[1]4. СН (Установленные)'!$E$12*1000)+'[1]5. Плата за УРП'!$D$6</f>
        <v>2439.2720002339911</v>
      </c>
      <c r="E16" s="34">
        <f>SUMIFS('[1]1. Отчет АТС'!$C:$C,'[1]1. Отчет АТС'!$A:$A,$A16,'[1]1. Отчет АТС'!$B:$B,3)+'[1]2. Иные услуги'!$D$11+('[1]3. Услуги по передаче'!$E$11*1000)+('[1]4. СН (Установленные)'!$E$12*1000)+'[1]5. Плата за УРП'!$D$6</f>
        <v>1782.4820002339911</v>
      </c>
      <c r="F16" s="34">
        <f>SUMIFS('[1]1. Отчет АТС'!$C:$C,'[1]1. Отчет АТС'!$A:$A,$A16,'[1]1. Отчет АТС'!$B:$B,4)+'[1]2. Иные услуги'!$D$11+('[1]3. Услуги по передаче'!$E$11*1000)+('[1]4. СН (Установленные)'!$E$12*1000)+'[1]5. Плата за УРП'!$D$6</f>
        <v>1782.4820002339911</v>
      </c>
      <c r="G16" s="34">
        <f>SUMIFS('[1]1. Отчет АТС'!$C:$C,'[1]1. Отчет АТС'!$A:$A,$A16,'[1]1. Отчет АТС'!$B:$B,5)+'[1]2. Иные услуги'!$D$11+('[1]3. Услуги по передаче'!$E$11*1000)+('[1]4. СН (Установленные)'!$E$12*1000)+'[1]5. Плата за УРП'!$D$6</f>
        <v>1782.4820002339911</v>
      </c>
      <c r="H16" s="34">
        <f>SUMIFS('[1]1. Отчет АТС'!$C:$C,'[1]1. Отчет АТС'!$A:$A,$A16,'[1]1. Отчет АТС'!$B:$B,6)+'[1]2. Иные услуги'!$D$11+('[1]3. Услуги по передаче'!$E$11*1000)+('[1]4. СН (Установленные)'!$E$12*1000)+'[1]5. Плата за УРП'!$D$6</f>
        <v>1923.122000233991</v>
      </c>
      <c r="I16" s="34">
        <f>SUMIFS('[1]1. Отчет АТС'!$C:$C,'[1]1. Отчет АТС'!$A:$A,$A16,'[1]1. Отчет АТС'!$B:$B,7)+'[1]2. Иные услуги'!$D$11+('[1]3. Услуги по передаче'!$E$11*1000)+('[1]4. СН (Установленные)'!$E$12*1000)+'[1]5. Плата за УРП'!$D$6</f>
        <v>2896.6520002339912</v>
      </c>
      <c r="J16" s="34">
        <f>SUMIFS('[1]1. Отчет АТС'!$C:$C,'[1]1. Отчет АТС'!$A:$A,$A16,'[1]1. Отчет АТС'!$B:$B,8)+'[1]2. Иные услуги'!$D$11+('[1]3. Услуги по передаче'!$E$11*1000)+('[1]4. СН (Установленные)'!$E$12*1000)+'[1]5. Плата за УРП'!$D$6</f>
        <v>3361.8720002339915</v>
      </c>
      <c r="K16" s="34">
        <f>SUMIFS('[1]1. Отчет АТС'!$C:$C,'[1]1. Отчет АТС'!$A:$A,$A16,'[1]1. Отчет АТС'!$B:$B,9)+'[1]2. Иные услуги'!$D$11+('[1]3. Услуги по передаче'!$E$11*1000)+('[1]4. СН (Установленные)'!$E$12*1000)+'[1]5. Плата за УРП'!$D$6</f>
        <v>3760.8420002339908</v>
      </c>
      <c r="L16" s="34">
        <f>SUMIFS('[1]1. Отчет АТС'!$C:$C,'[1]1. Отчет АТС'!$A:$A,$A16,'[1]1. Отчет АТС'!$B:$B,10)+'[1]2. Иные услуги'!$D$11+('[1]3. Услуги по передаче'!$E$11*1000)+('[1]4. СН (Установленные)'!$E$12*1000)+'[1]5. Плата за УРП'!$D$6</f>
        <v>3801.332000233991</v>
      </c>
      <c r="M16" s="34">
        <f>SUMIFS('[1]1. Отчет АТС'!$C:$C,'[1]1. Отчет АТС'!$A:$A,$A16,'[1]1. Отчет АТС'!$B:$B,11)+'[1]2. Иные услуги'!$D$11+('[1]3. Услуги по передаче'!$E$11*1000)+('[1]4. СН (Установленные)'!$E$12*1000)+'[1]5. Плата за УРП'!$D$6</f>
        <v>3807.3120002339911</v>
      </c>
      <c r="N16" s="34">
        <f>SUMIFS('[1]1. Отчет АТС'!$C:$C,'[1]1. Отчет АТС'!$A:$A,$A16,'[1]1. Отчет АТС'!$B:$B,12)+'[1]2. Иные услуги'!$D$11+('[1]3. Услуги по передаче'!$E$11*1000)+('[1]4. СН (Установленные)'!$E$12*1000)+'[1]5. Плата за УРП'!$D$6</f>
        <v>3803.2920002339911</v>
      </c>
      <c r="O16" s="34">
        <f>SUMIFS('[1]1. Отчет АТС'!$C:$C,'[1]1. Отчет АТС'!$A:$A,$A16,'[1]1. Отчет АТС'!$B:$B,13)+'[1]2. Иные услуги'!$D$11+('[1]3. Услуги по передаче'!$E$11*1000)+('[1]4. СН (Установленные)'!$E$12*1000)+'[1]5. Плата за УРП'!$D$6</f>
        <v>3799.082000233991</v>
      </c>
      <c r="P16" s="34">
        <f>SUMIFS('[1]1. Отчет АТС'!$C:$C,'[1]1. Отчет АТС'!$A:$A,$A16,'[1]1. Отчет АТС'!$B:$B,14)+'[1]2. Иные услуги'!$D$11+('[1]3. Услуги по передаче'!$E$11*1000)+('[1]4. СН (Установленные)'!$E$12*1000)+'[1]5. Плата за УРП'!$D$6</f>
        <v>3821.0120002339909</v>
      </c>
      <c r="Q16" s="34">
        <f>SUMIFS('[1]1. Отчет АТС'!$C:$C,'[1]1. Отчет АТС'!$A:$A,$A16,'[1]1. Отчет АТС'!$B:$B,15)+'[1]2. Иные услуги'!$D$11+('[1]3. Услуги по передаче'!$E$11*1000)+('[1]4. СН (Установленные)'!$E$12*1000)+'[1]5. Плата за УРП'!$D$6</f>
        <v>3827.1520002339912</v>
      </c>
      <c r="R16" s="34">
        <f>SUMIFS('[1]1. Отчет АТС'!$C:$C,'[1]1. Отчет АТС'!$A:$A,$A16,'[1]1. Отчет АТС'!$B:$B,16)+'[1]2. Иные услуги'!$D$11+('[1]3. Услуги по передаче'!$E$11*1000)+('[1]4. СН (Установленные)'!$E$12*1000)+'[1]5. Плата за УРП'!$D$6</f>
        <v>3815.2620002339909</v>
      </c>
      <c r="S16" s="34">
        <f>SUMIFS('[1]1. Отчет АТС'!$C:$C,'[1]1. Отчет АТС'!$A:$A,$A16,'[1]1. Отчет АТС'!$B:$B,17)+'[1]2. Иные услуги'!$D$11+('[1]3. Услуги по передаче'!$E$11*1000)+('[1]4. СН (Установленные)'!$E$12*1000)+'[1]5. Плата за УРП'!$D$6</f>
        <v>3800.2520002339911</v>
      </c>
      <c r="T16" s="34">
        <f>SUMIFS('[1]1. Отчет АТС'!$C:$C,'[1]1. Отчет АТС'!$A:$A,$A16,'[1]1. Отчет АТС'!$B:$B,18)+'[1]2. Иные услуги'!$D$11+('[1]3. Услуги по передаче'!$E$11*1000)+('[1]4. СН (Установленные)'!$E$12*1000)+'[1]5. Плата за УРП'!$D$6</f>
        <v>3784.142000233991</v>
      </c>
      <c r="U16" s="34">
        <f>SUMIFS('[1]1. Отчет АТС'!$C:$C,'[1]1. Отчет АТС'!$A:$A,$A16,'[1]1. Отчет АТС'!$B:$B,19)+'[1]2. Иные услуги'!$D$11+('[1]3. Услуги по передаче'!$E$11*1000)+('[1]4. СН (Установленные)'!$E$12*1000)+'[1]5. Плата за УРП'!$D$6</f>
        <v>3607.1220002339915</v>
      </c>
      <c r="V16" s="34">
        <f>SUMIFS('[1]1. Отчет АТС'!$C:$C,'[1]1. Отчет АТС'!$A:$A,$A16,'[1]1. Отчет АТС'!$B:$B,20)+'[1]2. Иные услуги'!$D$11+('[1]3. Услуги по передаче'!$E$11*1000)+('[1]4. СН (Установленные)'!$E$12*1000)+'[1]5. Плата за УРП'!$D$6</f>
        <v>3693.1720002339912</v>
      </c>
      <c r="W16" s="34">
        <f>SUMIFS('[1]1. Отчет АТС'!$C:$C,'[1]1. Отчет АТС'!$A:$A,$A16,'[1]1. Отчет АТС'!$B:$B,21)+'[1]2. Иные услуги'!$D$11+('[1]3. Услуги по передаче'!$E$11*1000)+('[1]4. СН (Установленные)'!$E$12*1000)+'[1]5. Плата за УРП'!$D$6</f>
        <v>3609.8420002339908</v>
      </c>
      <c r="X16" s="34">
        <f>SUMIFS('[1]1. Отчет АТС'!$C:$C,'[1]1. Отчет АТС'!$A:$A,$A16,'[1]1. Отчет АТС'!$B:$B,22)+'[1]2. Иные услуги'!$D$11+('[1]3. Услуги по передаче'!$E$11*1000)+('[1]4. СН (Установленные)'!$E$12*1000)+'[1]5. Плата за УРП'!$D$6</f>
        <v>3159.0120002339909</v>
      </c>
      <c r="Y16" s="34">
        <f>SUMIFS('[1]1. Отчет АТС'!$C:$C,'[1]1. Отчет АТС'!$A:$A,$A16,'[1]1. Отчет АТС'!$B:$B,23)+'[1]2. Иные услуги'!$D$11+('[1]3. Услуги по передаче'!$E$11*1000)+('[1]4. СН (Установленные)'!$E$12*1000)+'[1]5. Плата за УРП'!$D$6</f>
        <v>2872.9420002339912</v>
      </c>
    </row>
    <row r="17" spans="1:25" ht="15">
      <c r="A17" s="33">
        <v>45450</v>
      </c>
      <c r="B17" s="34">
        <f>SUMIFS('[1]1. Отчет АТС'!$C:$C,'[1]1. Отчет АТС'!$A:$A,$A17,'[1]1. Отчет АТС'!$B:$B,0)+'[1]2. Иные услуги'!$D$11+('[1]3. Услуги по передаче'!$E$11*1000)+('[1]4. СН (Установленные)'!$E$12*1000)+'[1]5. Плата за УРП'!$D$6</f>
        <v>2715.3420002339908</v>
      </c>
      <c r="C17" s="34">
        <f>SUMIFS('[1]1. Отчет АТС'!$C:$C,'[1]1. Отчет АТС'!$A:$A,$A17,'[1]1. Отчет АТС'!$B:$B,1)+'[1]2. Иные услуги'!$D$11+('[1]3. Услуги по передаче'!$E$11*1000)+('[1]4. СН (Установленные)'!$E$12*1000)+'[1]5. Плата за УРП'!$D$6</f>
        <v>2529.3020002339908</v>
      </c>
      <c r="D17" s="34">
        <f>SUMIFS('[1]1. Отчет АТС'!$C:$C,'[1]1. Отчет АТС'!$A:$A,$A17,'[1]1. Отчет АТС'!$B:$B,2)+'[1]2. Иные услуги'!$D$11+('[1]3. Услуги по передаче'!$E$11*1000)+('[1]4. СН (Установленные)'!$E$12*1000)+'[1]5. Плата за УРП'!$D$6</f>
        <v>1891.2620002339911</v>
      </c>
      <c r="E17" s="34">
        <f>SUMIFS('[1]1. Отчет АТС'!$C:$C,'[1]1. Отчет АТС'!$A:$A,$A17,'[1]1. Отчет АТС'!$B:$B,3)+'[1]2. Иные услуги'!$D$11+('[1]3. Услуги по передаче'!$E$11*1000)+('[1]4. СН (Установленные)'!$E$12*1000)+'[1]5. Плата за УРП'!$D$6</f>
        <v>1878.362000233991</v>
      </c>
      <c r="F17" s="34">
        <f>SUMIFS('[1]1. Отчет АТС'!$C:$C,'[1]1. Отчет АТС'!$A:$A,$A17,'[1]1. Отчет АТС'!$B:$B,4)+'[1]2. Иные услуги'!$D$11+('[1]3. Услуги по передаче'!$E$11*1000)+('[1]4. СН (Установленные)'!$E$12*1000)+'[1]5. Плата за УРП'!$D$6</f>
        <v>1871.4320002339912</v>
      </c>
      <c r="G17" s="34">
        <f>SUMIFS('[1]1. Отчет АТС'!$C:$C,'[1]1. Отчет АТС'!$A:$A,$A17,'[1]1. Отчет АТС'!$B:$B,5)+'[1]2. Иные услуги'!$D$11+('[1]3. Услуги по передаче'!$E$11*1000)+('[1]4. СН (Установленные)'!$E$12*1000)+'[1]5. Плата за УРП'!$D$6</f>
        <v>1896.5320002339911</v>
      </c>
      <c r="H17" s="34">
        <f>SUMIFS('[1]1. Отчет АТС'!$C:$C,'[1]1. Отчет АТС'!$A:$A,$A17,'[1]1. Отчет АТС'!$B:$B,6)+'[1]2. Иные услуги'!$D$11+('[1]3. Услуги по передаче'!$E$11*1000)+('[1]4. СН (Установленные)'!$E$12*1000)+'[1]5. Плата за УРП'!$D$6</f>
        <v>2746.3020002339908</v>
      </c>
      <c r="I17" s="34">
        <f>SUMIFS('[1]1. Отчет АТС'!$C:$C,'[1]1. Отчет АТС'!$A:$A,$A17,'[1]1. Отчет АТС'!$B:$B,7)+'[1]2. Иные услуги'!$D$11+('[1]3. Услуги по передаче'!$E$11*1000)+('[1]4. СН (Установленные)'!$E$12*1000)+'[1]5. Плата за УРП'!$D$6</f>
        <v>3038.1320002339912</v>
      </c>
      <c r="J17" s="34">
        <f>SUMIFS('[1]1. Отчет АТС'!$C:$C,'[1]1. Отчет АТС'!$A:$A,$A17,'[1]1. Отчет АТС'!$B:$B,8)+'[1]2. Иные услуги'!$D$11+('[1]3. Услуги по передаче'!$E$11*1000)+('[1]4. СН (Установленные)'!$E$12*1000)+'[1]5. Плата за УРП'!$D$6</f>
        <v>3408.1220002339915</v>
      </c>
      <c r="K17" s="34">
        <f>SUMIFS('[1]1. Отчет АТС'!$C:$C,'[1]1. Отчет АТС'!$A:$A,$A17,'[1]1. Отчет АТС'!$B:$B,9)+'[1]2. Иные услуги'!$D$11+('[1]3. Услуги по передаче'!$E$11*1000)+('[1]4. СН (Установленные)'!$E$12*1000)+'[1]5. Плата за УРП'!$D$6</f>
        <v>3782.5920002339908</v>
      </c>
      <c r="L17" s="34">
        <f>SUMIFS('[1]1. Отчет АТС'!$C:$C,'[1]1. Отчет АТС'!$A:$A,$A17,'[1]1. Отчет АТС'!$B:$B,10)+'[1]2. Иные услуги'!$D$11+('[1]3. Услуги по передаче'!$E$11*1000)+('[1]4. СН (Установленные)'!$E$12*1000)+'[1]5. Плата за УРП'!$D$6</f>
        <v>3784.392000233991</v>
      </c>
      <c r="M17" s="34">
        <f>SUMIFS('[1]1. Отчет АТС'!$C:$C,'[1]1. Отчет АТС'!$A:$A,$A17,'[1]1. Отчет АТС'!$B:$B,11)+'[1]2. Иные услуги'!$D$11+('[1]3. Услуги по передаче'!$E$11*1000)+('[1]4. СН (Установленные)'!$E$12*1000)+'[1]5. Плата за УРП'!$D$6</f>
        <v>3786.5320002339913</v>
      </c>
      <c r="N17" s="34">
        <f>SUMIFS('[1]1. Отчет АТС'!$C:$C,'[1]1. Отчет АТС'!$A:$A,$A17,'[1]1. Отчет АТС'!$B:$B,12)+'[1]2. Иные услуги'!$D$11+('[1]3. Услуги по передаче'!$E$11*1000)+('[1]4. СН (Установленные)'!$E$12*1000)+'[1]5. Плата за УРП'!$D$6</f>
        <v>3790.332000233991</v>
      </c>
      <c r="O17" s="34">
        <f>SUMIFS('[1]1. Отчет АТС'!$C:$C,'[1]1. Отчет АТС'!$A:$A,$A17,'[1]1. Отчет АТС'!$B:$B,13)+'[1]2. Иные услуги'!$D$11+('[1]3. Услуги по передаче'!$E$11*1000)+('[1]4. СН (Установленные)'!$E$12*1000)+'[1]5. Плата за УРП'!$D$6</f>
        <v>3787.9620002339911</v>
      </c>
      <c r="P17" s="34">
        <f>SUMIFS('[1]1. Отчет АТС'!$C:$C,'[1]1. Отчет АТС'!$A:$A,$A17,'[1]1. Отчет АТС'!$B:$B,14)+'[1]2. Иные услуги'!$D$11+('[1]3. Услуги по передаче'!$E$11*1000)+('[1]4. СН (Установленные)'!$E$12*1000)+'[1]5. Плата за УРП'!$D$6</f>
        <v>3793.9620002339911</v>
      </c>
      <c r="Q17" s="34">
        <f>SUMIFS('[1]1. Отчет АТС'!$C:$C,'[1]1. Отчет АТС'!$A:$A,$A17,'[1]1. Отчет АТС'!$B:$B,15)+'[1]2. Иные услуги'!$D$11+('[1]3. Услуги по передаче'!$E$11*1000)+('[1]4. СН (Установленные)'!$E$12*1000)+'[1]5. Плата за УРП'!$D$6</f>
        <v>3794.7020002339914</v>
      </c>
      <c r="R17" s="34">
        <f>SUMIFS('[1]1. Отчет АТС'!$C:$C,'[1]1. Отчет АТС'!$A:$A,$A17,'[1]1. Отчет АТС'!$B:$B,16)+'[1]2. Иные услуги'!$D$11+('[1]3. Услуги по передаче'!$E$11*1000)+('[1]4. СН (Установленные)'!$E$12*1000)+'[1]5. Плата за УРП'!$D$6</f>
        <v>3832.2920002339906</v>
      </c>
      <c r="S17" s="34">
        <f>SUMIFS('[1]1. Отчет АТС'!$C:$C,'[1]1. Отчет АТС'!$A:$A,$A17,'[1]1. Отчет АТС'!$B:$B,17)+'[1]2. Иные услуги'!$D$11+('[1]3. Услуги по передаче'!$E$11*1000)+('[1]4. СН (Установленные)'!$E$12*1000)+'[1]5. Плата за УРП'!$D$6</f>
        <v>3811.9320002339909</v>
      </c>
      <c r="T17" s="34">
        <f>SUMIFS('[1]1. Отчет АТС'!$C:$C,'[1]1. Отчет АТС'!$A:$A,$A17,'[1]1. Отчет АТС'!$B:$B,18)+'[1]2. Иные услуги'!$D$11+('[1]3. Услуги по передаче'!$E$11*1000)+('[1]4. СН (Установленные)'!$E$12*1000)+'[1]5. Плата за УРП'!$D$6</f>
        <v>3822.4620002339911</v>
      </c>
      <c r="U17" s="34">
        <f>SUMIFS('[1]1. Отчет АТС'!$C:$C,'[1]1. Отчет АТС'!$A:$A,$A17,'[1]1. Отчет АТС'!$B:$B,19)+'[1]2. Иные услуги'!$D$11+('[1]3. Услуги по передаче'!$E$11*1000)+('[1]4. СН (Установленные)'!$E$12*1000)+'[1]5. Плата за УРП'!$D$6</f>
        <v>3787.6120002339912</v>
      </c>
      <c r="V17" s="34">
        <f>SUMIFS('[1]1. Отчет АТС'!$C:$C,'[1]1. Отчет АТС'!$A:$A,$A17,'[1]1. Отчет АТС'!$B:$B,20)+'[1]2. Иные услуги'!$D$11+('[1]3. Услуги по передаче'!$E$11*1000)+('[1]4. СН (Установленные)'!$E$12*1000)+'[1]5. Плата за УРП'!$D$6</f>
        <v>3823.8020002339908</v>
      </c>
      <c r="W17" s="34">
        <f>SUMIFS('[1]1. Отчет АТС'!$C:$C,'[1]1. Отчет АТС'!$A:$A,$A17,'[1]1. Отчет АТС'!$B:$B,21)+'[1]2. Иные услуги'!$D$11+('[1]3. Услуги по передаче'!$E$11*1000)+('[1]4. СН (Установленные)'!$E$12*1000)+'[1]5. Плата за УРП'!$D$6</f>
        <v>3815.9320002339909</v>
      </c>
      <c r="X17" s="34">
        <f>SUMIFS('[1]1. Отчет АТС'!$C:$C,'[1]1. Отчет АТС'!$A:$A,$A17,'[1]1. Отчет АТС'!$B:$B,22)+'[1]2. Иные услуги'!$D$11+('[1]3. Услуги по передаче'!$E$11*1000)+('[1]4. СН (Установленные)'!$E$12*1000)+'[1]5. Плата за УРП'!$D$6</f>
        <v>3434.5920002339908</v>
      </c>
      <c r="Y17" s="34">
        <f>SUMIFS('[1]1. Отчет АТС'!$C:$C,'[1]1. Отчет АТС'!$A:$A,$A17,'[1]1. Отчет АТС'!$B:$B,23)+'[1]2. Иные услуги'!$D$11+('[1]3. Услуги по передаче'!$E$11*1000)+('[1]4. СН (Установленные)'!$E$12*1000)+'[1]5. Плата за УРП'!$D$6</f>
        <v>3064.0320002339913</v>
      </c>
    </row>
    <row r="18" spans="1:25" ht="15">
      <c r="A18" s="33">
        <v>45451</v>
      </c>
      <c r="B18" s="34">
        <f>SUMIFS('[1]1. Отчет АТС'!$C:$C,'[1]1. Отчет АТС'!$A:$A,$A18,'[1]1. Отчет АТС'!$B:$B,0)+'[1]2. Иные услуги'!$D$11+('[1]3. Услуги по передаче'!$E$11*1000)+('[1]4. СН (Установленные)'!$E$12*1000)+'[1]5. Плата за УРП'!$D$6</f>
        <v>2993.7920002339911</v>
      </c>
      <c r="C18" s="34">
        <f>SUMIFS('[1]1. Отчет АТС'!$C:$C,'[1]1. Отчет АТС'!$A:$A,$A18,'[1]1. Отчет АТС'!$B:$B,1)+'[1]2. Иные услуги'!$D$11+('[1]3. Услуги по передаче'!$E$11*1000)+('[1]4. СН (Установленные)'!$E$12*1000)+'[1]5. Плата за УРП'!$D$6</f>
        <v>2774.892000233991</v>
      </c>
      <c r="D18" s="34">
        <f>SUMIFS('[1]1. Отчет АТС'!$C:$C,'[1]1. Отчет АТС'!$A:$A,$A18,'[1]1. Отчет АТС'!$B:$B,2)+'[1]2. Иные услуги'!$D$11+('[1]3. Услуги по передаче'!$E$11*1000)+('[1]4. СН (Установленные)'!$E$12*1000)+'[1]5. Плата за УРП'!$D$6</f>
        <v>2634.642000233991</v>
      </c>
      <c r="E18" s="34">
        <f>SUMIFS('[1]1. Отчет АТС'!$C:$C,'[1]1. Отчет АТС'!$A:$A,$A18,'[1]1. Отчет АТС'!$B:$B,3)+'[1]2. Иные услуги'!$D$11+('[1]3. Услуги по передаче'!$E$11*1000)+('[1]4. СН (Установленные)'!$E$12*1000)+'[1]5. Плата за УРП'!$D$6</f>
        <v>2575.7320002339911</v>
      </c>
      <c r="F18" s="34">
        <f>SUMIFS('[1]1. Отчет АТС'!$C:$C,'[1]1. Отчет АТС'!$A:$A,$A18,'[1]1. Отчет АТС'!$B:$B,4)+'[1]2. Иные услуги'!$D$11+('[1]3. Услуги по передаче'!$E$11*1000)+('[1]4. СН (Установленные)'!$E$12*1000)+'[1]5. Плата за УРП'!$D$6</f>
        <v>2579.4320002339909</v>
      </c>
      <c r="G18" s="34">
        <f>SUMIFS('[1]1. Отчет АТС'!$C:$C,'[1]1. Отчет АТС'!$A:$A,$A18,'[1]1. Отчет АТС'!$B:$B,5)+'[1]2. Иные услуги'!$D$11+('[1]3. Услуги по передаче'!$E$11*1000)+('[1]4. СН (Установленные)'!$E$12*1000)+'[1]5. Плата за УРП'!$D$6</f>
        <v>2694.6520002339912</v>
      </c>
      <c r="H18" s="34">
        <f>SUMIFS('[1]1. Отчет АТС'!$C:$C,'[1]1. Отчет АТС'!$A:$A,$A18,'[1]1. Отчет АТС'!$B:$B,6)+'[1]2. Иные услуги'!$D$11+('[1]3. Услуги по передаче'!$E$11*1000)+('[1]4. СН (Установленные)'!$E$12*1000)+'[1]5. Плата за УРП'!$D$6</f>
        <v>2819.6520002339912</v>
      </c>
      <c r="I18" s="34">
        <f>SUMIFS('[1]1. Отчет АТС'!$C:$C,'[1]1. Отчет АТС'!$A:$A,$A18,'[1]1. Отчет АТС'!$B:$B,7)+'[1]2. Иные услуги'!$D$11+('[1]3. Услуги по передаче'!$E$11*1000)+('[1]4. СН (Установленные)'!$E$12*1000)+'[1]5. Плата за УРП'!$D$6</f>
        <v>3006.5420002339911</v>
      </c>
      <c r="J18" s="34">
        <f>SUMIFS('[1]1. Отчет АТС'!$C:$C,'[1]1. Отчет АТС'!$A:$A,$A18,'[1]1. Отчет АТС'!$B:$B,8)+'[1]2. Иные услуги'!$D$11+('[1]3. Услуги по передаче'!$E$11*1000)+('[1]4. СН (Установленные)'!$E$12*1000)+'[1]5. Плата за УРП'!$D$6</f>
        <v>3502.5420002339911</v>
      </c>
      <c r="K18" s="34">
        <f>SUMIFS('[1]1. Отчет АТС'!$C:$C,'[1]1. Отчет АТС'!$A:$A,$A18,'[1]1. Отчет АТС'!$B:$B,9)+'[1]2. Иные услуги'!$D$11+('[1]3. Услуги по передаче'!$E$11*1000)+('[1]4. СН (Установленные)'!$E$12*1000)+'[1]5. Плата за УРП'!$D$6</f>
        <v>3811.8120002339911</v>
      </c>
      <c r="L18" s="34">
        <f>SUMIFS('[1]1. Отчет АТС'!$C:$C,'[1]1. Отчет АТС'!$A:$A,$A18,'[1]1. Отчет АТС'!$B:$B,10)+'[1]2. Иные услуги'!$D$11+('[1]3. Услуги по передаче'!$E$11*1000)+('[1]4. СН (Установленные)'!$E$12*1000)+'[1]5. Плата за УРП'!$D$6</f>
        <v>3832.2820002339913</v>
      </c>
      <c r="M18" s="34">
        <f>SUMIFS('[1]1. Отчет АТС'!$C:$C,'[1]1. Отчет АТС'!$A:$A,$A18,'[1]1. Отчет АТС'!$B:$B,11)+'[1]2. Иные услуги'!$D$11+('[1]3. Услуги по передаче'!$E$11*1000)+('[1]4. СН (Установленные)'!$E$12*1000)+'[1]5. Плата за УРП'!$D$6</f>
        <v>3838.392000233991</v>
      </c>
      <c r="N18" s="34">
        <f>SUMIFS('[1]1. Отчет АТС'!$C:$C,'[1]1. Отчет АТС'!$A:$A,$A18,'[1]1. Отчет АТС'!$B:$B,12)+'[1]2. Иные услуги'!$D$11+('[1]3. Услуги по передаче'!$E$11*1000)+('[1]4. СН (Установленные)'!$E$12*1000)+'[1]5. Плата за УРП'!$D$6</f>
        <v>3842.6520002339912</v>
      </c>
      <c r="O18" s="34">
        <f>SUMIFS('[1]1. Отчет АТС'!$C:$C,'[1]1. Отчет АТС'!$A:$A,$A18,'[1]1. Отчет АТС'!$B:$B,13)+'[1]2. Иные услуги'!$D$11+('[1]3. Услуги по передаче'!$E$11*1000)+('[1]4. СН (Установленные)'!$E$12*1000)+'[1]5. Плата за УРП'!$D$6</f>
        <v>3840.0620002339911</v>
      </c>
      <c r="P18" s="34">
        <f>SUMIFS('[1]1. Отчет АТС'!$C:$C,'[1]1. Отчет АТС'!$A:$A,$A18,'[1]1. Отчет АТС'!$B:$B,14)+'[1]2. Иные услуги'!$D$11+('[1]3. Услуги по передаче'!$E$11*1000)+('[1]4. СН (Установленные)'!$E$12*1000)+'[1]5. Плата за УРП'!$D$6</f>
        <v>3848.4320002339909</v>
      </c>
      <c r="Q18" s="34">
        <f>SUMIFS('[1]1. Отчет АТС'!$C:$C,'[1]1. Отчет АТС'!$A:$A,$A18,'[1]1. Отчет АТС'!$B:$B,15)+'[1]2. Иные услуги'!$D$11+('[1]3. Услуги по передаче'!$E$11*1000)+('[1]4. СН (Установленные)'!$E$12*1000)+'[1]5. Плата за УРП'!$D$6</f>
        <v>3853.2420002339913</v>
      </c>
      <c r="R18" s="34">
        <f>SUMIFS('[1]1. Отчет АТС'!$C:$C,'[1]1. Отчет АТС'!$A:$A,$A18,'[1]1. Отчет АТС'!$B:$B,16)+'[1]2. Иные услуги'!$D$11+('[1]3. Услуги по передаче'!$E$11*1000)+('[1]4. СН (Установленные)'!$E$12*1000)+'[1]5. Плата за УРП'!$D$6</f>
        <v>3867.8820002339908</v>
      </c>
      <c r="S18" s="34">
        <f>SUMIFS('[1]1. Отчет АТС'!$C:$C,'[1]1. Отчет АТС'!$A:$A,$A18,'[1]1. Отчет АТС'!$B:$B,17)+'[1]2. Иные услуги'!$D$11+('[1]3. Услуги по передаче'!$E$11*1000)+('[1]4. СН (Установленные)'!$E$12*1000)+'[1]5. Плата за УРП'!$D$6</f>
        <v>3870.2020002339905</v>
      </c>
      <c r="T18" s="34">
        <f>SUMIFS('[1]1. Отчет АТС'!$C:$C,'[1]1. Отчет АТС'!$A:$A,$A18,'[1]1. Отчет АТС'!$B:$B,18)+'[1]2. Иные услуги'!$D$11+('[1]3. Услуги по передаче'!$E$11*1000)+('[1]4. СН (Установленные)'!$E$12*1000)+'[1]5. Плата за УРП'!$D$6</f>
        <v>3860.9520002339905</v>
      </c>
      <c r="U18" s="34">
        <f>SUMIFS('[1]1. Отчет АТС'!$C:$C,'[1]1. Отчет АТС'!$A:$A,$A18,'[1]1. Отчет АТС'!$B:$B,19)+'[1]2. Иные услуги'!$D$11+('[1]3. Услуги по передаче'!$E$11*1000)+('[1]4. СН (Установленные)'!$E$12*1000)+'[1]5. Плата за УРП'!$D$6</f>
        <v>3843.3020002339908</v>
      </c>
      <c r="V18" s="34">
        <f>SUMIFS('[1]1. Отчет АТС'!$C:$C,'[1]1. Отчет АТС'!$A:$A,$A18,'[1]1. Отчет АТС'!$B:$B,20)+'[1]2. Иные услуги'!$D$11+('[1]3. Услуги по передаче'!$E$11*1000)+('[1]4. СН (Установленные)'!$E$12*1000)+'[1]5. Плата за УРП'!$D$6</f>
        <v>3861.7820002339913</v>
      </c>
      <c r="W18" s="34">
        <f>SUMIFS('[1]1. Отчет АТС'!$C:$C,'[1]1. Отчет АТС'!$A:$A,$A18,'[1]1. Отчет АТС'!$B:$B,21)+'[1]2. Иные услуги'!$D$11+('[1]3. Услуги по передаче'!$E$11*1000)+('[1]4. СН (Установленные)'!$E$12*1000)+'[1]5. Плата за УРП'!$D$6</f>
        <v>3853.0420002339906</v>
      </c>
      <c r="X18" s="34">
        <f>SUMIFS('[1]1. Отчет АТС'!$C:$C,'[1]1. Отчет АТС'!$A:$A,$A18,'[1]1. Отчет АТС'!$B:$B,22)+'[1]2. Иные услуги'!$D$11+('[1]3. Услуги по передаче'!$E$11*1000)+('[1]4. СН (Установленные)'!$E$12*1000)+'[1]5. Плата за УРП'!$D$6</f>
        <v>3748.5220002339911</v>
      </c>
      <c r="Y18" s="34">
        <f>SUMIFS('[1]1. Отчет АТС'!$C:$C,'[1]1. Отчет АТС'!$A:$A,$A18,'[1]1. Отчет АТС'!$B:$B,23)+'[1]2. Иные услуги'!$D$11+('[1]3. Услуги по передаче'!$E$11*1000)+('[1]4. СН (Установленные)'!$E$12*1000)+'[1]5. Плата за УРП'!$D$6</f>
        <v>3239.7420002339913</v>
      </c>
    </row>
    <row r="19" spans="1:25" ht="15">
      <c r="A19" s="33">
        <v>45452</v>
      </c>
      <c r="B19" s="34">
        <f>SUMIFS('[1]1. Отчет АТС'!$C:$C,'[1]1. Отчет АТС'!$A:$A,$A19,'[1]1. Отчет АТС'!$B:$B,0)+'[1]2. Иные услуги'!$D$11+('[1]3. Услуги по передаче'!$E$11*1000)+('[1]4. СН (Установленные)'!$E$12*1000)+'[1]5. Плата за УРП'!$D$6</f>
        <v>2912.642000233991</v>
      </c>
      <c r="C19" s="34">
        <f>SUMIFS('[1]1. Отчет АТС'!$C:$C,'[1]1. Отчет АТС'!$A:$A,$A19,'[1]1. Отчет АТС'!$B:$B,1)+'[1]2. Иные услуги'!$D$11+('[1]3. Услуги по передаче'!$E$11*1000)+('[1]4. СН (Установленные)'!$E$12*1000)+'[1]5. Плата за УРП'!$D$6</f>
        <v>2800.4320002339909</v>
      </c>
      <c r="D19" s="34">
        <f>SUMIFS('[1]1. Отчет АТС'!$C:$C,'[1]1. Отчет АТС'!$A:$A,$A19,'[1]1. Отчет АТС'!$B:$B,2)+'[1]2. Иные услуги'!$D$11+('[1]3. Услуги по передаче'!$E$11*1000)+('[1]4. СН (Установленные)'!$E$12*1000)+'[1]5. Плата за УРП'!$D$6</f>
        <v>2630.1320002339908</v>
      </c>
      <c r="E19" s="34">
        <f>SUMIFS('[1]1. Отчет АТС'!$C:$C,'[1]1. Отчет АТС'!$A:$A,$A19,'[1]1. Отчет АТС'!$B:$B,3)+'[1]2. Иные услуги'!$D$11+('[1]3. Услуги по передаче'!$E$11*1000)+('[1]4. СН (Установленные)'!$E$12*1000)+'[1]5. Плата за УРП'!$D$6</f>
        <v>2544.2920002339911</v>
      </c>
      <c r="F19" s="34">
        <f>SUMIFS('[1]1. Отчет АТС'!$C:$C,'[1]1. Отчет АТС'!$A:$A,$A19,'[1]1. Отчет АТС'!$B:$B,4)+'[1]2. Иные услуги'!$D$11+('[1]3. Услуги по передаче'!$E$11*1000)+('[1]4. СН (Установленные)'!$E$12*1000)+'[1]5. Плата за УРП'!$D$6</f>
        <v>2494.6120002339912</v>
      </c>
      <c r="G19" s="34">
        <f>SUMIFS('[1]1. Отчет АТС'!$C:$C,'[1]1. Отчет АТС'!$A:$A,$A19,'[1]1. Отчет АТС'!$B:$B,5)+'[1]2. Иные услуги'!$D$11+('[1]3. Услуги по передаче'!$E$11*1000)+('[1]4. СН (Установленные)'!$E$12*1000)+'[1]5. Плата за УРП'!$D$6</f>
        <v>2530.9420002339912</v>
      </c>
      <c r="H19" s="34">
        <f>SUMIFS('[1]1. Отчет АТС'!$C:$C,'[1]1. Отчет АТС'!$A:$A,$A19,'[1]1. Отчет АТС'!$B:$B,6)+'[1]2. Иные услуги'!$D$11+('[1]3. Услуги по передаче'!$E$11*1000)+('[1]4. СН (Установленные)'!$E$12*1000)+'[1]5. Плата за УРП'!$D$6</f>
        <v>2529.2720002339911</v>
      </c>
      <c r="I19" s="34">
        <f>SUMIFS('[1]1. Отчет АТС'!$C:$C,'[1]1. Отчет АТС'!$A:$A,$A19,'[1]1. Отчет АТС'!$B:$B,7)+'[1]2. Иные услуги'!$D$11+('[1]3. Услуги по передаче'!$E$11*1000)+('[1]4. СН (Установленные)'!$E$12*1000)+'[1]5. Плата за УРП'!$D$6</f>
        <v>2920.3220002339913</v>
      </c>
      <c r="J19" s="34">
        <f>SUMIFS('[1]1. Отчет АТС'!$C:$C,'[1]1. Отчет АТС'!$A:$A,$A19,'[1]1. Отчет АТС'!$B:$B,8)+'[1]2. Иные услуги'!$D$11+('[1]3. Услуги по передаче'!$E$11*1000)+('[1]4. СН (Установленные)'!$E$12*1000)+'[1]5. Плата за УРП'!$D$6</f>
        <v>3272.7320002339911</v>
      </c>
      <c r="K19" s="34">
        <f>SUMIFS('[1]1. Отчет АТС'!$C:$C,'[1]1. Отчет АТС'!$A:$A,$A19,'[1]1. Отчет АТС'!$B:$B,9)+'[1]2. Иные услуги'!$D$11+('[1]3. Услуги по передаче'!$E$11*1000)+('[1]4. СН (Установленные)'!$E$12*1000)+'[1]5. Плата за УРП'!$D$6</f>
        <v>3678.6820002339909</v>
      </c>
      <c r="L19" s="34">
        <f>SUMIFS('[1]1. Отчет АТС'!$C:$C,'[1]1. Отчет АТС'!$A:$A,$A19,'[1]1. Отчет АТС'!$B:$B,10)+'[1]2. Иные услуги'!$D$11+('[1]3. Услуги по передаче'!$E$11*1000)+('[1]4. СН (Установленные)'!$E$12*1000)+'[1]5. Плата за УРП'!$D$6</f>
        <v>3804.2920002339911</v>
      </c>
      <c r="M19" s="34">
        <f>SUMIFS('[1]1. Отчет АТС'!$C:$C,'[1]1. Отчет АТС'!$A:$A,$A19,'[1]1. Отчет АТС'!$B:$B,11)+'[1]2. Иные услуги'!$D$11+('[1]3. Услуги по передаче'!$E$11*1000)+('[1]4. СН (Установленные)'!$E$12*1000)+'[1]5. Плата за УРП'!$D$6</f>
        <v>3811.3620002339912</v>
      </c>
      <c r="N19" s="34">
        <f>SUMIFS('[1]1. Отчет АТС'!$C:$C,'[1]1. Отчет АТС'!$A:$A,$A19,'[1]1. Отчет АТС'!$B:$B,12)+'[1]2. Иные услуги'!$D$11+('[1]3. Услуги по передаче'!$E$11*1000)+('[1]4. СН (Установленные)'!$E$12*1000)+'[1]5. Плата за УРП'!$D$6</f>
        <v>3811.1720002339912</v>
      </c>
      <c r="O19" s="34">
        <f>SUMIFS('[1]1. Отчет АТС'!$C:$C,'[1]1. Отчет АТС'!$A:$A,$A19,'[1]1. Отчет АТС'!$B:$B,13)+'[1]2. Иные услуги'!$D$11+('[1]3. Услуги по передаче'!$E$11*1000)+('[1]4. СН (Установленные)'!$E$12*1000)+'[1]5. Плата за УРП'!$D$6</f>
        <v>3806.642000233991</v>
      </c>
      <c r="P19" s="34">
        <f>SUMIFS('[1]1. Отчет АТС'!$C:$C,'[1]1. Отчет АТС'!$A:$A,$A19,'[1]1. Отчет АТС'!$B:$B,14)+'[1]2. Иные услуги'!$D$11+('[1]3. Услуги по передаче'!$E$11*1000)+('[1]4. СН (Установленные)'!$E$12*1000)+'[1]5. Плата за УРП'!$D$6</f>
        <v>3811.0420002339911</v>
      </c>
      <c r="Q19" s="34">
        <f>SUMIFS('[1]1. Отчет АТС'!$C:$C,'[1]1. Отчет АТС'!$A:$A,$A19,'[1]1. Отчет АТС'!$B:$B,15)+'[1]2. Иные услуги'!$D$11+('[1]3. Услуги по передаче'!$E$11*1000)+('[1]4. СН (Установленные)'!$E$12*1000)+'[1]5. Плата за УРП'!$D$6</f>
        <v>3811.0620002339911</v>
      </c>
      <c r="R19" s="34">
        <f>SUMIFS('[1]1. Отчет АТС'!$C:$C,'[1]1. Отчет АТС'!$A:$A,$A19,'[1]1. Отчет АТС'!$B:$B,16)+'[1]2. Иные услуги'!$D$11+('[1]3. Услуги по передаче'!$E$11*1000)+('[1]4. СН (Установленные)'!$E$12*1000)+'[1]5. Плата за УРП'!$D$6</f>
        <v>3840.7420002339913</v>
      </c>
      <c r="S19" s="34">
        <f>SUMIFS('[1]1. Отчет АТС'!$C:$C,'[1]1. Отчет АТС'!$A:$A,$A19,'[1]1. Отчет АТС'!$B:$B,17)+'[1]2. Иные услуги'!$D$11+('[1]3. Услуги по передаче'!$E$11*1000)+('[1]4. СН (Установленные)'!$E$12*1000)+'[1]5. Плата за УРП'!$D$6</f>
        <v>3847.8620002339912</v>
      </c>
      <c r="T19" s="34">
        <f>SUMIFS('[1]1. Отчет АТС'!$C:$C,'[1]1. Отчет АТС'!$A:$A,$A19,'[1]1. Отчет АТС'!$B:$B,18)+'[1]2. Иные услуги'!$D$11+('[1]3. Услуги по передаче'!$E$11*1000)+('[1]4. СН (Установленные)'!$E$12*1000)+'[1]5. Плата за УРП'!$D$6</f>
        <v>3845.0720002339913</v>
      </c>
      <c r="U19" s="34">
        <f>SUMIFS('[1]1. Отчет АТС'!$C:$C,'[1]1. Отчет АТС'!$A:$A,$A19,'[1]1. Отчет АТС'!$B:$B,19)+'[1]2. Иные услуги'!$D$11+('[1]3. Услуги по передаче'!$E$11*1000)+('[1]4. СН (Установленные)'!$E$12*1000)+'[1]5. Плата за УРП'!$D$6</f>
        <v>3816.0020002339911</v>
      </c>
      <c r="V19" s="34">
        <f>SUMIFS('[1]1. Отчет АТС'!$C:$C,'[1]1. Отчет АТС'!$A:$A,$A19,'[1]1. Отчет АТС'!$B:$B,20)+'[1]2. Иные услуги'!$D$11+('[1]3. Услуги по передаче'!$E$11*1000)+('[1]4. СН (Установленные)'!$E$12*1000)+'[1]5. Плата за УРП'!$D$6</f>
        <v>3843.5020002339907</v>
      </c>
      <c r="W19" s="34">
        <f>SUMIFS('[1]1. Отчет АТС'!$C:$C,'[1]1. Отчет АТС'!$A:$A,$A19,'[1]1. Отчет АТС'!$B:$B,21)+'[1]2. Иные услуги'!$D$11+('[1]3. Услуги по передаче'!$E$11*1000)+('[1]4. СН (Установленные)'!$E$12*1000)+'[1]5. Плата за УРП'!$D$6</f>
        <v>3827.2620002339909</v>
      </c>
      <c r="X19" s="34">
        <f>SUMIFS('[1]1. Отчет АТС'!$C:$C,'[1]1. Отчет АТС'!$A:$A,$A19,'[1]1. Отчет АТС'!$B:$B,22)+'[1]2. Иные услуги'!$D$11+('[1]3. Услуги по передаче'!$E$11*1000)+('[1]4. СН (Установленные)'!$E$12*1000)+'[1]5. Плата за УРП'!$D$6</f>
        <v>3722.1720002339912</v>
      </c>
      <c r="Y19" s="34">
        <f>SUMIFS('[1]1. Отчет АТС'!$C:$C,'[1]1. Отчет АТС'!$A:$A,$A19,'[1]1. Отчет АТС'!$B:$B,23)+'[1]2. Иные услуги'!$D$11+('[1]3. Услуги по передаче'!$E$11*1000)+('[1]4. СН (Установленные)'!$E$12*1000)+'[1]5. Плата за УРП'!$D$6</f>
        <v>3225.4720002339909</v>
      </c>
    </row>
    <row r="20" spans="1:25" ht="15">
      <c r="A20" s="33">
        <v>45453</v>
      </c>
      <c r="B20" s="34">
        <f>SUMIFS('[1]1. Отчет АТС'!$C:$C,'[1]1. Отчет АТС'!$A:$A,$A20,'[1]1. Отчет АТС'!$B:$B,0)+'[1]2. Иные услуги'!$D$11+('[1]3. Услуги по передаче'!$E$11*1000)+('[1]4. СН (Установленные)'!$E$12*1000)+'[1]5. Плата за УРП'!$D$6</f>
        <v>2856.3420002339908</v>
      </c>
      <c r="C20" s="34">
        <f>SUMIFS('[1]1. Отчет АТС'!$C:$C,'[1]1. Отчет АТС'!$A:$A,$A20,'[1]1. Отчет АТС'!$B:$B,1)+'[1]2. Иные услуги'!$D$11+('[1]3. Услуги по передаче'!$E$11*1000)+('[1]4. СН (Установленные)'!$E$12*1000)+'[1]5. Плата за УРП'!$D$6</f>
        <v>2712.582000233991</v>
      </c>
      <c r="D20" s="34">
        <f>SUMIFS('[1]1. Отчет АТС'!$C:$C,'[1]1. Отчет АТС'!$A:$A,$A20,'[1]1. Отчет АТС'!$B:$B,2)+'[1]2. Иные услуги'!$D$11+('[1]3. Услуги по передаче'!$E$11*1000)+('[1]4. СН (Установленные)'!$E$12*1000)+'[1]5. Плата за УРП'!$D$6</f>
        <v>2585.6920002339912</v>
      </c>
      <c r="E20" s="34">
        <f>SUMIFS('[1]1. Отчет АТС'!$C:$C,'[1]1. Отчет АТС'!$A:$A,$A20,'[1]1. Отчет АТС'!$B:$B,3)+'[1]2. Иные услуги'!$D$11+('[1]3. Услуги по передаче'!$E$11*1000)+('[1]4. СН (Установленные)'!$E$12*1000)+'[1]5. Плата за УРП'!$D$6</f>
        <v>2534.4920002339909</v>
      </c>
      <c r="F20" s="34">
        <f>SUMIFS('[1]1. Отчет АТС'!$C:$C,'[1]1. Отчет АТС'!$A:$A,$A20,'[1]1. Отчет АТС'!$B:$B,4)+'[1]2. Иные услуги'!$D$11+('[1]3. Услуги по передаче'!$E$11*1000)+('[1]4. СН (Установленные)'!$E$12*1000)+'[1]5. Плата за УРП'!$D$6</f>
        <v>2437.8120002339911</v>
      </c>
      <c r="G20" s="34">
        <f>SUMIFS('[1]1. Отчет АТС'!$C:$C,'[1]1. Отчет АТС'!$A:$A,$A20,'[1]1. Отчет АТС'!$B:$B,5)+'[1]2. Иные услуги'!$D$11+('[1]3. Услуги по передаче'!$E$11*1000)+('[1]4. СН (Установленные)'!$E$12*1000)+'[1]5. Плата за УРП'!$D$6</f>
        <v>2680.0520002339908</v>
      </c>
      <c r="H20" s="34">
        <f>SUMIFS('[1]1. Отчет АТС'!$C:$C,'[1]1. Отчет АТС'!$A:$A,$A20,'[1]1. Отчет АТС'!$B:$B,6)+'[1]2. Иные услуги'!$D$11+('[1]3. Услуги по передаче'!$E$11*1000)+('[1]4. СН (Установленные)'!$E$12*1000)+'[1]5. Плата за УРП'!$D$6</f>
        <v>2835.9020002339912</v>
      </c>
      <c r="I20" s="34">
        <f>SUMIFS('[1]1. Отчет АТС'!$C:$C,'[1]1. Отчет АТС'!$A:$A,$A20,'[1]1. Отчет АТС'!$B:$B,7)+'[1]2. Иные услуги'!$D$11+('[1]3. Услуги по передаче'!$E$11*1000)+('[1]4. СН (Установленные)'!$E$12*1000)+'[1]5. Плата за УРП'!$D$6</f>
        <v>3192.5920002339908</v>
      </c>
      <c r="J20" s="34">
        <f>SUMIFS('[1]1. Отчет АТС'!$C:$C,'[1]1. Отчет АТС'!$A:$A,$A20,'[1]1. Отчет АТС'!$B:$B,8)+'[1]2. Иные услуги'!$D$11+('[1]3. Услуги по передаче'!$E$11*1000)+('[1]4. СН (Установленные)'!$E$12*1000)+'[1]5. Плата за УРП'!$D$6</f>
        <v>3805.0120002339909</v>
      </c>
      <c r="K20" s="34">
        <f>SUMIFS('[1]1. Отчет АТС'!$C:$C,'[1]1. Отчет АТС'!$A:$A,$A20,'[1]1. Отчет АТС'!$B:$B,9)+'[1]2. Иные услуги'!$D$11+('[1]3. Услуги по передаче'!$E$11*1000)+('[1]4. СН (Установленные)'!$E$12*1000)+'[1]5. Плата за УРП'!$D$6</f>
        <v>3843.0820002339906</v>
      </c>
      <c r="L20" s="34">
        <f>SUMIFS('[1]1. Отчет АТС'!$C:$C,'[1]1. Отчет АТС'!$A:$A,$A20,'[1]1. Отчет АТС'!$B:$B,10)+'[1]2. Иные услуги'!$D$11+('[1]3. Услуги по передаче'!$E$11*1000)+('[1]4. СН (Установленные)'!$E$12*1000)+'[1]5. Плата за УРП'!$D$6</f>
        <v>3852.7720002339911</v>
      </c>
      <c r="M20" s="34">
        <f>SUMIFS('[1]1. Отчет АТС'!$C:$C,'[1]1. Отчет АТС'!$A:$A,$A20,'[1]1. Отчет АТС'!$B:$B,11)+'[1]2. Иные услуги'!$D$11+('[1]3. Услуги по передаче'!$E$11*1000)+('[1]4. СН (Установленные)'!$E$12*1000)+'[1]5. Плата за УРП'!$D$6</f>
        <v>3851.2520002339907</v>
      </c>
      <c r="N20" s="34">
        <f>SUMIFS('[1]1. Отчет АТС'!$C:$C,'[1]1. Отчет АТС'!$A:$A,$A20,'[1]1. Отчет АТС'!$B:$B,12)+'[1]2. Иные услуги'!$D$11+('[1]3. Услуги по передаче'!$E$11*1000)+('[1]4. СН (Установленные)'!$E$12*1000)+'[1]5. Плата за УРП'!$D$6</f>
        <v>3854.1520002339912</v>
      </c>
      <c r="O20" s="34">
        <f>SUMIFS('[1]1. Отчет АТС'!$C:$C,'[1]1. Отчет АТС'!$A:$A,$A20,'[1]1. Отчет АТС'!$B:$B,13)+'[1]2. Иные услуги'!$D$11+('[1]3. Услуги по передаче'!$E$11*1000)+('[1]4. СН (Установленные)'!$E$12*1000)+'[1]5. Плата за УРП'!$D$6</f>
        <v>3854.4720002339909</v>
      </c>
      <c r="P20" s="34">
        <f>SUMIFS('[1]1. Отчет АТС'!$C:$C,'[1]1. Отчет АТС'!$A:$A,$A20,'[1]1. Отчет АТС'!$B:$B,14)+'[1]2. Иные услуги'!$D$11+('[1]3. Услуги по передаче'!$E$11*1000)+('[1]4. СН (Установленные)'!$E$12*1000)+'[1]5. Плата за УРП'!$D$6</f>
        <v>3868.9020002339912</v>
      </c>
      <c r="Q20" s="34">
        <f>SUMIFS('[1]1. Отчет АТС'!$C:$C,'[1]1. Отчет АТС'!$A:$A,$A20,'[1]1. Отчет АТС'!$B:$B,15)+'[1]2. Иные услуги'!$D$11+('[1]3. Услуги по передаче'!$E$11*1000)+('[1]4. СН (Установленные)'!$E$12*1000)+'[1]5. Плата за УРП'!$D$6</f>
        <v>3869.2120002339907</v>
      </c>
      <c r="R20" s="34">
        <f>SUMIFS('[1]1. Отчет АТС'!$C:$C,'[1]1. Отчет АТС'!$A:$A,$A20,'[1]1. Отчет АТС'!$B:$B,16)+'[1]2. Иные услуги'!$D$11+('[1]3. Услуги по передаче'!$E$11*1000)+('[1]4. СН (Установленные)'!$E$12*1000)+'[1]5. Плата за УРП'!$D$6</f>
        <v>3887.642000233991</v>
      </c>
      <c r="S20" s="34">
        <f>SUMIFS('[1]1. Отчет АТС'!$C:$C,'[1]1. Отчет АТС'!$A:$A,$A20,'[1]1. Отчет АТС'!$B:$B,17)+'[1]2. Иные услуги'!$D$11+('[1]3. Услуги по передаче'!$E$11*1000)+('[1]4. СН (Установленные)'!$E$12*1000)+'[1]5. Плата за УРП'!$D$6</f>
        <v>3872.1720002339907</v>
      </c>
      <c r="T20" s="34">
        <f>SUMIFS('[1]1. Отчет АТС'!$C:$C,'[1]1. Отчет АТС'!$A:$A,$A20,'[1]1. Отчет АТС'!$B:$B,18)+'[1]2. Иные услуги'!$D$11+('[1]3. Услуги по передаче'!$E$11*1000)+('[1]4. СН (Установленные)'!$E$12*1000)+'[1]5. Плата за УРП'!$D$6</f>
        <v>3870.392000233991</v>
      </c>
      <c r="U20" s="34">
        <f>SUMIFS('[1]1. Отчет АТС'!$C:$C,'[1]1. Отчет АТС'!$A:$A,$A20,'[1]1. Отчет АТС'!$B:$B,19)+'[1]2. Иные услуги'!$D$11+('[1]3. Услуги по передаче'!$E$11*1000)+('[1]4. СН (Установленные)'!$E$12*1000)+'[1]5. Плата за УРП'!$D$6</f>
        <v>3839.9820002339911</v>
      </c>
      <c r="V20" s="34">
        <f>SUMIFS('[1]1. Отчет АТС'!$C:$C,'[1]1. Отчет АТС'!$A:$A,$A20,'[1]1. Отчет АТС'!$B:$B,20)+'[1]2. Иные услуги'!$D$11+('[1]3. Услуги по передаче'!$E$11*1000)+('[1]4. СН (Установленные)'!$E$12*1000)+'[1]5. Плата за УРП'!$D$6</f>
        <v>3857.1620002339905</v>
      </c>
      <c r="W20" s="34">
        <f>SUMIFS('[1]1. Отчет АТС'!$C:$C,'[1]1. Отчет АТС'!$A:$A,$A20,'[1]1. Отчет АТС'!$B:$B,21)+'[1]2. Иные услуги'!$D$11+('[1]3. Услуги по передаче'!$E$11*1000)+('[1]4. СН (Установленные)'!$E$12*1000)+'[1]5. Плата за УРП'!$D$6</f>
        <v>3849.5220002339911</v>
      </c>
      <c r="X20" s="34">
        <f>SUMIFS('[1]1. Отчет АТС'!$C:$C,'[1]1. Отчет АТС'!$A:$A,$A20,'[1]1. Отчет АТС'!$B:$B,22)+'[1]2. Иные услуги'!$D$11+('[1]3. Услуги по передаче'!$E$11*1000)+('[1]4. СН (Установленные)'!$E$12*1000)+'[1]5. Плата за УРП'!$D$6</f>
        <v>3710.2720002339911</v>
      </c>
      <c r="Y20" s="34">
        <f>SUMIFS('[1]1. Отчет АТС'!$C:$C,'[1]1. Отчет АТС'!$A:$A,$A20,'[1]1. Отчет АТС'!$B:$B,23)+'[1]2. Иные услуги'!$D$11+('[1]3. Услуги по передаче'!$E$11*1000)+('[1]4. СН (Установленные)'!$E$12*1000)+'[1]5. Плата за УРП'!$D$6</f>
        <v>3173.7820002339913</v>
      </c>
    </row>
    <row r="21" spans="1:25" ht="15">
      <c r="A21" s="33">
        <v>45454</v>
      </c>
      <c r="B21" s="34">
        <f>SUMIFS('[1]1. Отчет АТС'!$C:$C,'[1]1. Отчет АТС'!$A:$A,$A21,'[1]1. Отчет АТС'!$B:$B,0)+'[1]2. Иные услуги'!$D$11+('[1]3. Услуги по передаче'!$E$11*1000)+('[1]4. СН (Установленные)'!$E$12*1000)+'[1]5. Плата за УРП'!$D$6</f>
        <v>2836.4720002339909</v>
      </c>
      <c r="C21" s="34">
        <f>SUMIFS('[1]1. Отчет АТС'!$C:$C,'[1]1. Отчет АТС'!$A:$A,$A21,'[1]1. Отчет АТС'!$B:$B,1)+'[1]2. Иные услуги'!$D$11+('[1]3. Услуги по передаче'!$E$11*1000)+('[1]4. СН (Установленные)'!$E$12*1000)+'[1]5. Плата за УРП'!$D$6</f>
        <v>2712.1820002339909</v>
      </c>
      <c r="D21" s="34">
        <f>SUMIFS('[1]1. Отчет АТС'!$C:$C,'[1]1. Отчет АТС'!$A:$A,$A21,'[1]1. Отчет АТС'!$B:$B,2)+'[1]2. Иные услуги'!$D$11+('[1]3. Услуги по передаче'!$E$11*1000)+('[1]4. СН (Установленные)'!$E$12*1000)+'[1]5. Плата за УРП'!$D$6</f>
        <v>2550.6320002339908</v>
      </c>
      <c r="E21" s="34">
        <f>SUMIFS('[1]1. Отчет АТС'!$C:$C,'[1]1. Отчет АТС'!$A:$A,$A21,'[1]1. Отчет АТС'!$B:$B,3)+'[1]2. Иные услуги'!$D$11+('[1]3. Услуги по передаче'!$E$11*1000)+('[1]4. СН (Установленные)'!$E$12*1000)+'[1]5. Плата за УРП'!$D$6</f>
        <v>2433.5320002339909</v>
      </c>
      <c r="F21" s="34">
        <f>SUMIFS('[1]1. Отчет АТС'!$C:$C,'[1]1. Отчет АТС'!$A:$A,$A21,'[1]1. Отчет АТС'!$B:$B,4)+'[1]2. Иные услуги'!$D$11+('[1]3. Услуги по передаче'!$E$11*1000)+('[1]4. СН (Установленные)'!$E$12*1000)+'[1]5. Плата за УРП'!$D$6</f>
        <v>2392.0920002339908</v>
      </c>
      <c r="G21" s="34">
        <f>SUMIFS('[1]1. Отчет АТС'!$C:$C,'[1]1. Отчет АТС'!$A:$A,$A21,'[1]1. Отчет АТС'!$B:$B,5)+'[1]2. Иные услуги'!$D$11+('[1]3. Услуги по передаче'!$E$11*1000)+('[1]4. СН (Установленные)'!$E$12*1000)+'[1]5. Плата за УРП'!$D$6</f>
        <v>1916.662000233991</v>
      </c>
      <c r="H21" s="34">
        <f>SUMIFS('[1]1. Отчет АТС'!$C:$C,'[1]1. Отчет АТС'!$A:$A,$A21,'[1]1. Отчет АТС'!$B:$B,6)+'[1]2. Иные услуги'!$D$11+('[1]3. Услуги по передаче'!$E$11*1000)+('[1]4. СН (Установленные)'!$E$12*1000)+'[1]5. Плата за УРП'!$D$6</f>
        <v>2834.082000233991</v>
      </c>
      <c r="I21" s="34">
        <f>SUMIFS('[1]1. Отчет АТС'!$C:$C,'[1]1. Отчет АТС'!$A:$A,$A21,'[1]1. Отчет АТС'!$B:$B,7)+'[1]2. Иные услуги'!$D$11+('[1]3. Услуги по передаче'!$E$11*1000)+('[1]4. СН (Установленные)'!$E$12*1000)+'[1]5. Плата за УРП'!$D$6</f>
        <v>3166.1320002339912</v>
      </c>
      <c r="J21" s="34">
        <f>SUMIFS('[1]1. Отчет АТС'!$C:$C,'[1]1. Отчет АТС'!$A:$A,$A21,'[1]1. Отчет АТС'!$B:$B,8)+'[1]2. Иные услуги'!$D$11+('[1]3. Услуги по передаче'!$E$11*1000)+('[1]4. СН (Установленные)'!$E$12*1000)+'[1]5. Плата за УРП'!$D$6</f>
        <v>3594.892000233991</v>
      </c>
      <c r="K21" s="34">
        <f>SUMIFS('[1]1. Отчет АТС'!$C:$C,'[1]1. Отчет АТС'!$A:$A,$A21,'[1]1. Отчет АТС'!$B:$B,9)+'[1]2. Иные услуги'!$D$11+('[1]3. Услуги по передаче'!$E$11*1000)+('[1]4. СН (Установленные)'!$E$12*1000)+'[1]5. Плата за УРП'!$D$6</f>
        <v>3855.7320002339911</v>
      </c>
      <c r="L21" s="34">
        <f>SUMIFS('[1]1. Отчет АТС'!$C:$C,'[1]1. Отчет АТС'!$A:$A,$A21,'[1]1. Отчет АТС'!$B:$B,10)+'[1]2. Иные услуги'!$D$11+('[1]3. Услуги по передаче'!$E$11*1000)+('[1]4. СН (Установленные)'!$E$12*1000)+'[1]5. Плата за УРП'!$D$6</f>
        <v>3861.0520002339908</v>
      </c>
      <c r="M21" s="34">
        <f>SUMIFS('[1]1. Отчет АТС'!$C:$C,'[1]1. Отчет АТС'!$A:$A,$A21,'[1]1. Отчет АТС'!$B:$B,11)+'[1]2. Иные услуги'!$D$11+('[1]3. Услуги по передаче'!$E$11*1000)+('[1]4. СН (Установленные)'!$E$12*1000)+'[1]5. Плата за УРП'!$D$6</f>
        <v>3878.5720002339913</v>
      </c>
      <c r="N21" s="34">
        <f>SUMIFS('[1]1. Отчет АТС'!$C:$C,'[1]1. Отчет АТС'!$A:$A,$A21,'[1]1. Отчет АТС'!$B:$B,12)+'[1]2. Иные услуги'!$D$11+('[1]3. Услуги по передаче'!$E$11*1000)+('[1]4. СН (Установленные)'!$E$12*1000)+'[1]5. Плата за УРП'!$D$6</f>
        <v>3882.9620002339907</v>
      </c>
      <c r="O21" s="34">
        <f>SUMIFS('[1]1. Отчет АТС'!$C:$C,'[1]1. Отчет АТС'!$A:$A,$A21,'[1]1. Отчет АТС'!$B:$B,13)+'[1]2. Иные услуги'!$D$11+('[1]3. Услуги по передаче'!$E$11*1000)+('[1]4. СН (Установленные)'!$E$12*1000)+'[1]5. Плата за УРП'!$D$6</f>
        <v>3877.8820002339908</v>
      </c>
      <c r="P21" s="34">
        <f>SUMIFS('[1]1. Отчет АТС'!$C:$C,'[1]1. Отчет АТС'!$A:$A,$A21,'[1]1. Отчет АТС'!$B:$B,14)+'[1]2. Иные услуги'!$D$11+('[1]3. Услуги по передаче'!$E$11*1000)+('[1]4. СН (Установленные)'!$E$12*1000)+'[1]5. Плата за УРП'!$D$6</f>
        <v>3904.1520002339912</v>
      </c>
      <c r="Q21" s="34">
        <f>SUMIFS('[1]1. Отчет АТС'!$C:$C,'[1]1. Отчет АТС'!$A:$A,$A21,'[1]1. Отчет АТС'!$B:$B,15)+'[1]2. Иные услуги'!$D$11+('[1]3. Услуги по передаче'!$E$11*1000)+('[1]4. СН (Установленные)'!$E$12*1000)+'[1]5. Плата за УРП'!$D$6</f>
        <v>3927.8320002339906</v>
      </c>
      <c r="R21" s="34">
        <f>SUMIFS('[1]1. Отчет АТС'!$C:$C,'[1]1. Отчет АТС'!$A:$A,$A21,'[1]1. Отчет АТС'!$B:$B,16)+'[1]2. Иные услуги'!$D$11+('[1]3. Услуги по передаче'!$E$11*1000)+('[1]4. СН (Установленные)'!$E$12*1000)+'[1]5. Плата за УРП'!$D$6</f>
        <v>3954.7520002339907</v>
      </c>
      <c r="S21" s="34">
        <f>SUMIFS('[1]1. Отчет АТС'!$C:$C,'[1]1. Отчет АТС'!$A:$A,$A21,'[1]1. Отчет АТС'!$B:$B,17)+'[1]2. Иные услуги'!$D$11+('[1]3. Услуги по передаче'!$E$11*1000)+('[1]4. СН (Установленные)'!$E$12*1000)+'[1]5. Плата за УРП'!$D$6</f>
        <v>3926.6520002339912</v>
      </c>
      <c r="T21" s="34">
        <f>SUMIFS('[1]1. Отчет АТС'!$C:$C,'[1]1. Отчет АТС'!$A:$A,$A21,'[1]1. Отчет АТС'!$B:$B,18)+'[1]2. Иные услуги'!$D$11+('[1]3. Услуги по передаче'!$E$11*1000)+('[1]4. СН (Установленные)'!$E$12*1000)+'[1]5. Плата за УРП'!$D$6</f>
        <v>3881.9520002339905</v>
      </c>
      <c r="U21" s="34">
        <f>SUMIFS('[1]1. Отчет АТС'!$C:$C,'[1]1. Отчет АТС'!$A:$A,$A21,'[1]1. Отчет АТС'!$B:$B,19)+'[1]2. Иные услуги'!$D$11+('[1]3. Услуги по передаче'!$E$11*1000)+('[1]4. СН (Установленные)'!$E$12*1000)+'[1]5. Плата за УРП'!$D$6</f>
        <v>3843.1820002339909</v>
      </c>
      <c r="V21" s="34">
        <f>SUMIFS('[1]1. Отчет АТС'!$C:$C,'[1]1. Отчет АТС'!$A:$A,$A21,'[1]1. Отчет АТС'!$B:$B,20)+'[1]2. Иные услуги'!$D$11+('[1]3. Услуги по передаче'!$E$11*1000)+('[1]4. СН (Установленные)'!$E$12*1000)+'[1]5. Плата за УРП'!$D$6</f>
        <v>3856.0420002339906</v>
      </c>
      <c r="W21" s="34">
        <f>SUMIFS('[1]1. Отчет АТС'!$C:$C,'[1]1. Отчет АТС'!$A:$A,$A21,'[1]1. Отчет АТС'!$B:$B,21)+'[1]2. Иные услуги'!$D$11+('[1]3. Услуги по передаче'!$E$11*1000)+('[1]4. СН (Установленные)'!$E$12*1000)+'[1]5. Плата за УРП'!$D$6</f>
        <v>3847.1520002339912</v>
      </c>
      <c r="X21" s="34">
        <f>SUMIFS('[1]1. Отчет АТС'!$C:$C,'[1]1. Отчет АТС'!$A:$A,$A21,'[1]1. Отчет АТС'!$B:$B,22)+'[1]2. Иные услуги'!$D$11+('[1]3. Услуги по передаче'!$E$11*1000)+('[1]4. СН (Установленные)'!$E$12*1000)+'[1]5. Плата за УРП'!$D$6</f>
        <v>3756.9220002339912</v>
      </c>
      <c r="Y21" s="34">
        <f>SUMIFS('[1]1. Отчет АТС'!$C:$C,'[1]1. Отчет АТС'!$A:$A,$A21,'[1]1. Отчет АТС'!$B:$B,23)+'[1]2. Иные услуги'!$D$11+('[1]3. Услуги по передаче'!$E$11*1000)+('[1]4. СН (Установленные)'!$E$12*1000)+'[1]5. Плата за УРП'!$D$6</f>
        <v>3234.0320002339913</v>
      </c>
    </row>
    <row r="22" spans="1:25" ht="15">
      <c r="A22" s="33">
        <v>45455</v>
      </c>
      <c r="B22" s="34">
        <f>SUMIFS('[1]1. Отчет АТС'!$C:$C,'[1]1. Отчет АТС'!$A:$A,$A22,'[1]1. Отчет АТС'!$B:$B,0)+'[1]2. Иные услуги'!$D$11+('[1]3. Услуги по передаче'!$E$11*1000)+('[1]4. СН (Установленные)'!$E$12*1000)+'[1]5. Плата за УРП'!$D$6</f>
        <v>2964.2020002339914</v>
      </c>
      <c r="C22" s="34">
        <f>SUMIFS('[1]1. Отчет АТС'!$C:$C,'[1]1. Отчет АТС'!$A:$A,$A22,'[1]1. Отчет АТС'!$B:$B,1)+'[1]2. Иные услуги'!$D$11+('[1]3. Услуги по передаче'!$E$11*1000)+('[1]4. СН (Установленные)'!$E$12*1000)+'[1]5. Плата за УРП'!$D$6</f>
        <v>2884.9720002339909</v>
      </c>
      <c r="D22" s="34">
        <f>SUMIFS('[1]1. Отчет АТС'!$C:$C,'[1]1. Отчет АТС'!$A:$A,$A22,'[1]1. Отчет АТС'!$B:$B,2)+'[1]2. Иные услуги'!$D$11+('[1]3. Услуги по передаче'!$E$11*1000)+('[1]4. СН (Установленные)'!$E$12*1000)+'[1]5. Плата за УРП'!$D$6</f>
        <v>2747.642000233991</v>
      </c>
      <c r="E22" s="34">
        <f>SUMIFS('[1]1. Отчет АТС'!$C:$C,'[1]1. Отчет АТС'!$A:$A,$A22,'[1]1. Отчет АТС'!$B:$B,3)+'[1]2. Иные услуги'!$D$11+('[1]3. Услуги по передаче'!$E$11*1000)+('[1]4. СН (Установленные)'!$E$12*1000)+'[1]5. Плата за УРП'!$D$6</f>
        <v>2572.7520002339911</v>
      </c>
      <c r="F22" s="34">
        <f>SUMIFS('[1]1. Отчет АТС'!$C:$C,'[1]1. Отчет АТС'!$A:$A,$A22,'[1]1. Отчет АТС'!$B:$B,4)+'[1]2. Иные услуги'!$D$11+('[1]3. Услуги по передаче'!$E$11*1000)+('[1]4. СН (Установленные)'!$E$12*1000)+'[1]5. Плата за УРП'!$D$6</f>
        <v>2518.9220002339912</v>
      </c>
      <c r="G22" s="34">
        <f>SUMIFS('[1]1. Отчет АТС'!$C:$C,'[1]1. Отчет АТС'!$A:$A,$A22,'[1]1. Отчет АТС'!$B:$B,5)+'[1]2. Иные услуги'!$D$11+('[1]3. Услуги по передаче'!$E$11*1000)+('[1]4. СН (Установленные)'!$E$12*1000)+'[1]5. Плата за УРП'!$D$6</f>
        <v>2609.872000233991</v>
      </c>
      <c r="H22" s="34">
        <f>SUMIFS('[1]1. Отчет АТС'!$C:$C,'[1]1. Отчет АТС'!$A:$A,$A22,'[1]1. Отчет АТС'!$B:$B,6)+'[1]2. Иные услуги'!$D$11+('[1]3. Услуги по передаче'!$E$11*1000)+('[1]4. СН (Установленные)'!$E$12*1000)+'[1]5. Плата за УРП'!$D$6</f>
        <v>2641.352000233991</v>
      </c>
      <c r="I22" s="34">
        <f>SUMIFS('[1]1. Отчет АТС'!$C:$C,'[1]1. Отчет АТС'!$A:$A,$A22,'[1]1. Отчет АТС'!$B:$B,7)+'[1]2. Иные услуги'!$D$11+('[1]3. Услуги по передаче'!$E$11*1000)+('[1]4. СН (Установленные)'!$E$12*1000)+'[1]5. Плата за УРП'!$D$6</f>
        <v>2931.4720002339909</v>
      </c>
      <c r="J22" s="34">
        <f>SUMIFS('[1]1. Отчет АТС'!$C:$C,'[1]1. Отчет АТС'!$A:$A,$A22,'[1]1. Отчет АТС'!$B:$B,8)+'[1]2. Иные услуги'!$D$11+('[1]3. Услуги по передаче'!$E$11*1000)+('[1]4. СН (Установленные)'!$E$12*1000)+'[1]5. Плата за УРП'!$D$6</f>
        <v>3276.0120002339909</v>
      </c>
      <c r="K22" s="34">
        <f>SUMIFS('[1]1. Отчет АТС'!$C:$C,'[1]1. Отчет АТС'!$A:$A,$A22,'[1]1. Отчет АТС'!$B:$B,9)+'[1]2. Иные услуги'!$D$11+('[1]3. Услуги по передаче'!$E$11*1000)+('[1]4. СН (Установленные)'!$E$12*1000)+'[1]5. Плата за УРП'!$D$6</f>
        <v>3778.5420002339911</v>
      </c>
      <c r="L22" s="34">
        <f>SUMIFS('[1]1. Отчет АТС'!$C:$C,'[1]1. Отчет АТС'!$A:$A,$A22,'[1]1. Отчет АТС'!$B:$B,10)+'[1]2. Иные услуги'!$D$11+('[1]3. Услуги по передаче'!$E$11*1000)+('[1]4. СН (Установленные)'!$E$12*1000)+'[1]5. Плата за УРП'!$D$6</f>
        <v>3845.6320002339908</v>
      </c>
      <c r="M22" s="34">
        <f>SUMIFS('[1]1. Отчет АТС'!$C:$C,'[1]1. Отчет АТС'!$A:$A,$A22,'[1]1. Отчет АТС'!$B:$B,11)+'[1]2. Иные услуги'!$D$11+('[1]3. Услуги по передаче'!$E$11*1000)+('[1]4. СН (Установленные)'!$E$12*1000)+'[1]5. Плата за УРП'!$D$6</f>
        <v>3858.8420002339908</v>
      </c>
      <c r="N22" s="34">
        <f>SUMIFS('[1]1. Отчет АТС'!$C:$C,'[1]1. Отчет АТС'!$A:$A,$A22,'[1]1. Отчет АТС'!$B:$B,12)+'[1]2. Иные услуги'!$D$11+('[1]3. Услуги по передаче'!$E$11*1000)+('[1]4. СН (Установленные)'!$E$12*1000)+'[1]5. Плата за УРП'!$D$6</f>
        <v>3858.7520002339907</v>
      </c>
      <c r="O22" s="34">
        <f>SUMIFS('[1]1. Отчет АТС'!$C:$C,'[1]1. Отчет АТС'!$A:$A,$A22,'[1]1. Отчет АТС'!$B:$B,13)+'[1]2. Иные услуги'!$D$11+('[1]3. Услуги по передаче'!$E$11*1000)+('[1]4. СН (Установленные)'!$E$12*1000)+'[1]5. Плата за УРП'!$D$6</f>
        <v>3854.892000233991</v>
      </c>
      <c r="P22" s="34">
        <f>SUMIFS('[1]1. Отчет АТС'!$C:$C,'[1]1. Отчет АТС'!$A:$A,$A22,'[1]1. Отчет АТС'!$B:$B,14)+'[1]2. Иные услуги'!$D$11+('[1]3. Услуги по передаче'!$E$11*1000)+('[1]4. СН (Установленные)'!$E$12*1000)+'[1]5. Плата за УРП'!$D$6</f>
        <v>3855.892000233991</v>
      </c>
      <c r="Q22" s="34">
        <f>SUMIFS('[1]1. Отчет АТС'!$C:$C,'[1]1. Отчет АТС'!$A:$A,$A22,'[1]1. Отчет АТС'!$B:$B,15)+'[1]2. Иные услуги'!$D$11+('[1]3. Услуги по передаче'!$E$11*1000)+('[1]4. СН (Установленные)'!$E$12*1000)+'[1]5. Плата за УРП'!$D$6</f>
        <v>3855.1620002339905</v>
      </c>
      <c r="R22" s="34">
        <f>SUMIFS('[1]1. Отчет АТС'!$C:$C,'[1]1. Отчет АТС'!$A:$A,$A22,'[1]1. Отчет АТС'!$B:$B,16)+'[1]2. Иные услуги'!$D$11+('[1]3. Услуги по передаче'!$E$11*1000)+('[1]4. СН (Установленные)'!$E$12*1000)+'[1]5. Плата за УРП'!$D$6</f>
        <v>3852.1820002339909</v>
      </c>
      <c r="S22" s="34">
        <f>SUMIFS('[1]1. Отчет АТС'!$C:$C,'[1]1. Отчет АТС'!$A:$A,$A22,'[1]1. Отчет АТС'!$B:$B,17)+'[1]2. Иные услуги'!$D$11+('[1]3. Услуги по передаче'!$E$11*1000)+('[1]4. СН (Установленные)'!$E$12*1000)+'[1]5. Плата за УРП'!$D$6</f>
        <v>3830.0820002339906</v>
      </c>
      <c r="T22" s="34">
        <f>SUMIFS('[1]1. Отчет АТС'!$C:$C,'[1]1. Отчет АТС'!$A:$A,$A22,'[1]1. Отчет АТС'!$B:$B,18)+'[1]2. Иные услуги'!$D$11+('[1]3. Услуги по передаче'!$E$11*1000)+('[1]4. СН (Установленные)'!$E$12*1000)+'[1]5. Плата за УРП'!$D$6</f>
        <v>3821.4520002339914</v>
      </c>
      <c r="U22" s="34">
        <f>SUMIFS('[1]1. Отчет АТС'!$C:$C,'[1]1. Отчет АТС'!$A:$A,$A22,'[1]1. Отчет АТС'!$B:$B,19)+'[1]2. Иные услуги'!$D$11+('[1]3. Услуги по передаче'!$E$11*1000)+('[1]4. СН (Установленные)'!$E$12*1000)+'[1]5. Плата за УРП'!$D$6</f>
        <v>3788.4820002339911</v>
      </c>
      <c r="V22" s="34">
        <f>SUMIFS('[1]1. Отчет АТС'!$C:$C,'[1]1. Отчет АТС'!$A:$A,$A22,'[1]1. Отчет АТС'!$B:$B,20)+'[1]2. Иные услуги'!$D$11+('[1]3. Услуги по передаче'!$E$11*1000)+('[1]4. СН (Установленные)'!$E$12*1000)+'[1]5. Плата за УРП'!$D$6</f>
        <v>3826.3620002339912</v>
      </c>
      <c r="W22" s="34">
        <f>SUMIFS('[1]1. Отчет АТС'!$C:$C,'[1]1. Отчет АТС'!$A:$A,$A22,'[1]1. Отчет АТС'!$B:$B,21)+'[1]2. Иные услуги'!$D$11+('[1]3. Услуги по передаче'!$E$11*1000)+('[1]4. СН (Установленные)'!$E$12*1000)+'[1]5. Плата за УРП'!$D$6</f>
        <v>3812.5520002339908</v>
      </c>
      <c r="X22" s="34">
        <f>SUMIFS('[1]1. Отчет АТС'!$C:$C,'[1]1. Отчет АТС'!$A:$A,$A22,'[1]1. Отчет АТС'!$B:$B,22)+'[1]2. Иные услуги'!$D$11+('[1]3. Услуги по передаче'!$E$11*1000)+('[1]4. СН (Установленные)'!$E$12*1000)+'[1]5. Плата за УРП'!$D$6</f>
        <v>3532.8220002339913</v>
      </c>
      <c r="Y22" s="34">
        <f>SUMIFS('[1]1. Отчет АТС'!$C:$C,'[1]1. Отчет АТС'!$A:$A,$A22,'[1]1. Отчет АТС'!$B:$B,23)+'[1]2. Иные услуги'!$D$11+('[1]3. Услуги по передаче'!$E$11*1000)+('[1]4. СН (Установленные)'!$E$12*1000)+'[1]5. Плата за УРП'!$D$6</f>
        <v>3134.2920002339911</v>
      </c>
    </row>
    <row r="23" spans="1:25" ht="15">
      <c r="A23" s="33">
        <v>45456</v>
      </c>
      <c r="B23" s="34">
        <f>SUMIFS('[1]1. Отчет АТС'!$C:$C,'[1]1. Отчет АТС'!$A:$A,$A23,'[1]1. Отчет АТС'!$B:$B,0)+'[1]2. Иные услуги'!$D$11+('[1]3. Услуги по передаче'!$E$11*1000)+('[1]4. СН (Установленные)'!$E$12*1000)+'[1]5. Плата за УРП'!$D$6</f>
        <v>2926.2820002339913</v>
      </c>
      <c r="C23" s="34">
        <f>SUMIFS('[1]1. Отчет АТС'!$C:$C,'[1]1. Отчет АТС'!$A:$A,$A23,'[1]1. Отчет АТС'!$B:$B,1)+'[1]2. Иные услуги'!$D$11+('[1]3. Услуги по передаче'!$E$11*1000)+('[1]4. СН (Установленные)'!$E$12*1000)+'[1]5. Плата за УРП'!$D$6</f>
        <v>2892.832000233991</v>
      </c>
      <c r="D23" s="34">
        <f>SUMIFS('[1]1. Отчет АТС'!$C:$C,'[1]1. Отчет АТС'!$A:$A,$A23,'[1]1. Отчет АТС'!$B:$B,2)+'[1]2. Иные услуги'!$D$11+('[1]3. Услуги по передаче'!$E$11*1000)+('[1]4. СН (Установленные)'!$E$12*1000)+'[1]5. Плата за УРП'!$D$6</f>
        <v>2759.2820002339909</v>
      </c>
      <c r="E23" s="34">
        <f>SUMIFS('[1]1. Отчет АТС'!$C:$C,'[1]1. Отчет АТС'!$A:$A,$A23,'[1]1. Отчет АТС'!$B:$B,3)+'[1]2. Иные услуги'!$D$11+('[1]3. Услуги по передаче'!$E$11*1000)+('[1]4. СН (Установленные)'!$E$12*1000)+'[1]5. Плата за УРП'!$D$6</f>
        <v>2591.6720002339912</v>
      </c>
      <c r="F23" s="34">
        <f>SUMIFS('[1]1. Отчет АТС'!$C:$C,'[1]1. Отчет АТС'!$A:$A,$A23,'[1]1. Отчет АТС'!$B:$B,4)+'[1]2. Иные услуги'!$D$11+('[1]3. Услуги по передаче'!$E$11*1000)+('[1]4. СН (Установленные)'!$E$12*1000)+'[1]5. Плата за УРП'!$D$6</f>
        <v>2484.7920002339911</v>
      </c>
      <c r="G23" s="34">
        <f>SUMIFS('[1]1. Отчет АТС'!$C:$C,'[1]1. Отчет АТС'!$A:$A,$A23,'[1]1. Отчет АТС'!$B:$B,5)+'[1]2. Иные услуги'!$D$11+('[1]3. Услуги по передаче'!$E$11*1000)+('[1]4. СН (Установленные)'!$E$12*1000)+'[1]5. Плата за УРП'!$D$6</f>
        <v>2779.2220002339909</v>
      </c>
      <c r="H23" s="34">
        <f>SUMIFS('[1]1. Отчет АТС'!$C:$C,'[1]1. Отчет АТС'!$A:$A,$A23,'[1]1. Отчет АТС'!$B:$B,6)+'[1]2. Иные услуги'!$D$11+('[1]3. Услуги по передаче'!$E$11*1000)+('[1]4. СН (Установленные)'!$E$12*1000)+'[1]5. Плата за УРП'!$D$6</f>
        <v>2898.9520002339914</v>
      </c>
      <c r="I23" s="34">
        <f>SUMIFS('[1]1. Отчет АТС'!$C:$C,'[1]1. Отчет АТС'!$A:$A,$A23,'[1]1. Отчет АТС'!$B:$B,7)+'[1]2. Иные услуги'!$D$11+('[1]3. Услуги по передаче'!$E$11*1000)+('[1]4. СН (Установленные)'!$E$12*1000)+'[1]5. Плата за УРП'!$D$6</f>
        <v>3202.0320002339913</v>
      </c>
      <c r="J23" s="34">
        <f>SUMIFS('[1]1. Отчет АТС'!$C:$C,'[1]1. Отчет АТС'!$A:$A,$A23,'[1]1. Отчет АТС'!$B:$B,8)+'[1]2. Иные услуги'!$D$11+('[1]3. Услуги по передаче'!$E$11*1000)+('[1]4. СН (Установленные)'!$E$12*1000)+'[1]5. Плата за УРП'!$D$6</f>
        <v>3831.9120002339905</v>
      </c>
      <c r="K23" s="34">
        <f>SUMIFS('[1]1. Отчет АТС'!$C:$C,'[1]1. Отчет АТС'!$A:$A,$A23,'[1]1. Отчет АТС'!$B:$B,9)+'[1]2. Иные услуги'!$D$11+('[1]3. Услуги по передаче'!$E$11*1000)+('[1]4. СН (Установленные)'!$E$12*1000)+'[1]5. Плата за УРП'!$D$6</f>
        <v>3878.7720002339911</v>
      </c>
      <c r="L23" s="34">
        <f>SUMIFS('[1]1. Отчет АТС'!$C:$C,'[1]1. Отчет АТС'!$A:$A,$A23,'[1]1. Отчет АТС'!$B:$B,10)+'[1]2. Иные услуги'!$D$11+('[1]3. Услуги по передаче'!$E$11*1000)+('[1]4. СН (Установленные)'!$E$12*1000)+'[1]5. Плата за УРП'!$D$6</f>
        <v>3893.5620002339911</v>
      </c>
      <c r="M23" s="34">
        <f>SUMIFS('[1]1. Отчет АТС'!$C:$C,'[1]1. Отчет АТС'!$A:$A,$A23,'[1]1. Отчет АТС'!$B:$B,11)+'[1]2. Иные услуги'!$D$11+('[1]3. Услуги по передаче'!$E$11*1000)+('[1]4. СН (Установленные)'!$E$12*1000)+'[1]5. Плата за УРП'!$D$6</f>
        <v>3903.4920002339913</v>
      </c>
      <c r="N23" s="34">
        <f>SUMIFS('[1]1. Отчет АТС'!$C:$C,'[1]1. Отчет АТС'!$A:$A,$A23,'[1]1. Отчет АТС'!$B:$B,12)+'[1]2. Иные услуги'!$D$11+('[1]3. Услуги по передаче'!$E$11*1000)+('[1]4. СН (Установленные)'!$E$12*1000)+'[1]5. Плата за УРП'!$D$6</f>
        <v>3899.5420002339906</v>
      </c>
      <c r="O23" s="34">
        <f>SUMIFS('[1]1. Отчет АТС'!$C:$C,'[1]1. Отчет АТС'!$A:$A,$A23,'[1]1. Отчет АТС'!$B:$B,13)+'[1]2. Иные услуги'!$D$11+('[1]3. Услуги по передаче'!$E$11*1000)+('[1]4. СН (Установленные)'!$E$12*1000)+'[1]5. Плата за УРП'!$D$6</f>
        <v>3903.2620002339909</v>
      </c>
      <c r="P23" s="34">
        <f>SUMIFS('[1]1. Отчет АТС'!$C:$C,'[1]1. Отчет АТС'!$A:$A,$A23,'[1]1. Отчет АТС'!$B:$B,14)+'[1]2. Иные услуги'!$D$11+('[1]3. Услуги по передаче'!$E$11*1000)+('[1]4. СН (Установленные)'!$E$12*1000)+'[1]5. Плата за УРП'!$D$6</f>
        <v>3918.2220002339909</v>
      </c>
      <c r="Q23" s="34">
        <f>SUMIFS('[1]1. Отчет АТС'!$C:$C,'[1]1. Отчет АТС'!$A:$A,$A23,'[1]1. Отчет АТС'!$B:$B,15)+'[1]2. Иные услуги'!$D$11+('[1]3. Услуги по передаче'!$E$11*1000)+('[1]4. СН (Установленные)'!$E$12*1000)+'[1]5. Плата за УРП'!$D$6</f>
        <v>3919.2320002339911</v>
      </c>
      <c r="R23" s="34">
        <f>SUMIFS('[1]1. Отчет АТС'!$C:$C,'[1]1. Отчет АТС'!$A:$A,$A23,'[1]1. Отчет АТС'!$B:$B,16)+'[1]2. Иные услуги'!$D$11+('[1]3. Услуги по передаче'!$E$11*1000)+('[1]4. СН (Установленные)'!$E$12*1000)+'[1]5. Плата за УРП'!$D$6</f>
        <v>3923.0120002339909</v>
      </c>
      <c r="S23" s="34">
        <f>SUMIFS('[1]1. Отчет АТС'!$C:$C,'[1]1. Отчет АТС'!$A:$A,$A23,'[1]1. Отчет АТС'!$B:$B,17)+'[1]2. Иные услуги'!$D$11+('[1]3. Услуги по передаче'!$E$11*1000)+('[1]4. СН (Установленные)'!$E$12*1000)+'[1]5. Плата за УРП'!$D$6</f>
        <v>3915.7920002339906</v>
      </c>
      <c r="T23" s="34">
        <f>SUMIFS('[1]1. Отчет АТС'!$C:$C,'[1]1. Отчет АТС'!$A:$A,$A23,'[1]1. Отчет АТС'!$B:$B,18)+'[1]2. Иные услуги'!$D$11+('[1]3. Услуги по передаче'!$E$11*1000)+('[1]4. СН (Установленные)'!$E$12*1000)+'[1]5. Плата за УРП'!$D$6</f>
        <v>3918.2220002339909</v>
      </c>
      <c r="U23" s="34">
        <f>SUMIFS('[1]1. Отчет АТС'!$C:$C,'[1]1. Отчет АТС'!$A:$A,$A23,'[1]1. Отчет АТС'!$B:$B,19)+'[1]2. Иные услуги'!$D$11+('[1]3. Услуги по передаче'!$E$11*1000)+('[1]4. СН (Установленные)'!$E$12*1000)+'[1]5. Плата за УРП'!$D$6</f>
        <v>3877.392000233991</v>
      </c>
      <c r="V23" s="34">
        <f>SUMIFS('[1]1. Отчет АТС'!$C:$C,'[1]1. Отчет АТС'!$A:$A,$A23,'[1]1. Отчет АТС'!$B:$B,20)+'[1]2. Иные услуги'!$D$11+('[1]3. Услуги по передаче'!$E$11*1000)+('[1]4. СН (Установленные)'!$E$12*1000)+'[1]5. Плата за УРП'!$D$6</f>
        <v>3898.2620002339909</v>
      </c>
      <c r="W23" s="34">
        <f>SUMIFS('[1]1. Отчет АТС'!$C:$C,'[1]1. Отчет АТС'!$A:$A,$A23,'[1]1. Отчет АТС'!$B:$B,21)+'[1]2. Иные услуги'!$D$11+('[1]3. Услуги по передаче'!$E$11*1000)+('[1]4. СН (Установленные)'!$E$12*1000)+'[1]5. Плата за УРП'!$D$6</f>
        <v>3859.2020002339905</v>
      </c>
      <c r="X23" s="34">
        <f>SUMIFS('[1]1. Отчет АТС'!$C:$C,'[1]1. Отчет АТС'!$A:$A,$A23,'[1]1. Отчет АТС'!$B:$B,22)+'[1]2. Иные услуги'!$D$11+('[1]3. Услуги по передаче'!$E$11*1000)+('[1]4. СН (Установленные)'!$E$12*1000)+'[1]5. Плата за УРП'!$D$6</f>
        <v>3802.3020002339908</v>
      </c>
      <c r="Y23" s="34">
        <f>SUMIFS('[1]1. Отчет АТС'!$C:$C,'[1]1. Отчет АТС'!$A:$A,$A23,'[1]1. Отчет АТС'!$B:$B,23)+'[1]2. Иные услуги'!$D$11+('[1]3. Услуги по передаче'!$E$11*1000)+('[1]4. СН (Установленные)'!$E$12*1000)+'[1]5. Плата за УРП'!$D$6</f>
        <v>3214.5120002339909</v>
      </c>
    </row>
    <row r="24" spans="1:25" ht="15">
      <c r="A24" s="33">
        <v>45457</v>
      </c>
      <c r="B24" s="34">
        <f>SUMIFS('[1]1. Отчет АТС'!$C:$C,'[1]1. Отчет АТС'!$A:$A,$A24,'[1]1. Отчет АТС'!$B:$B,0)+'[1]2. Иные услуги'!$D$11+('[1]3. Услуги по передаче'!$E$11*1000)+('[1]4. СН (Установленные)'!$E$12*1000)+'[1]5. Плата за УРП'!$D$6</f>
        <v>2900.3020002339908</v>
      </c>
      <c r="C24" s="34">
        <f>SUMIFS('[1]1. Отчет АТС'!$C:$C,'[1]1. Отчет АТС'!$A:$A,$A24,'[1]1. Отчет АТС'!$B:$B,1)+'[1]2. Иные услуги'!$D$11+('[1]3. Услуги по передаче'!$E$11*1000)+('[1]4. СН (Установленные)'!$E$12*1000)+'[1]5. Плата за УРП'!$D$6</f>
        <v>2831.0220002339911</v>
      </c>
      <c r="D24" s="34">
        <f>SUMIFS('[1]1. Отчет АТС'!$C:$C,'[1]1. Отчет АТС'!$A:$A,$A24,'[1]1. Отчет АТС'!$B:$B,2)+'[1]2. Иные услуги'!$D$11+('[1]3. Услуги по передаче'!$E$11*1000)+('[1]4. СН (Установленные)'!$E$12*1000)+'[1]5. Плата за УРП'!$D$6</f>
        <v>2608.2820002339909</v>
      </c>
      <c r="E24" s="34">
        <f>SUMIFS('[1]1. Отчет АТС'!$C:$C,'[1]1. Отчет АТС'!$A:$A,$A24,'[1]1. Отчет АТС'!$B:$B,3)+'[1]2. Иные услуги'!$D$11+('[1]3. Услуги по передаче'!$E$11*1000)+('[1]4. СН (Установленные)'!$E$12*1000)+'[1]5. Плата за УРП'!$D$6</f>
        <v>2479.9720002339909</v>
      </c>
      <c r="F24" s="34">
        <f>SUMIFS('[1]1. Отчет АТС'!$C:$C,'[1]1. Отчет АТС'!$A:$A,$A24,'[1]1. Отчет АТС'!$B:$B,4)+'[1]2. Иные услуги'!$D$11+('[1]3. Услуги по передаче'!$E$11*1000)+('[1]4. СН (Установленные)'!$E$12*1000)+'[1]5. Плата за УРП'!$D$6</f>
        <v>2510.5320002339909</v>
      </c>
      <c r="G24" s="34">
        <f>SUMIFS('[1]1. Отчет АТС'!$C:$C,'[1]1. Отчет АТС'!$A:$A,$A24,'[1]1. Отчет АТС'!$B:$B,5)+'[1]2. Иные услуги'!$D$11+('[1]3. Услуги по передаче'!$E$11*1000)+('[1]4. СН (Установленные)'!$E$12*1000)+'[1]5. Плата за УРП'!$D$6</f>
        <v>2787.372000233991</v>
      </c>
      <c r="H24" s="34">
        <f>SUMIFS('[1]1. Отчет АТС'!$C:$C,'[1]1. Отчет АТС'!$A:$A,$A24,'[1]1. Отчет АТС'!$B:$B,6)+'[1]2. Иные услуги'!$D$11+('[1]3. Услуги по передаче'!$E$11*1000)+('[1]4. СН (Установленные)'!$E$12*1000)+'[1]5. Плата за УРП'!$D$6</f>
        <v>2869.8020002339908</v>
      </c>
      <c r="I24" s="34">
        <f>SUMIFS('[1]1. Отчет АТС'!$C:$C,'[1]1. Отчет АТС'!$A:$A,$A24,'[1]1. Отчет АТС'!$B:$B,7)+'[1]2. Иные услуги'!$D$11+('[1]3. Услуги по передаче'!$E$11*1000)+('[1]4. СН (Установленные)'!$E$12*1000)+'[1]5. Плата за УРП'!$D$6</f>
        <v>3159.9520002339914</v>
      </c>
      <c r="J24" s="34">
        <f>SUMIFS('[1]1. Отчет АТС'!$C:$C,'[1]1. Отчет АТС'!$A:$A,$A24,'[1]1. Отчет АТС'!$B:$B,8)+'[1]2. Иные услуги'!$D$11+('[1]3. Услуги по передаче'!$E$11*1000)+('[1]4. СН (Установленные)'!$E$12*1000)+'[1]5. Плата за УРП'!$D$6</f>
        <v>3820.142000233991</v>
      </c>
      <c r="K24" s="34">
        <f>SUMIFS('[1]1. Отчет АТС'!$C:$C,'[1]1. Отчет АТС'!$A:$A,$A24,'[1]1. Отчет АТС'!$B:$B,9)+'[1]2. Иные услуги'!$D$11+('[1]3. Услуги по передаче'!$E$11*1000)+('[1]4. СН (Установленные)'!$E$12*1000)+'[1]5. Плата за УРП'!$D$6</f>
        <v>3869.8420002339908</v>
      </c>
      <c r="L24" s="34">
        <f>SUMIFS('[1]1. Отчет АТС'!$C:$C,'[1]1. Отчет АТС'!$A:$A,$A24,'[1]1. Отчет АТС'!$B:$B,10)+'[1]2. Иные услуги'!$D$11+('[1]3. Услуги по передаче'!$E$11*1000)+('[1]4. СН (Установленные)'!$E$12*1000)+'[1]5. Плата за УРП'!$D$6</f>
        <v>3985.0220002339911</v>
      </c>
      <c r="M24" s="34">
        <f>SUMIFS('[1]1. Отчет АТС'!$C:$C,'[1]1. Отчет АТС'!$A:$A,$A24,'[1]1. Отчет АТС'!$B:$B,11)+'[1]2. Иные услуги'!$D$11+('[1]3. Услуги по передаче'!$E$11*1000)+('[1]4. СН (Установленные)'!$E$12*1000)+'[1]5. Плата за УРП'!$D$6</f>
        <v>4035.4820002339911</v>
      </c>
      <c r="N24" s="34">
        <f>SUMIFS('[1]1. Отчет АТС'!$C:$C,'[1]1. Отчет АТС'!$A:$A,$A24,'[1]1. Отчет АТС'!$B:$B,12)+'[1]2. Иные услуги'!$D$11+('[1]3. Услуги по передаче'!$E$11*1000)+('[1]4. СН (Установленные)'!$E$12*1000)+'[1]5. Плата за УРП'!$D$6</f>
        <v>4072.1620002339905</v>
      </c>
      <c r="O24" s="34">
        <f>SUMIFS('[1]1. Отчет АТС'!$C:$C,'[1]1. Отчет АТС'!$A:$A,$A24,'[1]1. Отчет АТС'!$B:$B,13)+'[1]2. Иные услуги'!$D$11+('[1]3. Услуги по передаче'!$E$11*1000)+('[1]4. СН (Установленные)'!$E$12*1000)+'[1]5. Плата за УРП'!$D$6</f>
        <v>4090.9420002339912</v>
      </c>
      <c r="P24" s="34">
        <f>SUMIFS('[1]1. Отчет АТС'!$C:$C,'[1]1. Отчет АТС'!$A:$A,$A24,'[1]1. Отчет АТС'!$B:$B,14)+'[1]2. Иные услуги'!$D$11+('[1]3. Услуги по передаче'!$E$11*1000)+('[1]4. СН (Установленные)'!$E$12*1000)+'[1]5. Плата за УРП'!$D$6</f>
        <v>4113.9220002339907</v>
      </c>
      <c r="Q24" s="34">
        <f>SUMIFS('[1]1. Отчет АТС'!$C:$C,'[1]1. Отчет АТС'!$A:$A,$A24,'[1]1. Отчет АТС'!$B:$B,15)+'[1]2. Иные услуги'!$D$11+('[1]3. Услуги по передаче'!$E$11*1000)+('[1]4. СН (Установленные)'!$E$12*1000)+'[1]5. Плата за УРП'!$D$6</f>
        <v>4104.4620002339907</v>
      </c>
      <c r="R24" s="34">
        <f>SUMIFS('[1]1. Отчет АТС'!$C:$C,'[1]1. Отчет АТС'!$A:$A,$A24,'[1]1. Отчет АТС'!$B:$B,16)+'[1]2. Иные услуги'!$D$11+('[1]3. Услуги по передаче'!$E$11*1000)+('[1]4. СН (Установленные)'!$E$12*1000)+'[1]5. Плата за УРП'!$D$6</f>
        <v>3912.392000233991</v>
      </c>
      <c r="S24" s="34">
        <f>SUMIFS('[1]1. Отчет АТС'!$C:$C,'[1]1. Отчет АТС'!$A:$A,$A24,'[1]1. Отчет АТС'!$B:$B,17)+'[1]2. Иные услуги'!$D$11+('[1]3. Услуги по передаче'!$E$11*1000)+('[1]4. СН (Установленные)'!$E$12*1000)+'[1]5. Плата за УРП'!$D$6</f>
        <v>3893.4820002339911</v>
      </c>
      <c r="T24" s="34">
        <f>SUMIFS('[1]1. Отчет АТС'!$C:$C,'[1]1. Отчет АТС'!$A:$A,$A24,'[1]1. Отчет АТС'!$B:$B,18)+'[1]2. Иные услуги'!$D$11+('[1]3. Услуги по передаче'!$E$11*1000)+('[1]4. СН (Установленные)'!$E$12*1000)+'[1]5. Плата за УРП'!$D$6</f>
        <v>3952.3220002339913</v>
      </c>
      <c r="U24" s="34">
        <f>SUMIFS('[1]1. Отчет АТС'!$C:$C,'[1]1. Отчет АТС'!$A:$A,$A24,'[1]1. Отчет АТС'!$B:$B,19)+'[1]2. Иные услуги'!$D$11+('[1]3. Услуги по передаче'!$E$11*1000)+('[1]4. СН (Установленные)'!$E$12*1000)+'[1]5. Плата за УРП'!$D$6</f>
        <v>3854.3220002339913</v>
      </c>
      <c r="V24" s="34">
        <f>SUMIFS('[1]1. Отчет АТС'!$C:$C,'[1]1. Отчет АТС'!$A:$A,$A24,'[1]1. Отчет АТС'!$B:$B,20)+'[1]2. Иные услуги'!$D$11+('[1]3. Услуги по передаче'!$E$11*1000)+('[1]4. СН (Установленные)'!$E$12*1000)+'[1]5. Плата за УРП'!$D$6</f>
        <v>3841.1920002339912</v>
      </c>
      <c r="W24" s="34">
        <f>SUMIFS('[1]1. Отчет АТС'!$C:$C,'[1]1. Отчет АТС'!$A:$A,$A24,'[1]1. Отчет АТС'!$B:$B,21)+'[1]2. Иные услуги'!$D$11+('[1]3. Услуги по передаче'!$E$11*1000)+('[1]4. СН (Установленные)'!$E$12*1000)+'[1]5. Плата за УРП'!$D$6</f>
        <v>3826.1520002339912</v>
      </c>
      <c r="X24" s="34">
        <f>SUMIFS('[1]1. Отчет АТС'!$C:$C,'[1]1. Отчет АТС'!$A:$A,$A24,'[1]1. Отчет АТС'!$B:$B,22)+'[1]2. Иные услуги'!$D$11+('[1]3. Услуги по передаче'!$E$11*1000)+('[1]4. СН (Установленные)'!$E$12*1000)+'[1]5. Плата за УРП'!$D$6</f>
        <v>3747.5020002339911</v>
      </c>
      <c r="Y24" s="34">
        <f>SUMIFS('[1]1. Отчет АТС'!$C:$C,'[1]1. Отчет АТС'!$A:$A,$A24,'[1]1. Отчет АТС'!$B:$B,23)+'[1]2. Иные услуги'!$D$11+('[1]3. Услуги по передаче'!$E$11*1000)+('[1]4. СН (Установленные)'!$E$12*1000)+'[1]5. Плата за УРП'!$D$6</f>
        <v>3174.9020002339912</v>
      </c>
    </row>
    <row r="25" spans="1:25" ht="15">
      <c r="A25" s="33">
        <v>45458</v>
      </c>
      <c r="B25" s="34">
        <f>SUMIFS('[1]1. Отчет АТС'!$C:$C,'[1]1. Отчет АТС'!$A:$A,$A25,'[1]1. Отчет АТС'!$B:$B,0)+'[1]2. Иные услуги'!$D$11+('[1]3. Услуги по передаче'!$E$11*1000)+('[1]4. СН (Установленные)'!$E$12*1000)+'[1]5. Плата за УРП'!$D$6</f>
        <v>2939.332000233991</v>
      </c>
      <c r="C25" s="34">
        <f>SUMIFS('[1]1. Отчет АТС'!$C:$C,'[1]1. Отчет АТС'!$A:$A,$A25,'[1]1. Отчет АТС'!$B:$B,1)+'[1]2. Иные услуги'!$D$11+('[1]3. Услуги по передаче'!$E$11*1000)+('[1]4. СН (Установленные)'!$E$12*1000)+'[1]5. Плата за УРП'!$D$6</f>
        <v>2906.2520002339911</v>
      </c>
      <c r="D25" s="34">
        <f>SUMIFS('[1]1. Отчет АТС'!$C:$C,'[1]1. Отчет АТС'!$A:$A,$A25,'[1]1. Отчет АТС'!$B:$B,2)+'[1]2. Иные услуги'!$D$11+('[1]3. Услуги по передаче'!$E$11*1000)+('[1]4. СН (Установленные)'!$E$12*1000)+'[1]5. Плата за УРП'!$D$6</f>
        <v>2797.082000233991</v>
      </c>
      <c r="E25" s="34">
        <f>SUMIFS('[1]1. Отчет АТС'!$C:$C,'[1]1. Отчет АТС'!$A:$A,$A25,'[1]1. Отчет АТС'!$B:$B,3)+'[1]2. Иные услуги'!$D$11+('[1]3. Услуги по передаче'!$E$11*1000)+('[1]4. СН (Установленные)'!$E$12*1000)+'[1]5. Плата за УРП'!$D$6</f>
        <v>2580.832000233991</v>
      </c>
      <c r="F25" s="34">
        <f>SUMIFS('[1]1. Отчет АТС'!$C:$C,'[1]1. Отчет АТС'!$A:$A,$A25,'[1]1. Отчет АТС'!$B:$B,4)+'[1]2. Иные услуги'!$D$11+('[1]3. Услуги по передаче'!$E$11*1000)+('[1]4. СН (Установленные)'!$E$12*1000)+'[1]5. Плата за УРП'!$D$6</f>
        <v>2527.662000233991</v>
      </c>
      <c r="G25" s="34">
        <f>SUMIFS('[1]1. Отчет АТС'!$C:$C,'[1]1. Отчет АТС'!$A:$A,$A25,'[1]1. Отчет АТС'!$B:$B,5)+'[1]2. Иные услуги'!$D$11+('[1]3. Услуги по передаче'!$E$11*1000)+('[1]4. СН (Установленные)'!$E$12*1000)+'[1]5. Плата за УРП'!$D$6</f>
        <v>2729.1920002339912</v>
      </c>
      <c r="H25" s="34">
        <f>SUMIFS('[1]1. Отчет АТС'!$C:$C,'[1]1. Отчет АТС'!$A:$A,$A25,'[1]1. Отчет АТС'!$B:$B,6)+'[1]2. Иные услуги'!$D$11+('[1]3. Услуги по передаче'!$E$11*1000)+('[1]4. СН (Установленные)'!$E$12*1000)+'[1]5. Плата за УРП'!$D$6</f>
        <v>2742.142000233991</v>
      </c>
      <c r="I25" s="34">
        <f>SUMIFS('[1]1. Отчет АТС'!$C:$C,'[1]1. Отчет АТС'!$A:$A,$A25,'[1]1. Отчет АТС'!$B:$B,7)+'[1]2. Иные услуги'!$D$11+('[1]3. Услуги по передаче'!$E$11*1000)+('[1]4. СН (Установленные)'!$E$12*1000)+'[1]5. Плата за УРП'!$D$6</f>
        <v>2927.7720002339911</v>
      </c>
      <c r="J25" s="34">
        <f>SUMIFS('[1]1. Отчет АТС'!$C:$C,'[1]1. Отчет АТС'!$A:$A,$A25,'[1]1. Отчет АТС'!$B:$B,8)+'[1]2. Иные услуги'!$D$11+('[1]3. Услуги по передаче'!$E$11*1000)+('[1]4. СН (Установленные)'!$E$12*1000)+'[1]5. Плата за УРП'!$D$6</f>
        <v>3402.102000233991</v>
      </c>
      <c r="K25" s="34">
        <f>SUMIFS('[1]1. Отчет АТС'!$C:$C,'[1]1. Отчет АТС'!$A:$A,$A25,'[1]1. Отчет АТС'!$B:$B,9)+'[1]2. Иные услуги'!$D$11+('[1]3. Услуги по передаче'!$E$11*1000)+('[1]4. СН (Установленные)'!$E$12*1000)+'[1]5. Плата за УРП'!$D$6</f>
        <v>3829.4120002339914</v>
      </c>
      <c r="L25" s="34">
        <f>SUMIFS('[1]1. Отчет АТС'!$C:$C,'[1]1. Отчет АТС'!$A:$A,$A25,'[1]1. Отчет АТС'!$B:$B,10)+'[1]2. Иные услуги'!$D$11+('[1]3. Услуги по передаче'!$E$11*1000)+('[1]4. СН (Установленные)'!$E$12*1000)+'[1]5. Плата за УРП'!$D$6</f>
        <v>3851.7920002339906</v>
      </c>
      <c r="M25" s="34">
        <f>SUMIFS('[1]1. Отчет АТС'!$C:$C,'[1]1. Отчет АТС'!$A:$A,$A25,'[1]1. Отчет АТС'!$B:$B,11)+'[1]2. Иные услуги'!$D$11+('[1]3. Услуги по передаче'!$E$11*1000)+('[1]4. СН (Установленные)'!$E$12*1000)+'[1]5. Плата за УРП'!$D$6</f>
        <v>3859.8820002339908</v>
      </c>
      <c r="N25" s="34">
        <f>SUMIFS('[1]1. Отчет АТС'!$C:$C,'[1]1. Отчет АТС'!$A:$A,$A25,'[1]1. Отчет АТС'!$B:$B,12)+'[1]2. Иные услуги'!$D$11+('[1]3. Услуги по передаче'!$E$11*1000)+('[1]4. СН (Установленные)'!$E$12*1000)+'[1]5. Плата за УРП'!$D$6</f>
        <v>3841.5820002339906</v>
      </c>
      <c r="O25" s="34">
        <f>SUMIFS('[1]1. Отчет АТС'!$C:$C,'[1]1. Отчет АТС'!$A:$A,$A25,'[1]1. Отчет АТС'!$B:$B,13)+'[1]2. Иные услуги'!$D$11+('[1]3. Услуги по передаче'!$E$11*1000)+('[1]4. СН (Установленные)'!$E$12*1000)+'[1]5. Плата за УРП'!$D$6</f>
        <v>3835.5920002339908</v>
      </c>
      <c r="P25" s="34">
        <f>SUMIFS('[1]1. Отчет АТС'!$C:$C,'[1]1. Отчет АТС'!$A:$A,$A25,'[1]1. Отчет АТС'!$B:$B,14)+'[1]2. Иные услуги'!$D$11+('[1]3. Услуги по передаче'!$E$11*1000)+('[1]4. СН (Установленные)'!$E$12*1000)+'[1]5. Плата за УРП'!$D$6</f>
        <v>3859.9720002339909</v>
      </c>
      <c r="Q25" s="34">
        <f>SUMIFS('[1]1. Отчет АТС'!$C:$C,'[1]1. Отчет АТС'!$A:$A,$A25,'[1]1. Отчет АТС'!$B:$B,15)+'[1]2. Иные услуги'!$D$11+('[1]3. Услуги по передаче'!$E$11*1000)+('[1]4. СН (Установленные)'!$E$12*1000)+'[1]5. Плата за УРП'!$D$6</f>
        <v>3868.5320002339913</v>
      </c>
      <c r="R25" s="34">
        <f>SUMIFS('[1]1. Отчет АТС'!$C:$C,'[1]1. Отчет АТС'!$A:$A,$A25,'[1]1. Отчет АТС'!$B:$B,16)+'[1]2. Иные услуги'!$D$11+('[1]3. Услуги по передаче'!$E$11*1000)+('[1]4. СН (Установленные)'!$E$12*1000)+'[1]5. Плата за УРП'!$D$6</f>
        <v>3892.0820002339906</v>
      </c>
      <c r="S25" s="34">
        <f>SUMIFS('[1]1. Отчет АТС'!$C:$C,'[1]1. Отчет АТС'!$A:$A,$A25,'[1]1. Отчет АТС'!$B:$B,17)+'[1]2. Иные услуги'!$D$11+('[1]3. Услуги по передаче'!$E$11*1000)+('[1]4. СН (Установленные)'!$E$12*1000)+'[1]5. Плата за УРП'!$D$6</f>
        <v>3885.2120002339907</v>
      </c>
      <c r="T25" s="34">
        <f>SUMIFS('[1]1. Отчет АТС'!$C:$C,'[1]1. Отчет АТС'!$A:$A,$A25,'[1]1. Отчет АТС'!$B:$B,18)+'[1]2. Иные услуги'!$D$11+('[1]3. Услуги по передаче'!$E$11*1000)+('[1]4. СН (Установленные)'!$E$12*1000)+'[1]5. Плата за УРП'!$D$6</f>
        <v>3858.1720002339907</v>
      </c>
      <c r="U25" s="34">
        <f>SUMIFS('[1]1. Отчет АТС'!$C:$C,'[1]1. Отчет АТС'!$A:$A,$A25,'[1]1. Отчет АТС'!$B:$B,19)+'[1]2. Иные услуги'!$D$11+('[1]3. Услуги по передаче'!$E$11*1000)+('[1]4. СН (Установленные)'!$E$12*1000)+'[1]5. Плата за УРП'!$D$6</f>
        <v>3830.0220002339911</v>
      </c>
      <c r="V25" s="34">
        <f>SUMIFS('[1]1. Отчет АТС'!$C:$C,'[1]1. Отчет АТС'!$A:$A,$A25,'[1]1. Отчет АТС'!$B:$B,20)+'[1]2. Иные услуги'!$D$11+('[1]3. Услуги по передаче'!$E$11*1000)+('[1]4. СН (Установленные)'!$E$12*1000)+'[1]5. Плата за УРП'!$D$6</f>
        <v>3838.4220002339907</v>
      </c>
      <c r="W25" s="34">
        <f>SUMIFS('[1]1. Отчет АТС'!$C:$C,'[1]1. Отчет АТС'!$A:$A,$A25,'[1]1. Отчет АТС'!$B:$B,21)+'[1]2. Иные услуги'!$D$11+('[1]3. Услуги по передаче'!$E$11*1000)+('[1]4. СН (Установленные)'!$E$12*1000)+'[1]5. Плата за УРП'!$D$6</f>
        <v>3821.1520002339912</v>
      </c>
      <c r="X25" s="34">
        <f>SUMIFS('[1]1. Отчет АТС'!$C:$C,'[1]1. Отчет АТС'!$A:$A,$A25,'[1]1. Отчет АТС'!$B:$B,22)+'[1]2. Иные услуги'!$D$11+('[1]3. Услуги по передаче'!$E$11*1000)+('[1]4. СН (Установленные)'!$E$12*1000)+'[1]5. Плата за УРП'!$D$6</f>
        <v>3693.392000233991</v>
      </c>
      <c r="Y25" s="34">
        <f>SUMIFS('[1]1. Отчет АТС'!$C:$C,'[1]1. Отчет АТС'!$A:$A,$A25,'[1]1. Отчет АТС'!$B:$B,23)+'[1]2. Иные услуги'!$D$11+('[1]3. Услуги по передаче'!$E$11*1000)+('[1]4. СН (Установленные)'!$E$12*1000)+'[1]5. Плата за УРП'!$D$6</f>
        <v>3172.9720002339909</v>
      </c>
    </row>
    <row r="26" spans="1:25" ht="15">
      <c r="A26" s="33">
        <v>45459</v>
      </c>
      <c r="B26" s="34">
        <f>SUMIFS('[1]1. Отчет АТС'!$C:$C,'[1]1. Отчет АТС'!$A:$A,$A26,'[1]1. Отчет АТС'!$B:$B,0)+'[1]2. Иные услуги'!$D$11+('[1]3. Услуги по передаче'!$E$11*1000)+('[1]4. СН (Установленные)'!$E$12*1000)+'[1]5. Плата за УРП'!$D$6</f>
        <v>2904.2020002339914</v>
      </c>
      <c r="C26" s="34">
        <f>SUMIFS('[1]1. Отчет АТС'!$C:$C,'[1]1. Отчет АТС'!$A:$A,$A26,'[1]1. Отчет АТС'!$B:$B,1)+'[1]2. Иные услуги'!$D$11+('[1]3. Услуги по передаче'!$E$11*1000)+('[1]4. СН (Установленные)'!$E$12*1000)+'[1]5. Плата за УРП'!$D$6</f>
        <v>2855.4420002339912</v>
      </c>
      <c r="D26" s="34">
        <f>SUMIFS('[1]1. Отчет АТС'!$C:$C,'[1]1. Отчет АТС'!$A:$A,$A26,'[1]1. Отчет АТС'!$B:$B,2)+'[1]2. Иные услуги'!$D$11+('[1]3. Услуги по передаче'!$E$11*1000)+('[1]4. СН (Установленные)'!$E$12*1000)+'[1]5. Плата за УРП'!$D$6</f>
        <v>2749.8620002339912</v>
      </c>
      <c r="E26" s="34">
        <f>SUMIFS('[1]1. Отчет АТС'!$C:$C,'[1]1. Отчет АТС'!$A:$A,$A26,'[1]1. Отчет АТС'!$B:$B,3)+'[1]2. Иные услуги'!$D$11+('[1]3. Услуги по передаче'!$E$11*1000)+('[1]4. СН (Установленные)'!$E$12*1000)+'[1]5. Плата за УРП'!$D$6</f>
        <v>2538.0120002339909</v>
      </c>
      <c r="F26" s="34">
        <f>SUMIFS('[1]1. Отчет АТС'!$C:$C,'[1]1. Отчет АТС'!$A:$A,$A26,'[1]1. Отчет АТС'!$B:$B,4)+'[1]2. Иные услуги'!$D$11+('[1]3. Услуги по передаче'!$E$11*1000)+('[1]4. СН (Установленные)'!$E$12*1000)+'[1]5. Плата за УРП'!$D$6</f>
        <v>2409.3820002339908</v>
      </c>
      <c r="G26" s="34">
        <f>SUMIFS('[1]1. Отчет АТС'!$C:$C,'[1]1. Отчет АТС'!$A:$A,$A26,'[1]1. Отчет АТС'!$B:$B,5)+'[1]2. Иные услуги'!$D$11+('[1]3. Услуги по передаче'!$E$11*1000)+('[1]4. СН (Установленные)'!$E$12*1000)+'[1]5. Плата за УРП'!$D$6</f>
        <v>2671.7920002339911</v>
      </c>
      <c r="H26" s="34">
        <f>SUMIFS('[1]1. Отчет АТС'!$C:$C,'[1]1. Отчет АТС'!$A:$A,$A26,'[1]1. Отчет АТС'!$B:$B,6)+'[1]2. Иные услуги'!$D$11+('[1]3. Услуги по передаче'!$E$11*1000)+('[1]4. СН (Установленные)'!$E$12*1000)+'[1]5. Плата за УРП'!$D$6</f>
        <v>2616.8620002339912</v>
      </c>
      <c r="I26" s="34">
        <f>SUMIFS('[1]1. Отчет АТС'!$C:$C,'[1]1. Отчет АТС'!$A:$A,$A26,'[1]1. Отчет АТС'!$B:$B,7)+'[1]2. Иные услуги'!$D$11+('[1]3. Услуги по передаче'!$E$11*1000)+('[1]4. СН (Установленные)'!$E$12*1000)+'[1]5. Плата за УРП'!$D$6</f>
        <v>2801.0720002339913</v>
      </c>
      <c r="J26" s="34">
        <f>SUMIFS('[1]1. Отчет АТС'!$C:$C,'[1]1. Отчет АТС'!$A:$A,$A26,'[1]1. Отчет АТС'!$B:$B,8)+'[1]2. Иные услуги'!$D$11+('[1]3. Услуги по передаче'!$E$11*1000)+('[1]4. СН (Установленные)'!$E$12*1000)+'[1]5. Плата за УРП'!$D$6</f>
        <v>3200.4320002339909</v>
      </c>
      <c r="K26" s="34">
        <f>SUMIFS('[1]1. Отчет АТС'!$C:$C,'[1]1. Отчет АТС'!$A:$A,$A26,'[1]1. Отчет АТС'!$B:$B,9)+'[1]2. Иные услуги'!$D$11+('[1]3. Услуги по передаче'!$E$11*1000)+('[1]4. СН (Установленные)'!$E$12*1000)+'[1]5. Плата за УРП'!$D$6</f>
        <v>3764.4020002339912</v>
      </c>
      <c r="L26" s="34">
        <f>SUMIFS('[1]1. Отчет АТС'!$C:$C,'[1]1. Отчет АТС'!$A:$A,$A26,'[1]1. Отчет АТС'!$B:$B,10)+'[1]2. Иные услуги'!$D$11+('[1]3. Услуги по передаче'!$E$11*1000)+('[1]4. СН (Установленные)'!$E$12*1000)+'[1]5. Плата за УРП'!$D$6</f>
        <v>3827.6820002339909</v>
      </c>
      <c r="M26" s="34">
        <f>SUMIFS('[1]1. Отчет АТС'!$C:$C,'[1]1. Отчет АТС'!$A:$A,$A26,'[1]1. Отчет АТС'!$B:$B,11)+'[1]2. Иные услуги'!$D$11+('[1]3. Услуги по передаче'!$E$11*1000)+('[1]4. СН (Установленные)'!$E$12*1000)+'[1]5. Плата за УРП'!$D$6</f>
        <v>3830.2920002339906</v>
      </c>
      <c r="N26" s="34">
        <f>SUMIFS('[1]1. Отчет АТС'!$C:$C,'[1]1. Отчет АТС'!$A:$A,$A26,'[1]1. Отчет АТС'!$B:$B,12)+'[1]2. Иные услуги'!$D$11+('[1]3. Услуги по передаче'!$E$11*1000)+('[1]4. СН (Установленные)'!$E$12*1000)+'[1]5. Плата за УРП'!$D$6</f>
        <v>3837.4020002339912</v>
      </c>
      <c r="O26" s="34">
        <f>SUMIFS('[1]1. Отчет АТС'!$C:$C,'[1]1. Отчет АТС'!$A:$A,$A26,'[1]1. Отчет АТС'!$B:$B,13)+'[1]2. Иные услуги'!$D$11+('[1]3. Услуги по передаче'!$E$11*1000)+('[1]4. СН (Установленные)'!$E$12*1000)+'[1]5. Плата за УРП'!$D$6</f>
        <v>3825.852000233991</v>
      </c>
      <c r="P26" s="34">
        <f>SUMIFS('[1]1. Отчет АТС'!$C:$C,'[1]1. Отчет АТС'!$A:$A,$A26,'[1]1. Отчет АТС'!$B:$B,14)+'[1]2. Иные услуги'!$D$11+('[1]3. Услуги по передаче'!$E$11*1000)+('[1]4. СН (Установленные)'!$E$12*1000)+'[1]5. Плата за УРП'!$D$6</f>
        <v>3832.7620002339909</v>
      </c>
      <c r="Q26" s="34">
        <f>SUMIFS('[1]1. Отчет АТС'!$C:$C,'[1]1. Отчет АТС'!$A:$A,$A26,'[1]1. Отчет АТС'!$B:$B,15)+'[1]2. Иные услуги'!$D$11+('[1]3. Услуги по передаче'!$E$11*1000)+('[1]4. СН (Установленные)'!$E$12*1000)+'[1]5. Плата за УРП'!$D$6</f>
        <v>3830.2920002339906</v>
      </c>
      <c r="R26" s="34">
        <f>SUMIFS('[1]1. Отчет АТС'!$C:$C,'[1]1. Отчет АТС'!$A:$A,$A26,'[1]1. Отчет АТС'!$B:$B,16)+'[1]2. Иные услуги'!$D$11+('[1]3. Услуги по передаче'!$E$11*1000)+('[1]4. СН (Установленные)'!$E$12*1000)+'[1]5. Плата за УРП'!$D$6</f>
        <v>3842.5420002339906</v>
      </c>
      <c r="S26" s="34">
        <f>SUMIFS('[1]1. Отчет АТС'!$C:$C,'[1]1. Отчет АТС'!$A:$A,$A26,'[1]1. Отчет АТС'!$B:$B,17)+'[1]2. Иные услуги'!$D$11+('[1]3. Услуги по передаче'!$E$11*1000)+('[1]4. СН (Установленные)'!$E$12*1000)+'[1]5. Плата за УРП'!$D$6</f>
        <v>3841.1720002339907</v>
      </c>
      <c r="T26" s="34">
        <f>SUMIFS('[1]1. Отчет АТС'!$C:$C,'[1]1. Отчет АТС'!$A:$A,$A26,'[1]1. Отчет АТС'!$B:$B,18)+'[1]2. Иные услуги'!$D$11+('[1]3. Услуги по передаче'!$E$11*1000)+('[1]4. СН (Установленные)'!$E$12*1000)+'[1]5. Плата за УРП'!$D$6</f>
        <v>3845.9520002339905</v>
      </c>
      <c r="U26" s="34">
        <f>SUMIFS('[1]1. Отчет АТС'!$C:$C,'[1]1. Отчет АТС'!$A:$A,$A26,'[1]1. Отчет АТС'!$B:$B,19)+'[1]2. Иные услуги'!$D$11+('[1]3. Услуги по передаче'!$E$11*1000)+('[1]4. СН (Установленные)'!$E$12*1000)+'[1]5. Плата за УРП'!$D$6</f>
        <v>3832.6820002339909</v>
      </c>
      <c r="V26" s="34">
        <f>SUMIFS('[1]1. Отчет АТС'!$C:$C,'[1]1. Отчет АТС'!$A:$A,$A26,'[1]1. Отчет АТС'!$B:$B,20)+'[1]2. Иные услуги'!$D$11+('[1]3. Услуги по передаче'!$E$11*1000)+('[1]4. СН (Установленные)'!$E$12*1000)+'[1]5. Плата за УРП'!$D$6</f>
        <v>3844.2420002339913</v>
      </c>
      <c r="W26" s="34">
        <f>SUMIFS('[1]1. Отчет АТС'!$C:$C,'[1]1. Отчет АТС'!$A:$A,$A26,'[1]1. Отчет АТС'!$B:$B,21)+'[1]2. Иные услуги'!$D$11+('[1]3. Услуги по передаче'!$E$11*1000)+('[1]4. СН (Установленные)'!$E$12*1000)+'[1]5. Плата за УРП'!$D$6</f>
        <v>3817.9820002339911</v>
      </c>
      <c r="X26" s="34">
        <f>SUMIFS('[1]1. Отчет АТС'!$C:$C,'[1]1. Отчет АТС'!$A:$A,$A26,'[1]1. Отчет АТС'!$B:$B,22)+'[1]2. Иные услуги'!$D$11+('[1]3. Услуги по передаче'!$E$11*1000)+('[1]4. СН (Установленные)'!$E$12*1000)+'[1]5. Плата за УРП'!$D$6</f>
        <v>3598.3820002339912</v>
      </c>
      <c r="Y26" s="34">
        <f>SUMIFS('[1]1. Отчет АТС'!$C:$C,'[1]1. Отчет АТС'!$A:$A,$A26,'[1]1. Отчет АТС'!$B:$B,23)+'[1]2. Иные услуги'!$D$11+('[1]3. Услуги по передаче'!$E$11*1000)+('[1]4. СН (Установленные)'!$E$12*1000)+'[1]5. Плата за УРП'!$D$6</f>
        <v>3179.7220002339909</v>
      </c>
    </row>
    <row r="27" spans="1:25" ht="15">
      <c r="A27" s="33">
        <v>45460</v>
      </c>
      <c r="B27" s="34">
        <f>SUMIFS('[1]1. Отчет АТС'!$C:$C,'[1]1. Отчет АТС'!$A:$A,$A27,'[1]1. Отчет АТС'!$B:$B,0)+'[1]2. Иные услуги'!$D$11+('[1]3. Услуги по передаче'!$E$11*1000)+('[1]4. СН (Установленные)'!$E$12*1000)+'[1]5. Плата за УРП'!$D$6</f>
        <v>2962.2820002339913</v>
      </c>
      <c r="C27" s="34">
        <f>SUMIFS('[1]1. Отчет АТС'!$C:$C,'[1]1. Отчет АТС'!$A:$A,$A27,'[1]1. Отчет АТС'!$B:$B,1)+'[1]2. Иные услуги'!$D$11+('[1]3. Услуги по передаче'!$E$11*1000)+('[1]4. СН (Установленные)'!$E$12*1000)+'[1]5. Плата за УРП'!$D$6</f>
        <v>2894.1120002339912</v>
      </c>
      <c r="D27" s="34">
        <f>SUMIFS('[1]1. Отчет АТС'!$C:$C,'[1]1. Отчет АТС'!$A:$A,$A27,'[1]1. Отчет АТС'!$B:$B,2)+'[1]2. Иные услуги'!$D$11+('[1]3. Услуги по передаче'!$E$11*1000)+('[1]4. СН (Установленные)'!$E$12*1000)+'[1]5. Плата за УРП'!$D$6</f>
        <v>2803.6920002339912</v>
      </c>
      <c r="E27" s="34">
        <f>SUMIFS('[1]1. Отчет АТС'!$C:$C,'[1]1. Отчет АТС'!$A:$A,$A27,'[1]1. Отчет АТС'!$B:$B,3)+'[1]2. Иные услуги'!$D$11+('[1]3. Услуги по передаче'!$E$11*1000)+('[1]4. СН (Установленные)'!$E$12*1000)+'[1]5. Плата за УРП'!$D$6</f>
        <v>2689.9620002339911</v>
      </c>
      <c r="F27" s="34">
        <f>SUMIFS('[1]1. Отчет АТС'!$C:$C,'[1]1. Отчет АТС'!$A:$A,$A27,'[1]1. Отчет АТС'!$B:$B,4)+'[1]2. Иные услуги'!$D$11+('[1]3. Услуги по передаче'!$E$11*1000)+('[1]4. СН (Установленные)'!$E$12*1000)+'[1]5. Плата за УРП'!$D$6</f>
        <v>2755.7320002339911</v>
      </c>
      <c r="G27" s="34">
        <f>SUMIFS('[1]1. Отчет АТС'!$C:$C,'[1]1. Отчет АТС'!$A:$A,$A27,'[1]1. Отчет АТС'!$B:$B,5)+'[1]2. Иные услуги'!$D$11+('[1]3. Услуги по передаче'!$E$11*1000)+('[1]4. СН (Установленные)'!$E$12*1000)+'[1]5. Плата за УРП'!$D$6</f>
        <v>2868.5720002339913</v>
      </c>
      <c r="H27" s="34">
        <f>SUMIFS('[1]1. Отчет АТС'!$C:$C,'[1]1. Отчет АТС'!$A:$A,$A27,'[1]1. Отчет АТС'!$B:$B,6)+'[1]2. Иные услуги'!$D$11+('[1]3. Услуги по передаче'!$E$11*1000)+('[1]4. СН (Установленные)'!$E$12*1000)+'[1]5. Плата за УРП'!$D$6</f>
        <v>2949.1120002339912</v>
      </c>
      <c r="I27" s="34">
        <f>SUMIFS('[1]1. Отчет АТС'!$C:$C,'[1]1. Отчет АТС'!$A:$A,$A27,'[1]1. Отчет АТС'!$B:$B,7)+'[1]2. Иные услуги'!$D$11+('[1]3. Услуги по передаче'!$E$11*1000)+('[1]4. СН (Установленные)'!$E$12*1000)+'[1]5. Плата за УРП'!$D$6</f>
        <v>3181.1520002339912</v>
      </c>
      <c r="J27" s="34">
        <f>SUMIFS('[1]1. Отчет АТС'!$C:$C,'[1]1. Отчет АТС'!$A:$A,$A27,'[1]1. Отчет АТС'!$B:$B,8)+'[1]2. Иные услуги'!$D$11+('[1]3. Услуги по передаче'!$E$11*1000)+('[1]4. СН (Установленные)'!$E$12*1000)+'[1]5. Плата за УРП'!$D$6</f>
        <v>3782.0720002339913</v>
      </c>
      <c r="K27" s="34">
        <f>SUMIFS('[1]1. Отчет АТС'!$C:$C,'[1]1. Отчет АТС'!$A:$A,$A27,'[1]1. Отчет АТС'!$B:$B,9)+'[1]2. Иные услуги'!$D$11+('[1]3. Услуги по передаче'!$E$11*1000)+('[1]4. СН (Установленные)'!$E$12*1000)+'[1]5. Плата за УРП'!$D$6</f>
        <v>3839.4620002339907</v>
      </c>
      <c r="L27" s="34">
        <f>SUMIFS('[1]1. Отчет АТС'!$C:$C,'[1]1. Отчет АТС'!$A:$A,$A27,'[1]1. Отчет АТС'!$B:$B,10)+'[1]2. Иные услуги'!$D$11+('[1]3. Услуги по передаче'!$E$11*1000)+('[1]4. СН (Установленные)'!$E$12*1000)+'[1]5. Плата за УРП'!$D$6</f>
        <v>3855.6920002339912</v>
      </c>
      <c r="M27" s="34">
        <f>SUMIFS('[1]1. Отчет АТС'!$C:$C,'[1]1. Отчет АТС'!$A:$A,$A27,'[1]1. Отчет АТС'!$B:$B,11)+'[1]2. Иные услуги'!$D$11+('[1]3. Услуги по передаче'!$E$11*1000)+('[1]4. СН (Установленные)'!$E$12*1000)+'[1]5. Плата за УРП'!$D$6</f>
        <v>3859.1520002339912</v>
      </c>
      <c r="N27" s="34">
        <f>SUMIFS('[1]1. Отчет АТС'!$C:$C,'[1]1. Отчет АТС'!$A:$A,$A27,'[1]1. Отчет АТС'!$B:$B,12)+'[1]2. Иные услуги'!$D$11+('[1]3. Услуги по передаче'!$E$11*1000)+('[1]4. СН (Установленные)'!$E$12*1000)+'[1]5. Плата за УРП'!$D$6</f>
        <v>3857.1520002339912</v>
      </c>
      <c r="O27" s="34">
        <f>SUMIFS('[1]1. Отчет АТС'!$C:$C,'[1]1. Отчет АТС'!$A:$A,$A27,'[1]1. Отчет АТС'!$B:$B,13)+'[1]2. Иные услуги'!$D$11+('[1]3. Услуги по передаче'!$E$11*1000)+('[1]4. СН (Установленные)'!$E$12*1000)+'[1]5. Плата за УРП'!$D$6</f>
        <v>3854.1620002339905</v>
      </c>
      <c r="P27" s="34">
        <f>SUMIFS('[1]1. Отчет АТС'!$C:$C,'[1]1. Отчет АТС'!$A:$A,$A27,'[1]1. Отчет АТС'!$B:$B,14)+'[1]2. Иные услуги'!$D$11+('[1]3. Услуги по передаче'!$E$11*1000)+('[1]4. СН (Установленные)'!$E$12*1000)+'[1]5. Плата за УРП'!$D$6</f>
        <v>3862.0120002339909</v>
      </c>
      <c r="Q27" s="34">
        <f>SUMIFS('[1]1. Отчет АТС'!$C:$C,'[1]1. Отчет АТС'!$A:$A,$A27,'[1]1. Отчет АТС'!$B:$B,15)+'[1]2. Иные услуги'!$D$11+('[1]3. Услуги по передаче'!$E$11*1000)+('[1]4. СН (Установленные)'!$E$12*1000)+'[1]5. Плата за УРП'!$D$6</f>
        <v>3860.1820002339909</v>
      </c>
      <c r="R27" s="34">
        <f>SUMIFS('[1]1. Отчет АТС'!$C:$C,'[1]1. Отчет АТС'!$A:$A,$A27,'[1]1. Отчет АТС'!$B:$B,16)+'[1]2. Иные услуги'!$D$11+('[1]3. Услуги по передаче'!$E$11*1000)+('[1]4. СН (Установленные)'!$E$12*1000)+'[1]5. Плата за УРП'!$D$6</f>
        <v>3864.7620002339909</v>
      </c>
      <c r="S27" s="34">
        <f>SUMIFS('[1]1. Отчет АТС'!$C:$C,'[1]1. Отчет АТС'!$A:$A,$A27,'[1]1. Отчет АТС'!$B:$B,17)+'[1]2. Иные услуги'!$D$11+('[1]3. Услуги по передаче'!$E$11*1000)+('[1]4. СН (Установленные)'!$E$12*1000)+'[1]5. Плата за УРП'!$D$6</f>
        <v>3862.5420002339906</v>
      </c>
      <c r="T27" s="34">
        <f>SUMIFS('[1]1. Отчет АТС'!$C:$C,'[1]1. Отчет АТС'!$A:$A,$A27,'[1]1. Отчет АТС'!$B:$B,18)+'[1]2. Иные услуги'!$D$11+('[1]3. Услуги по передаче'!$E$11*1000)+('[1]4. СН (Установленные)'!$E$12*1000)+'[1]5. Плата за УРП'!$D$6</f>
        <v>3856.852000233991</v>
      </c>
      <c r="U27" s="34">
        <f>SUMIFS('[1]1. Отчет АТС'!$C:$C,'[1]1. Отчет АТС'!$A:$A,$A27,'[1]1. Отчет АТС'!$B:$B,19)+'[1]2. Иные услуги'!$D$11+('[1]3. Услуги по передаче'!$E$11*1000)+('[1]4. СН (Установленные)'!$E$12*1000)+'[1]5. Плата за УРП'!$D$6</f>
        <v>3840.7320002339911</v>
      </c>
      <c r="V27" s="34">
        <f>SUMIFS('[1]1. Отчет АТС'!$C:$C,'[1]1. Отчет АТС'!$A:$A,$A27,'[1]1. Отчет АТС'!$B:$B,20)+'[1]2. Иные услуги'!$D$11+('[1]3. Услуги по передаче'!$E$11*1000)+('[1]4. СН (Установленные)'!$E$12*1000)+'[1]5. Плата за УРП'!$D$6</f>
        <v>3843.3120002339911</v>
      </c>
      <c r="W27" s="34">
        <f>SUMIFS('[1]1. Отчет АТС'!$C:$C,'[1]1. Отчет АТС'!$A:$A,$A27,'[1]1. Отчет АТС'!$B:$B,21)+'[1]2. Иные услуги'!$D$11+('[1]3. Услуги по передаче'!$E$11*1000)+('[1]4. СН (Установленные)'!$E$12*1000)+'[1]5. Плата за УРП'!$D$6</f>
        <v>3835.0120002339909</v>
      </c>
      <c r="X27" s="34">
        <f>SUMIFS('[1]1. Отчет АТС'!$C:$C,'[1]1. Отчет АТС'!$A:$A,$A27,'[1]1. Отчет АТС'!$B:$B,22)+'[1]2. Иные услуги'!$D$11+('[1]3. Услуги по передаче'!$E$11*1000)+('[1]4. СН (Установленные)'!$E$12*1000)+'[1]5. Плата за УРП'!$D$6</f>
        <v>3552.9620002339911</v>
      </c>
      <c r="Y27" s="34">
        <f>SUMIFS('[1]1. Отчет АТС'!$C:$C,'[1]1. Отчет АТС'!$A:$A,$A27,'[1]1. Отчет АТС'!$B:$B,23)+'[1]2. Иные услуги'!$D$11+('[1]3. Услуги по передаче'!$E$11*1000)+('[1]4. СН (Установленные)'!$E$12*1000)+'[1]5. Плата за УРП'!$D$6</f>
        <v>3175.1720002339912</v>
      </c>
    </row>
    <row r="28" spans="1:25" ht="15">
      <c r="A28" s="33">
        <v>45461</v>
      </c>
      <c r="B28" s="34">
        <f>SUMIFS('[1]1. Отчет АТС'!$C:$C,'[1]1. Отчет АТС'!$A:$A,$A28,'[1]1. Отчет АТС'!$B:$B,0)+'[1]2. Иные услуги'!$D$11+('[1]3. Услуги по передаче'!$E$11*1000)+('[1]4. СН (Установленные)'!$E$12*1000)+'[1]5. Плата за УРП'!$D$6</f>
        <v>2952.6920002339912</v>
      </c>
      <c r="C28" s="34">
        <f>SUMIFS('[1]1. Отчет АТС'!$C:$C,'[1]1. Отчет АТС'!$A:$A,$A28,'[1]1. Отчет АТС'!$B:$B,1)+'[1]2. Иные услуги'!$D$11+('[1]3. Услуги по передаче'!$E$11*1000)+('[1]4. СН (Установленные)'!$E$12*1000)+'[1]5. Плата за УРП'!$D$6</f>
        <v>2863.0620002339911</v>
      </c>
      <c r="D28" s="34">
        <f>SUMIFS('[1]1. Отчет АТС'!$C:$C,'[1]1. Отчет АТС'!$A:$A,$A28,'[1]1. Отчет АТС'!$B:$B,2)+'[1]2. Иные услуги'!$D$11+('[1]3. Услуги по передаче'!$E$11*1000)+('[1]4. СН (Установленные)'!$E$12*1000)+'[1]5. Плата за УРП'!$D$6</f>
        <v>2692.4020002339912</v>
      </c>
      <c r="E28" s="34">
        <f>SUMIFS('[1]1. Отчет АТС'!$C:$C,'[1]1. Отчет АТС'!$A:$A,$A28,'[1]1. Отчет АТС'!$B:$B,3)+'[1]2. Иные услуги'!$D$11+('[1]3. Услуги по передаче'!$E$11*1000)+('[1]4. СН (Установленные)'!$E$12*1000)+'[1]5. Плата за УРП'!$D$6</f>
        <v>2629.4520002339909</v>
      </c>
      <c r="F28" s="34">
        <f>SUMIFS('[1]1. Отчет АТС'!$C:$C,'[1]1. Отчет АТС'!$A:$A,$A28,'[1]1. Отчет АТС'!$B:$B,4)+'[1]2. Иные услуги'!$D$11+('[1]3. Услуги по передаче'!$E$11*1000)+('[1]4. СН (Установленные)'!$E$12*1000)+'[1]5. Плата за УРП'!$D$6</f>
        <v>2614.102000233991</v>
      </c>
      <c r="G28" s="34">
        <f>SUMIFS('[1]1. Отчет АТС'!$C:$C,'[1]1. Отчет АТС'!$A:$A,$A28,'[1]1. Отчет АТС'!$B:$B,5)+'[1]2. Иные услуги'!$D$11+('[1]3. Услуги по передаче'!$E$11*1000)+('[1]4. СН (Установленные)'!$E$12*1000)+'[1]5. Плата за УРП'!$D$6</f>
        <v>2845.5720002339913</v>
      </c>
      <c r="H28" s="34">
        <f>SUMIFS('[1]1. Отчет АТС'!$C:$C,'[1]1. Отчет АТС'!$A:$A,$A28,'[1]1. Отчет АТС'!$B:$B,6)+'[1]2. Иные услуги'!$D$11+('[1]3. Услуги по передаче'!$E$11*1000)+('[1]4. СН (Установленные)'!$E$12*1000)+'[1]5. Плата за УРП'!$D$6</f>
        <v>2947.1720002339912</v>
      </c>
      <c r="I28" s="34">
        <f>SUMIFS('[1]1. Отчет АТС'!$C:$C,'[1]1. Отчет АТС'!$A:$A,$A28,'[1]1. Отчет АТС'!$B:$B,7)+'[1]2. Иные услуги'!$D$11+('[1]3. Услуги по передаче'!$E$11*1000)+('[1]4. СН (Установленные)'!$E$12*1000)+'[1]5. Плата за УРП'!$D$6</f>
        <v>3257.6720002339912</v>
      </c>
      <c r="J28" s="34">
        <f>SUMIFS('[1]1. Отчет АТС'!$C:$C,'[1]1. Отчет АТС'!$A:$A,$A28,'[1]1. Отчет АТС'!$B:$B,8)+'[1]2. Иные услуги'!$D$11+('[1]3. Услуги по передаче'!$E$11*1000)+('[1]4. СН (Установленные)'!$E$12*1000)+'[1]5. Плата за УРП'!$D$6</f>
        <v>3826.3220002339913</v>
      </c>
      <c r="K28" s="34">
        <f>SUMIFS('[1]1. Отчет АТС'!$C:$C,'[1]1. Отчет АТС'!$A:$A,$A28,'[1]1. Отчет АТС'!$B:$B,9)+'[1]2. Иные услуги'!$D$11+('[1]3. Услуги по передаче'!$E$11*1000)+('[1]4. СН (Установленные)'!$E$12*1000)+'[1]5. Плата за УРП'!$D$6</f>
        <v>3871.392000233991</v>
      </c>
      <c r="L28" s="34">
        <f>SUMIFS('[1]1. Отчет АТС'!$C:$C,'[1]1. Отчет АТС'!$A:$A,$A28,'[1]1. Отчет АТС'!$B:$B,10)+'[1]2. Иные услуги'!$D$11+('[1]3. Услуги по передаче'!$E$11*1000)+('[1]4. СН (Установленные)'!$E$12*1000)+'[1]5. Плата за УРП'!$D$6</f>
        <v>3944.6220002339905</v>
      </c>
      <c r="M28" s="34">
        <f>SUMIFS('[1]1. Отчет АТС'!$C:$C,'[1]1. Отчет АТС'!$A:$A,$A28,'[1]1. Отчет АТС'!$B:$B,11)+'[1]2. Иные услуги'!$D$11+('[1]3. Услуги по передаче'!$E$11*1000)+('[1]4. СН (Установленные)'!$E$12*1000)+'[1]5. Плата за УРП'!$D$6</f>
        <v>3964.5920002339908</v>
      </c>
      <c r="N28" s="34">
        <f>SUMIFS('[1]1. Отчет АТС'!$C:$C,'[1]1. Отчет АТС'!$A:$A,$A28,'[1]1. Отчет АТС'!$B:$B,12)+'[1]2. Иные услуги'!$D$11+('[1]3. Услуги по передаче'!$E$11*1000)+('[1]4. СН (Установленные)'!$E$12*1000)+'[1]5. Плата за УРП'!$D$6</f>
        <v>3969.0120002339909</v>
      </c>
      <c r="O28" s="34">
        <f>SUMIFS('[1]1. Отчет АТС'!$C:$C,'[1]1. Отчет АТС'!$A:$A,$A28,'[1]1. Отчет АТС'!$B:$B,13)+'[1]2. Иные услуги'!$D$11+('[1]3. Услуги по передаче'!$E$11*1000)+('[1]4. СН (Установленные)'!$E$12*1000)+'[1]5. Плата за УРП'!$D$6</f>
        <v>4001.6220002339905</v>
      </c>
      <c r="P28" s="34">
        <f>SUMIFS('[1]1. Отчет АТС'!$C:$C,'[1]1. Отчет АТС'!$A:$A,$A28,'[1]1. Отчет АТС'!$B:$B,14)+'[1]2. Иные услуги'!$D$11+('[1]3. Услуги по передаче'!$E$11*1000)+('[1]4. СН (Установленные)'!$E$12*1000)+'[1]5. Плата за УРП'!$D$6</f>
        <v>4045.2620002339909</v>
      </c>
      <c r="Q28" s="34">
        <f>SUMIFS('[1]1. Отчет АТС'!$C:$C,'[1]1. Отчет АТС'!$A:$A,$A28,'[1]1. Отчет АТС'!$B:$B,15)+'[1]2. Иные услуги'!$D$11+('[1]3. Услуги по передаче'!$E$11*1000)+('[1]4. СН (Установленные)'!$E$12*1000)+'[1]5. Плата за УРП'!$D$6</f>
        <v>3977.1620002339905</v>
      </c>
      <c r="R28" s="34">
        <f>SUMIFS('[1]1. Отчет АТС'!$C:$C,'[1]1. Отчет АТС'!$A:$A,$A28,'[1]1. Отчет АТС'!$B:$B,16)+'[1]2. Иные услуги'!$D$11+('[1]3. Услуги по передаче'!$E$11*1000)+('[1]4. СН (Установленные)'!$E$12*1000)+'[1]5. Плата за УРП'!$D$6</f>
        <v>3979.9520002339905</v>
      </c>
      <c r="S28" s="34">
        <f>SUMIFS('[1]1. Отчет АТС'!$C:$C,'[1]1. Отчет АТС'!$A:$A,$A28,'[1]1. Отчет АТС'!$B:$B,17)+'[1]2. Иные услуги'!$D$11+('[1]3. Услуги по передаче'!$E$11*1000)+('[1]4. СН (Установленные)'!$E$12*1000)+'[1]5. Плата за УРП'!$D$6</f>
        <v>3980.2520002339907</v>
      </c>
      <c r="T28" s="34">
        <f>SUMIFS('[1]1. Отчет АТС'!$C:$C,'[1]1. Отчет АТС'!$A:$A,$A28,'[1]1. Отчет АТС'!$B:$B,18)+'[1]2. Иные услуги'!$D$11+('[1]3. Услуги по передаче'!$E$11*1000)+('[1]4. СН (Установленные)'!$E$12*1000)+'[1]5. Плата за УРП'!$D$6</f>
        <v>3980.9920002339913</v>
      </c>
      <c r="U28" s="34">
        <f>SUMIFS('[1]1. Отчет АТС'!$C:$C,'[1]1. Отчет АТС'!$A:$A,$A28,'[1]1. Отчет АТС'!$B:$B,19)+'[1]2. Иные услуги'!$D$11+('[1]3. Услуги по передаче'!$E$11*1000)+('[1]4. СН (Установленные)'!$E$12*1000)+'[1]5. Плата за УРП'!$D$6</f>
        <v>3900.5320002339913</v>
      </c>
      <c r="V28" s="34">
        <f>SUMIFS('[1]1. Отчет АТС'!$C:$C,'[1]1. Отчет АТС'!$A:$A,$A28,'[1]1. Отчет АТС'!$B:$B,20)+'[1]2. Иные услуги'!$D$11+('[1]3. Услуги по передаче'!$E$11*1000)+('[1]4. СН (Установленные)'!$E$12*1000)+'[1]5. Плата за УРП'!$D$6</f>
        <v>3904.5720002339913</v>
      </c>
      <c r="W28" s="34">
        <f>SUMIFS('[1]1. Отчет АТС'!$C:$C,'[1]1. Отчет АТС'!$A:$A,$A28,'[1]1. Отчет АТС'!$B:$B,21)+'[1]2. Иные услуги'!$D$11+('[1]3. Услуги по передаче'!$E$11*1000)+('[1]4. СН (Установленные)'!$E$12*1000)+'[1]5. Плата за УРП'!$D$6</f>
        <v>3864.2520002339907</v>
      </c>
      <c r="X28" s="34">
        <f>SUMIFS('[1]1. Отчет АТС'!$C:$C,'[1]1. Отчет АТС'!$A:$A,$A28,'[1]1. Отчет АТС'!$B:$B,22)+'[1]2. Иные услуги'!$D$11+('[1]3. Услуги по передаче'!$E$11*1000)+('[1]4. СН (Установленные)'!$E$12*1000)+'[1]5. Плата за УРП'!$D$6</f>
        <v>3806.0920002339908</v>
      </c>
      <c r="Y28" s="34">
        <f>SUMIFS('[1]1. Отчет АТС'!$C:$C,'[1]1. Отчет АТС'!$A:$A,$A28,'[1]1. Отчет АТС'!$B:$B,23)+'[1]2. Иные услуги'!$D$11+('[1]3. Услуги по передаче'!$E$11*1000)+('[1]4. СН (Установленные)'!$E$12*1000)+'[1]5. Плата за УРП'!$D$6</f>
        <v>3251.6820002339909</v>
      </c>
    </row>
    <row r="29" spans="1:25" ht="15">
      <c r="A29" s="33">
        <v>45462</v>
      </c>
      <c r="B29" s="34">
        <f>SUMIFS('[1]1. Отчет АТС'!$C:$C,'[1]1. Отчет АТС'!$A:$A,$A29,'[1]1. Отчет АТС'!$B:$B,0)+'[1]2. Иные услуги'!$D$11+('[1]3. Услуги по передаче'!$E$11*1000)+('[1]4. СН (Установленные)'!$E$12*1000)+'[1]5. Плата за УРП'!$D$6</f>
        <v>2978.1320002339912</v>
      </c>
      <c r="C29" s="34">
        <f>SUMIFS('[1]1. Отчет АТС'!$C:$C,'[1]1. Отчет АТС'!$A:$A,$A29,'[1]1. Отчет АТС'!$B:$B,1)+'[1]2. Иные услуги'!$D$11+('[1]3. Услуги по передаче'!$E$11*1000)+('[1]4. СН (Установленные)'!$E$12*1000)+'[1]5. Плата за УРП'!$D$6</f>
        <v>2930.2920002339911</v>
      </c>
      <c r="D29" s="34">
        <f>SUMIFS('[1]1. Отчет АТС'!$C:$C,'[1]1. Отчет АТС'!$A:$A,$A29,'[1]1. Отчет АТС'!$B:$B,2)+'[1]2. Иные услуги'!$D$11+('[1]3. Услуги по передаче'!$E$11*1000)+('[1]4. СН (Установленные)'!$E$12*1000)+'[1]5. Плата за УРП'!$D$6</f>
        <v>2726.102000233991</v>
      </c>
      <c r="E29" s="34">
        <f>SUMIFS('[1]1. Отчет АТС'!$C:$C,'[1]1. Отчет АТС'!$A:$A,$A29,'[1]1. Отчет АТС'!$B:$B,3)+'[1]2. Иные услуги'!$D$11+('[1]3. Услуги по передаче'!$E$11*1000)+('[1]4. СН (Установленные)'!$E$12*1000)+'[1]5. Плата за УРП'!$D$6</f>
        <v>2582.0320002339909</v>
      </c>
      <c r="F29" s="34">
        <f>SUMIFS('[1]1. Отчет АТС'!$C:$C,'[1]1. Отчет АТС'!$A:$A,$A29,'[1]1. Отчет АТС'!$B:$B,4)+'[1]2. Иные услуги'!$D$11+('[1]3. Услуги по передаче'!$E$11*1000)+('[1]4. СН (Установленные)'!$E$12*1000)+'[1]5. Плата за УРП'!$D$6</f>
        <v>2565.5220002339911</v>
      </c>
      <c r="G29" s="34">
        <f>SUMIFS('[1]1. Отчет АТС'!$C:$C,'[1]1. Отчет АТС'!$A:$A,$A29,'[1]1. Отчет АТС'!$B:$B,5)+'[1]2. Иные услуги'!$D$11+('[1]3. Услуги по передаче'!$E$11*1000)+('[1]4. СН (Установленные)'!$E$12*1000)+'[1]5. Плата за УРП'!$D$6</f>
        <v>2872.6520002339912</v>
      </c>
      <c r="H29" s="34">
        <f>SUMIFS('[1]1. Отчет АТС'!$C:$C,'[1]1. Отчет АТС'!$A:$A,$A29,'[1]1. Отчет АТС'!$B:$B,6)+'[1]2. Иные услуги'!$D$11+('[1]3. Услуги по передаче'!$E$11*1000)+('[1]4. СН (Установленные)'!$E$12*1000)+'[1]5. Плата за УРП'!$D$6</f>
        <v>2967.9420002339912</v>
      </c>
      <c r="I29" s="34">
        <f>SUMIFS('[1]1. Отчет АТС'!$C:$C,'[1]1. Отчет АТС'!$A:$A,$A29,'[1]1. Отчет АТС'!$B:$B,7)+'[1]2. Иные услуги'!$D$11+('[1]3. Услуги по передаче'!$E$11*1000)+('[1]4. СН (Установленные)'!$E$12*1000)+'[1]5. Плата за УРП'!$D$6</f>
        <v>3299.7520002339911</v>
      </c>
      <c r="J29" s="34">
        <f>SUMIFS('[1]1. Отчет АТС'!$C:$C,'[1]1. Отчет АТС'!$A:$A,$A29,'[1]1. Отчет АТС'!$B:$B,8)+'[1]2. Иные услуги'!$D$11+('[1]3. Услуги по передаче'!$E$11*1000)+('[1]4. СН (Установленные)'!$E$12*1000)+'[1]5. Плата за УРП'!$D$6</f>
        <v>3852.8820002339908</v>
      </c>
      <c r="K29" s="34">
        <f>SUMIFS('[1]1. Отчет АТС'!$C:$C,'[1]1. Отчет АТС'!$A:$A,$A29,'[1]1. Отчет АТС'!$B:$B,9)+'[1]2. Иные услуги'!$D$11+('[1]3. Услуги по передаче'!$E$11*1000)+('[1]4. СН (Установленные)'!$E$12*1000)+'[1]5. Плата за УРП'!$D$6</f>
        <v>3963.5020002339907</v>
      </c>
      <c r="L29" s="34">
        <f>SUMIFS('[1]1. Отчет АТС'!$C:$C,'[1]1. Отчет АТС'!$A:$A,$A29,'[1]1. Отчет АТС'!$B:$B,10)+'[1]2. Иные услуги'!$D$11+('[1]3. Услуги по передаче'!$E$11*1000)+('[1]4. СН (Установленные)'!$E$12*1000)+'[1]5. Плата за УРП'!$D$6</f>
        <v>4086.0620002339911</v>
      </c>
      <c r="M29" s="34">
        <f>SUMIFS('[1]1. Отчет АТС'!$C:$C,'[1]1. Отчет АТС'!$A:$A,$A29,'[1]1. Отчет АТС'!$B:$B,11)+'[1]2. Иные услуги'!$D$11+('[1]3. Услуги по передаче'!$E$11*1000)+('[1]4. СН (Установленные)'!$E$12*1000)+'[1]5. Плата за УРП'!$D$6</f>
        <v>4127.7520002339907</v>
      </c>
      <c r="N29" s="34">
        <f>SUMIFS('[1]1. Отчет АТС'!$C:$C,'[1]1. Отчет АТС'!$A:$A,$A29,'[1]1. Отчет АТС'!$B:$B,12)+'[1]2. Иные услуги'!$D$11+('[1]3. Услуги по передаче'!$E$11*1000)+('[1]4. СН (Установленные)'!$E$12*1000)+'[1]5. Плата за УРП'!$D$6</f>
        <v>4143.0620002339911</v>
      </c>
      <c r="O29" s="34">
        <f>SUMIFS('[1]1. Отчет АТС'!$C:$C,'[1]1. Отчет АТС'!$A:$A,$A29,'[1]1. Отчет АТС'!$B:$B,13)+'[1]2. Иные услуги'!$D$11+('[1]3. Услуги по передаче'!$E$11*1000)+('[1]4. СН (Установленные)'!$E$12*1000)+'[1]5. Плата за УРП'!$D$6</f>
        <v>4159.8420002339908</v>
      </c>
      <c r="P29" s="34">
        <f>SUMIFS('[1]1. Отчет АТС'!$C:$C,'[1]1. Отчет АТС'!$A:$A,$A29,'[1]1. Отчет АТС'!$B:$B,14)+'[1]2. Иные услуги'!$D$11+('[1]3. Услуги по передаче'!$E$11*1000)+('[1]4. СН (Установленные)'!$E$12*1000)+'[1]5. Плата за УРП'!$D$6</f>
        <v>4193.2020002339905</v>
      </c>
      <c r="Q29" s="34">
        <f>SUMIFS('[1]1. Отчет АТС'!$C:$C,'[1]1. Отчет АТС'!$A:$A,$A29,'[1]1. Отчет АТС'!$B:$B,15)+'[1]2. Иные услуги'!$D$11+('[1]3. Услуги по передаче'!$E$11*1000)+('[1]4. СН (Установленные)'!$E$12*1000)+'[1]5. Плата за УРП'!$D$6</f>
        <v>4210.892000233991</v>
      </c>
      <c r="R29" s="34">
        <f>SUMIFS('[1]1. Отчет АТС'!$C:$C,'[1]1. Отчет АТС'!$A:$A,$A29,'[1]1. Отчет АТС'!$B:$B,16)+'[1]2. Иные услуги'!$D$11+('[1]3. Услуги по передаче'!$E$11*1000)+('[1]4. СН (Установленные)'!$E$12*1000)+'[1]5. Плата за УРП'!$D$6</f>
        <v>4218.2720002339911</v>
      </c>
      <c r="S29" s="34">
        <f>SUMIFS('[1]1. Отчет АТС'!$C:$C,'[1]1. Отчет АТС'!$A:$A,$A29,'[1]1. Отчет АТС'!$B:$B,17)+'[1]2. Иные услуги'!$D$11+('[1]3. Услуги по передаче'!$E$11*1000)+('[1]4. СН (Установленные)'!$E$12*1000)+'[1]5. Плата за УРП'!$D$6</f>
        <v>4225.9820002339911</v>
      </c>
      <c r="T29" s="34">
        <f>SUMIFS('[1]1. Отчет АТС'!$C:$C,'[1]1. Отчет АТС'!$A:$A,$A29,'[1]1. Отчет АТС'!$B:$B,18)+'[1]2. Иные услуги'!$D$11+('[1]3. Услуги по передаче'!$E$11*1000)+('[1]4. СН (Установленные)'!$E$12*1000)+'[1]5. Плата за УРП'!$D$6</f>
        <v>4159.1220002339905</v>
      </c>
      <c r="U29" s="34">
        <f>SUMIFS('[1]1. Отчет АТС'!$C:$C,'[1]1. Отчет АТС'!$A:$A,$A29,'[1]1. Отчет АТС'!$B:$B,19)+'[1]2. Иные услуги'!$D$11+('[1]3. Услуги по передаче'!$E$11*1000)+('[1]4. СН (Установленные)'!$E$12*1000)+'[1]5. Плата за УРП'!$D$6</f>
        <v>4042.3220002339913</v>
      </c>
      <c r="V29" s="34">
        <f>SUMIFS('[1]1. Отчет АТС'!$C:$C,'[1]1. Отчет АТС'!$A:$A,$A29,'[1]1. Отчет АТС'!$B:$B,20)+'[1]2. Иные услуги'!$D$11+('[1]3. Услуги по передаче'!$E$11*1000)+('[1]4. СН (Установленные)'!$E$12*1000)+'[1]5. Плата за УРП'!$D$6</f>
        <v>4066.7020002339905</v>
      </c>
      <c r="W29" s="34">
        <f>SUMIFS('[1]1. Отчет АТС'!$C:$C,'[1]1. Отчет АТС'!$A:$A,$A29,'[1]1. Отчет АТС'!$B:$B,21)+'[1]2. Иные услуги'!$D$11+('[1]3. Услуги по передаче'!$E$11*1000)+('[1]4. СН (Установленные)'!$E$12*1000)+'[1]5. Плата за УРП'!$D$6</f>
        <v>3998.1720002339907</v>
      </c>
      <c r="X29" s="34">
        <f>SUMIFS('[1]1. Отчет АТС'!$C:$C,'[1]1. Отчет АТС'!$A:$A,$A29,'[1]1. Отчет АТС'!$B:$B,22)+'[1]2. Иные услуги'!$D$11+('[1]3. Услуги по передаче'!$E$11*1000)+('[1]4. СН (Установленные)'!$E$12*1000)+'[1]5. Плата за УРП'!$D$6</f>
        <v>3835.8420002339908</v>
      </c>
      <c r="Y29" s="34">
        <f>SUMIFS('[1]1. Отчет АТС'!$C:$C,'[1]1. Отчет АТС'!$A:$A,$A29,'[1]1. Отчет АТС'!$B:$B,23)+'[1]2. Иные услуги'!$D$11+('[1]3. Услуги по передаче'!$E$11*1000)+('[1]4. СН (Установленные)'!$E$12*1000)+'[1]5. Плата за УРП'!$D$6</f>
        <v>3316.2920002339911</v>
      </c>
    </row>
    <row r="30" spans="1:25" ht="15">
      <c r="A30" s="33">
        <v>45463</v>
      </c>
      <c r="B30" s="34">
        <f>SUMIFS('[1]1. Отчет АТС'!$C:$C,'[1]1. Отчет АТС'!$A:$A,$A30,'[1]1. Отчет АТС'!$B:$B,0)+'[1]2. Иные услуги'!$D$11+('[1]3. Услуги по передаче'!$E$11*1000)+('[1]4. СН (Установленные)'!$E$12*1000)+'[1]5. Плата за УРП'!$D$6</f>
        <v>2996.4420002339912</v>
      </c>
      <c r="C30" s="34">
        <f>SUMIFS('[1]1. Отчет АТС'!$C:$C,'[1]1. Отчет АТС'!$A:$A,$A30,'[1]1. Отчет АТС'!$B:$B,1)+'[1]2. Иные услуги'!$D$11+('[1]3. Услуги по передаче'!$E$11*1000)+('[1]4. СН (Установленные)'!$E$12*1000)+'[1]5. Плата за УРП'!$D$6</f>
        <v>2953.9420002339912</v>
      </c>
      <c r="D30" s="34">
        <f>SUMIFS('[1]1. Отчет АТС'!$C:$C,'[1]1. Отчет АТС'!$A:$A,$A30,'[1]1. Отчет АТС'!$B:$B,2)+'[1]2. Иные услуги'!$D$11+('[1]3. Услуги по передаче'!$E$11*1000)+('[1]4. СН (Установленные)'!$E$12*1000)+'[1]5. Плата за УРП'!$D$6</f>
        <v>2741.8020002339908</v>
      </c>
      <c r="E30" s="34">
        <f>SUMIFS('[1]1. Отчет АТС'!$C:$C,'[1]1. Отчет АТС'!$A:$A,$A30,'[1]1. Отчет АТС'!$B:$B,3)+'[1]2. Иные услуги'!$D$11+('[1]3. Услуги по передаче'!$E$11*1000)+('[1]4. СН (Установленные)'!$E$12*1000)+'[1]5. Плата за УРП'!$D$6</f>
        <v>2633.162000233991</v>
      </c>
      <c r="F30" s="34">
        <f>SUMIFS('[1]1. Отчет АТС'!$C:$C,'[1]1. Отчет АТС'!$A:$A,$A30,'[1]1. Отчет АТС'!$B:$B,4)+'[1]2. Иные услуги'!$D$11+('[1]3. Услуги по передаче'!$E$11*1000)+('[1]4. СН (Установленные)'!$E$12*1000)+'[1]5. Плата за УРП'!$D$6</f>
        <v>2573.8220002339913</v>
      </c>
      <c r="G30" s="34">
        <f>SUMIFS('[1]1. Отчет АТС'!$C:$C,'[1]1. Отчет АТС'!$A:$A,$A30,'[1]1. Отчет АТС'!$B:$B,5)+'[1]2. Иные услуги'!$D$11+('[1]3. Услуги по передаче'!$E$11*1000)+('[1]4. СН (Установленные)'!$E$12*1000)+'[1]5. Плата за УРП'!$D$6</f>
        <v>2765.0720002339913</v>
      </c>
      <c r="H30" s="34">
        <f>SUMIFS('[1]1. Отчет АТС'!$C:$C,'[1]1. Отчет АТС'!$A:$A,$A30,'[1]1. Отчет АТС'!$B:$B,6)+'[1]2. Иные услуги'!$D$11+('[1]3. Услуги по передаче'!$E$11*1000)+('[1]4. СН (Установленные)'!$E$12*1000)+'[1]5. Плата за УРП'!$D$6</f>
        <v>2900.6520002339912</v>
      </c>
      <c r="I30" s="34">
        <f>SUMIFS('[1]1. Отчет АТС'!$C:$C,'[1]1. Отчет АТС'!$A:$A,$A30,'[1]1. Отчет АТС'!$B:$B,7)+'[1]2. Иные услуги'!$D$11+('[1]3. Услуги по передаче'!$E$11*1000)+('[1]4. СН (Установленные)'!$E$12*1000)+'[1]5. Плата за УРП'!$D$6</f>
        <v>3191.6920002339912</v>
      </c>
      <c r="J30" s="34">
        <f>SUMIFS('[1]1. Отчет АТС'!$C:$C,'[1]1. Отчет АТС'!$A:$A,$A30,'[1]1. Отчет АТС'!$B:$B,8)+'[1]2. Иные услуги'!$D$11+('[1]3. Услуги по передаче'!$E$11*1000)+('[1]4. СН (Установленные)'!$E$12*1000)+'[1]5. Плата за УРП'!$D$6</f>
        <v>3831.8320002339906</v>
      </c>
      <c r="K30" s="34">
        <f>SUMIFS('[1]1. Отчет АТС'!$C:$C,'[1]1. Отчет АТС'!$A:$A,$A30,'[1]1. Отчет АТС'!$B:$B,9)+'[1]2. Иные услуги'!$D$11+('[1]3. Услуги по передаче'!$E$11*1000)+('[1]4. СН (Установленные)'!$E$12*1000)+'[1]5. Плата за УРП'!$D$6</f>
        <v>3858.6920002339912</v>
      </c>
      <c r="L30" s="34">
        <f>SUMIFS('[1]1. Отчет АТС'!$C:$C,'[1]1. Отчет АТС'!$A:$A,$A30,'[1]1. Отчет АТС'!$B:$B,10)+'[1]2. Иные услуги'!$D$11+('[1]3. Услуги по передаче'!$E$11*1000)+('[1]4. СН (Установленные)'!$E$12*1000)+'[1]5. Плата за УРП'!$D$6</f>
        <v>3905.1320002339908</v>
      </c>
      <c r="M30" s="34">
        <f>SUMIFS('[1]1. Отчет АТС'!$C:$C,'[1]1. Отчет АТС'!$A:$A,$A30,'[1]1. Отчет АТС'!$B:$B,11)+'[1]2. Иные услуги'!$D$11+('[1]3. Услуги по передаче'!$E$11*1000)+('[1]4. СН (Установленные)'!$E$12*1000)+'[1]5. Плата за УРП'!$D$6</f>
        <v>3940.6620002339905</v>
      </c>
      <c r="N30" s="34">
        <f>SUMIFS('[1]1. Отчет АТС'!$C:$C,'[1]1. Отчет АТС'!$A:$A,$A30,'[1]1. Отчет АТС'!$B:$B,12)+'[1]2. Иные услуги'!$D$11+('[1]3. Услуги по передаче'!$E$11*1000)+('[1]4. СН (Установленные)'!$E$12*1000)+'[1]5. Плата за УРП'!$D$6</f>
        <v>3968.7220002339909</v>
      </c>
      <c r="O30" s="34">
        <f>SUMIFS('[1]1. Отчет АТС'!$C:$C,'[1]1. Отчет АТС'!$A:$A,$A30,'[1]1. Отчет АТС'!$B:$B,13)+'[1]2. Иные услуги'!$D$11+('[1]3. Услуги по передаче'!$E$11*1000)+('[1]4. СН (Установленные)'!$E$12*1000)+'[1]5. Плата за УРП'!$D$6</f>
        <v>3930.3620002339912</v>
      </c>
      <c r="P30" s="34">
        <f>SUMIFS('[1]1. Отчет АТС'!$C:$C,'[1]1. Отчет АТС'!$A:$A,$A30,'[1]1. Отчет АТС'!$B:$B,14)+'[1]2. Иные услуги'!$D$11+('[1]3. Услуги по передаче'!$E$11*1000)+('[1]4. СН (Установленные)'!$E$12*1000)+'[1]5. Плата за УРП'!$D$6</f>
        <v>3946.2420002339913</v>
      </c>
      <c r="Q30" s="34">
        <f>SUMIFS('[1]1. Отчет АТС'!$C:$C,'[1]1. Отчет АТС'!$A:$A,$A30,'[1]1. Отчет АТС'!$B:$B,15)+'[1]2. Иные услуги'!$D$11+('[1]3. Услуги по передаче'!$E$11*1000)+('[1]4. СН (Установленные)'!$E$12*1000)+'[1]5. Плата за УРП'!$D$6</f>
        <v>3953.5120002339909</v>
      </c>
      <c r="R30" s="34">
        <f>SUMIFS('[1]1. Отчет АТС'!$C:$C,'[1]1. Отчет АТС'!$A:$A,$A30,'[1]1. Отчет АТС'!$B:$B,16)+'[1]2. Иные услуги'!$D$11+('[1]3. Услуги по передаче'!$E$11*1000)+('[1]4. СН (Установленные)'!$E$12*1000)+'[1]5. Плата за УРП'!$D$6</f>
        <v>3937.6520002339912</v>
      </c>
      <c r="S30" s="34">
        <f>SUMIFS('[1]1. Отчет АТС'!$C:$C,'[1]1. Отчет АТС'!$A:$A,$A30,'[1]1. Отчет АТС'!$B:$B,17)+'[1]2. Иные услуги'!$D$11+('[1]3. Услуги по передаче'!$E$11*1000)+('[1]4. СН (Установленные)'!$E$12*1000)+'[1]5. Плата за УРП'!$D$6</f>
        <v>3935.2320002339911</v>
      </c>
      <c r="T30" s="34">
        <f>SUMIFS('[1]1. Отчет АТС'!$C:$C,'[1]1. Отчет АТС'!$A:$A,$A30,'[1]1. Отчет АТС'!$B:$B,18)+'[1]2. Иные услуги'!$D$11+('[1]3. Услуги по передаче'!$E$11*1000)+('[1]4. СН (Установленные)'!$E$12*1000)+'[1]5. Плата за УРП'!$D$6</f>
        <v>3884.6920002339912</v>
      </c>
      <c r="U30" s="34">
        <f>SUMIFS('[1]1. Отчет АТС'!$C:$C,'[1]1. Отчет АТС'!$A:$A,$A30,'[1]1. Отчет АТС'!$B:$B,19)+'[1]2. Иные услуги'!$D$11+('[1]3. Услуги по передаче'!$E$11*1000)+('[1]4. СН (Установленные)'!$E$12*1000)+'[1]5. Плата за УРП'!$D$6</f>
        <v>3865.1520002339912</v>
      </c>
      <c r="V30" s="34">
        <f>SUMIFS('[1]1. Отчет АТС'!$C:$C,'[1]1. Отчет АТС'!$A:$A,$A30,'[1]1. Отчет АТС'!$B:$B,20)+'[1]2. Иные услуги'!$D$11+('[1]3. Услуги по передаче'!$E$11*1000)+('[1]4. СН (Установленные)'!$E$12*1000)+'[1]5. Плата за УРП'!$D$6</f>
        <v>3860.4120002339905</v>
      </c>
      <c r="W30" s="34">
        <f>SUMIFS('[1]1. Отчет АТС'!$C:$C,'[1]1. Отчет АТС'!$A:$A,$A30,'[1]1. Отчет АТС'!$B:$B,21)+'[1]2. Иные услуги'!$D$11+('[1]3. Услуги по передаче'!$E$11*1000)+('[1]4. СН (Установленные)'!$E$12*1000)+'[1]5. Плата за УРП'!$D$6</f>
        <v>3842.8720002339905</v>
      </c>
      <c r="X30" s="34">
        <f>SUMIFS('[1]1. Отчет АТС'!$C:$C,'[1]1. Отчет АТС'!$A:$A,$A30,'[1]1. Отчет АТС'!$B:$B,22)+'[1]2. Иные услуги'!$D$11+('[1]3. Услуги по передаче'!$E$11*1000)+('[1]4. СН (Установленные)'!$E$12*1000)+'[1]5. Плата за УРП'!$D$6</f>
        <v>3406.2020002339914</v>
      </c>
      <c r="Y30" s="34">
        <f>SUMIFS('[1]1. Отчет АТС'!$C:$C,'[1]1. Отчет АТС'!$A:$A,$A30,'[1]1. Отчет АТС'!$B:$B,23)+'[1]2. Иные услуги'!$D$11+('[1]3. Услуги по передаче'!$E$11*1000)+('[1]4. СН (Установленные)'!$E$12*1000)+'[1]5. Плата за УРП'!$D$6</f>
        <v>3061.0620002339911</v>
      </c>
    </row>
    <row r="31" spans="1:25" ht="15">
      <c r="A31" s="33">
        <v>45464</v>
      </c>
      <c r="B31" s="34">
        <f>SUMIFS('[1]1. Отчет АТС'!$C:$C,'[1]1. Отчет АТС'!$A:$A,$A31,'[1]1. Отчет АТС'!$B:$B,0)+'[1]2. Иные услуги'!$D$11+('[1]3. Услуги по передаче'!$E$11*1000)+('[1]4. СН (Установленные)'!$E$12*1000)+'[1]5. Плата за УРП'!$D$6</f>
        <v>2839.0920002339908</v>
      </c>
      <c r="C31" s="34">
        <f>SUMIFS('[1]1. Отчет АТС'!$C:$C,'[1]1. Отчет АТС'!$A:$A,$A31,'[1]1. Отчет АТС'!$B:$B,1)+'[1]2. Иные услуги'!$D$11+('[1]3. Услуги по передаче'!$E$11*1000)+('[1]4. СН (Установленные)'!$E$12*1000)+'[1]5. Плата за УРП'!$D$6</f>
        <v>2689.7520002339911</v>
      </c>
      <c r="D31" s="34">
        <f>SUMIFS('[1]1. Отчет АТС'!$C:$C,'[1]1. Отчет АТС'!$A:$A,$A31,'[1]1. Отчет АТС'!$B:$B,2)+'[1]2. Иные услуги'!$D$11+('[1]3. Услуги по передаче'!$E$11*1000)+('[1]4. СН (Установленные)'!$E$12*1000)+'[1]5. Плата за УРП'!$D$6</f>
        <v>2494.102000233991</v>
      </c>
      <c r="E31" s="34">
        <f>SUMIFS('[1]1. Отчет АТС'!$C:$C,'[1]1. Отчет АТС'!$A:$A,$A31,'[1]1. Отчет АТС'!$B:$B,3)+'[1]2. Иные услуги'!$D$11+('[1]3. Услуги по передаче'!$E$11*1000)+('[1]4. СН (Установленные)'!$E$12*1000)+'[1]5. Плата за УРП'!$D$6</f>
        <v>1873.142000233991</v>
      </c>
      <c r="F31" s="34">
        <f>SUMIFS('[1]1. Отчет АТС'!$C:$C,'[1]1. Отчет АТС'!$A:$A,$A31,'[1]1. Отчет АТС'!$B:$B,4)+'[1]2. Иные услуги'!$D$11+('[1]3. Услуги по передаче'!$E$11*1000)+('[1]4. СН (Установленные)'!$E$12*1000)+'[1]5. Плата за УРП'!$D$6</f>
        <v>1967.2320002339911</v>
      </c>
      <c r="G31" s="34">
        <f>SUMIFS('[1]1. Отчет АТС'!$C:$C,'[1]1. Отчет АТС'!$A:$A,$A31,'[1]1. Отчет АТС'!$B:$B,5)+'[1]2. Иные услуги'!$D$11+('[1]3. Услуги по передаче'!$E$11*1000)+('[1]4. СН (Установленные)'!$E$12*1000)+'[1]5. Плата за УРП'!$D$6</f>
        <v>1786.8120002339911</v>
      </c>
      <c r="H31" s="34">
        <f>SUMIFS('[1]1. Отчет АТС'!$C:$C,'[1]1. Отчет АТС'!$A:$A,$A31,'[1]1. Отчет АТС'!$B:$B,6)+'[1]2. Иные услуги'!$D$11+('[1]3. Услуги по передаче'!$E$11*1000)+('[1]4. СН (Установленные)'!$E$12*1000)+'[1]5. Плата за УРП'!$D$6</f>
        <v>2736.622000233991</v>
      </c>
      <c r="I31" s="34">
        <f>SUMIFS('[1]1. Отчет АТС'!$C:$C,'[1]1. Отчет АТС'!$A:$A,$A31,'[1]1. Отчет АТС'!$B:$B,7)+'[1]2. Иные услуги'!$D$11+('[1]3. Услуги по передаче'!$E$11*1000)+('[1]4. СН (Установленные)'!$E$12*1000)+'[1]5. Плата за УРП'!$D$6</f>
        <v>2962.4220002339912</v>
      </c>
      <c r="J31" s="34">
        <f>SUMIFS('[1]1. Отчет АТС'!$C:$C,'[1]1. Отчет АТС'!$A:$A,$A31,'[1]1. Отчет АТС'!$B:$B,8)+'[1]2. Иные услуги'!$D$11+('[1]3. Услуги по передаче'!$E$11*1000)+('[1]4. СН (Установленные)'!$E$12*1000)+'[1]5. Плата за УРП'!$D$6</f>
        <v>3310.4120002339914</v>
      </c>
      <c r="K31" s="34">
        <f>SUMIFS('[1]1. Отчет АТС'!$C:$C,'[1]1. Отчет АТС'!$A:$A,$A31,'[1]1. Отчет АТС'!$B:$B,9)+'[1]2. Иные услуги'!$D$11+('[1]3. Услуги по передаче'!$E$11*1000)+('[1]4. СН (Установленные)'!$E$12*1000)+'[1]5. Плата за УРП'!$D$6</f>
        <v>3639.4920002339913</v>
      </c>
      <c r="L31" s="34">
        <f>SUMIFS('[1]1. Отчет АТС'!$C:$C,'[1]1. Отчет АТС'!$A:$A,$A31,'[1]1. Отчет АТС'!$B:$B,10)+'[1]2. Иные услуги'!$D$11+('[1]3. Услуги по передаче'!$E$11*1000)+('[1]4. СН (Установленные)'!$E$12*1000)+'[1]5. Плата за УРП'!$D$6</f>
        <v>3715.4020002339912</v>
      </c>
      <c r="M31" s="34">
        <f>SUMIFS('[1]1. Отчет АТС'!$C:$C,'[1]1. Отчет АТС'!$A:$A,$A31,'[1]1. Отчет АТС'!$B:$B,11)+'[1]2. Иные услуги'!$D$11+('[1]3. Услуги по передаче'!$E$11*1000)+('[1]4. СН (Установленные)'!$E$12*1000)+'[1]5. Плата за УРП'!$D$6</f>
        <v>3738.7620002339909</v>
      </c>
      <c r="N31" s="34">
        <f>SUMIFS('[1]1. Отчет АТС'!$C:$C,'[1]1. Отчет АТС'!$A:$A,$A31,'[1]1. Отчет АТС'!$B:$B,12)+'[1]2. Иные услуги'!$D$11+('[1]3. Услуги по передаче'!$E$11*1000)+('[1]4. СН (Установленные)'!$E$12*1000)+'[1]5. Плата за УРП'!$D$6</f>
        <v>3455.1720002339912</v>
      </c>
      <c r="O31" s="34">
        <f>SUMIFS('[1]1. Отчет АТС'!$C:$C,'[1]1. Отчет АТС'!$A:$A,$A31,'[1]1. Отчет АТС'!$B:$B,13)+'[1]2. Иные услуги'!$D$11+('[1]3. Услуги по передаче'!$E$11*1000)+('[1]4. СН (Установленные)'!$E$12*1000)+'[1]5. Плата за УРП'!$D$6</f>
        <v>3745.7720002339911</v>
      </c>
      <c r="P31" s="34">
        <f>SUMIFS('[1]1. Отчет АТС'!$C:$C,'[1]1. Отчет АТС'!$A:$A,$A31,'[1]1. Отчет АТС'!$B:$B,14)+'[1]2. Иные услуги'!$D$11+('[1]3. Услуги по передаче'!$E$11*1000)+('[1]4. СН (Установленные)'!$E$12*1000)+'[1]5. Плата за УРП'!$D$6</f>
        <v>3784.2020002339914</v>
      </c>
      <c r="Q31" s="34">
        <f>SUMIFS('[1]1. Отчет АТС'!$C:$C,'[1]1. Отчет АТС'!$A:$A,$A31,'[1]1. Отчет АТС'!$B:$B,15)+'[1]2. Иные услуги'!$D$11+('[1]3. Услуги по передаче'!$E$11*1000)+('[1]4. СН (Установленные)'!$E$12*1000)+'[1]5. Плата за УРП'!$D$6</f>
        <v>3801.3720002339915</v>
      </c>
      <c r="R31" s="34">
        <f>SUMIFS('[1]1. Отчет АТС'!$C:$C,'[1]1. Отчет АТС'!$A:$A,$A31,'[1]1. Отчет АТС'!$B:$B,16)+'[1]2. Иные услуги'!$D$11+('[1]3. Услуги по передаче'!$E$11*1000)+('[1]4. СН (Установленные)'!$E$12*1000)+'[1]5. Плата за УРП'!$D$6</f>
        <v>3792.8120002339911</v>
      </c>
      <c r="S31" s="34">
        <f>SUMIFS('[1]1. Отчет АТС'!$C:$C,'[1]1. Отчет АТС'!$A:$A,$A31,'[1]1. Отчет АТС'!$B:$B,17)+'[1]2. Иные услуги'!$D$11+('[1]3. Услуги по передаче'!$E$11*1000)+('[1]4. СН (Установленные)'!$E$12*1000)+'[1]5. Плата за УРП'!$D$6</f>
        <v>3765.7620002339909</v>
      </c>
      <c r="T31" s="34">
        <f>SUMIFS('[1]1. Отчет АТС'!$C:$C,'[1]1. Отчет АТС'!$A:$A,$A31,'[1]1. Отчет АТС'!$B:$B,18)+'[1]2. Иные услуги'!$D$11+('[1]3. Услуги по передаче'!$E$11*1000)+('[1]4. СН (Установленные)'!$E$12*1000)+'[1]5. Плата за УРП'!$D$6</f>
        <v>3725.1920002339912</v>
      </c>
      <c r="U31" s="34">
        <f>SUMIFS('[1]1. Отчет АТС'!$C:$C,'[1]1. Отчет АТС'!$A:$A,$A31,'[1]1. Отчет АТС'!$B:$B,19)+'[1]2. Иные услуги'!$D$11+('[1]3. Услуги по передаче'!$E$11*1000)+('[1]4. СН (Установленные)'!$E$12*1000)+'[1]5. Плата за УРП'!$D$6</f>
        <v>3594.7220002339909</v>
      </c>
      <c r="V31" s="34">
        <f>SUMIFS('[1]1. Отчет АТС'!$C:$C,'[1]1. Отчет АТС'!$A:$A,$A31,'[1]1. Отчет АТС'!$B:$B,20)+'[1]2. Иные услуги'!$D$11+('[1]3. Услуги по передаче'!$E$11*1000)+('[1]4. СН (Установленные)'!$E$12*1000)+'[1]5. Плата за УРП'!$D$6</f>
        <v>3825.9720002339909</v>
      </c>
      <c r="W31" s="34">
        <f>SUMIFS('[1]1. Отчет АТС'!$C:$C,'[1]1. Отчет АТС'!$A:$A,$A31,'[1]1. Отчет АТС'!$B:$B,21)+'[1]2. Иные услуги'!$D$11+('[1]3. Услуги по передаче'!$E$11*1000)+('[1]4. СН (Установленные)'!$E$12*1000)+'[1]5. Плата за УРП'!$D$6</f>
        <v>3809.832000233991</v>
      </c>
      <c r="X31" s="34">
        <f>SUMIFS('[1]1. Отчет АТС'!$C:$C,'[1]1. Отчет АТС'!$A:$A,$A31,'[1]1. Отчет АТС'!$B:$B,22)+'[1]2. Иные услуги'!$D$11+('[1]3. Услуги по передаче'!$E$11*1000)+('[1]4. СН (Установленные)'!$E$12*1000)+'[1]5. Плата за УРП'!$D$6</f>
        <v>3466.7220002339909</v>
      </c>
      <c r="Y31" s="34">
        <f>SUMIFS('[1]1. Отчет АТС'!$C:$C,'[1]1. Отчет АТС'!$A:$A,$A31,'[1]1. Отчет АТС'!$B:$B,23)+'[1]2. Иные услуги'!$D$11+('[1]3. Услуги по передаче'!$E$11*1000)+('[1]4. СН (Установленные)'!$E$12*1000)+'[1]5. Плата за УРП'!$D$6</f>
        <v>3069.6920002339912</v>
      </c>
    </row>
    <row r="32" spans="1:25" ht="15">
      <c r="A32" s="33">
        <v>45465</v>
      </c>
      <c r="B32" s="34">
        <f>SUMIFS('[1]1. Отчет АТС'!$C:$C,'[1]1. Отчет АТС'!$A:$A,$A32,'[1]1. Отчет АТС'!$B:$B,0)+'[1]2. Иные услуги'!$D$11+('[1]3. Услуги по передаче'!$E$11*1000)+('[1]4. СН (Установленные)'!$E$12*1000)+'[1]5. Плата за УРП'!$D$6</f>
        <v>2984.9620002339911</v>
      </c>
      <c r="C32" s="34">
        <f>SUMIFS('[1]1. Отчет АТС'!$C:$C,'[1]1. Отчет АТС'!$A:$A,$A32,'[1]1. Отчет АТС'!$B:$B,1)+'[1]2. Иные услуги'!$D$11+('[1]3. Услуги по передаче'!$E$11*1000)+('[1]4. СН (Установленные)'!$E$12*1000)+'[1]5. Плата за УРП'!$D$6</f>
        <v>2921.6920002339912</v>
      </c>
      <c r="D32" s="34">
        <f>SUMIFS('[1]1. Отчет АТС'!$C:$C,'[1]1. Отчет АТС'!$A:$A,$A32,'[1]1. Отчет АТС'!$B:$B,2)+'[1]2. Иные услуги'!$D$11+('[1]3. Услуги по передаче'!$E$11*1000)+('[1]4. СН (Установленные)'!$E$12*1000)+'[1]5. Плата за УРП'!$D$6</f>
        <v>2796.5420002339911</v>
      </c>
      <c r="E32" s="34">
        <f>SUMIFS('[1]1. Отчет АТС'!$C:$C,'[1]1. Отчет АТС'!$A:$A,$A32,'[1]1. Отчет АТС'!$B:$B,3)+'[1]2. Иные услуги'!$D$11+('[1]3. Услуги по передаче'!$E$11*1000)+('[1]4. СН (Установленные)'!$E$12*1000)+'[1]5. Плата за УРП'!$D$6</f>
        <v>2695.6820002339909</v>
      </c>
      <c r="F32" s="34">
        <f>SUMIFS('[1]1. Отчет АТС'!$C:$C,'[1]1. Отчет АТС'!$A:$A,$A32,'[1]1. Отчет АТС'!$B:$B,4)+'[1]2. Иные услуги'!$D$11+('[1]3. Услуги по передаче'!$E$11*1000)+('[1]4. СН (Установленные)'!$E$12*1000)+'[1]5. Плата за УРП'!$D$6</f>
        <v>2701.1720002339912</v>
      </c>
      <c r="G32" s="34">
        <f>SUMIFS('[1]1. Отчет АТС'!$C:$C,'[1]1. Отчет АТС'!$A:$A,$A32,'[1]1. Отчет АТС'!$B:$B,5)+'[1]2. Иные услуги'!$D$11+('[1]3. Услуги по передаче'!$E$11*1000)+('[1]4. СН (Установленные)'!$E$12*1000)+'[1]5. Плата за УРП'!$D$6</f>
        <v>2789.8820002339908</v>
      </c>
      <c r="H32" s="34">
        <f>SUMIFS('[1]1. Отчет АТС'!$C:$C,'[1]1. Отчет АТС'!$A:$A,$A32,'[1]1. Отчет АТС'!$B:$B,6)+'[1]2. Иные услуги'!$D$11+('[1]3. Услуги по передаче'!$E$11*1000)+('[1]4. СН (Установленные)'!$E$12*1000)+'[1]5. Плата за УРП'!$D$6</f>
        <v>2786.5620002339911</v>
      </c>
      <c r="I32" s="34">
        <f>SUMIFS('[1]1. Отчет АТС'!$C:$C,'[1]1. Отчет АТС'!$A:$A,$A32,'[1]1. Отчет АТС'!$B:$B,7)+'[1]2. Иные услуги'!$D$11+('[1]3. Услуги по передаче'!$E$11*1000)+('[1]4. СН (Установленные)'!$E$12*1000)+'[1]5. Плата за УРП'!$D$6</f>
        <v>3030.6720002339912</v>
      </c>
      <c r="J32" s="34">
        <f>SUMIFS('[1]1. Отчет АТС'!$C:$C,'[1]1. Отчет АТС'!$A:$A,$A32,'[1]1. Отчет АТС'!$B:$B,8)+'[1]2. Иные услуги'!$D$11+('[1]3. Услуги по передаче'!$E$11*1000)+('[1]4. СН (Установленные)'!$E$12*1000)+'[1]5. Плата за УРП'!$D$6</f>
        <v>3593.6220002339915</v>
      </c>
      <c r="K32" s="34">
        <f>SUMIFS('[1]1. Отчет АТС'!$C:$C,'[1]1. Отчет АТС'!$A:$A,$A32,'[1]1. Отчет АТС'!$B:$B,9)+'[1]2. Иные услуги'!$D$11+('[1]3. Услуги по передаче'!$E$11*1000)+('[1]4. СН (Установленные)'!$E$12*1000)+'[1]5. Плата за УРП'!$D$6</f>
        <v>3835.7120002339907</v>
      </c>
      <c r="L32" s="34">
        <f>SUMIFS('[1]1. Отчет АТС'!$C:$C,'[1]1. Отчет АТС'!$A:$A,$A32,'[1]1. Отчет АТС'!$B:$B,10)+'[1]2. Иные услуги'!$D$11+('[1]3. Услуги по передаче'!$E$11*1000)+('[1]4. СН (Установленные)'!$E$12*1000)+'[1]5. Плата за УРП'!$D$6</f>
        <v>3856.9620002339907</v>
      </c>
      <c r="M32" s="34">
        <f>SUMIFS('[1]1. Отчет АТС'!$C:$C,'[1]1. Отчет АТС'!$A:$A,$A32,'[1]1. Отчет АТС'!$B:$B,11)+'[1]2. Иные услуги'!$D$11+('[1]3. Услуги по передаче'!$E$11*1000)+('[1]4. СН (Установленные)'!$E$12*1000)+'[1]5. Плата за УРП'!$D$6</f>
        <v>3856.8420002339908</v>
      </c>
      <c r="N32" s="34">
        <f>SUMIFS('[1]1. Отчет АТС'!$C:$C,'[1]1. Отчет АТС'!$A:$A,$A32,'[1]1. Отчет АТС'!$B:$B,12)+'[1]2. Иные услуги'!$D$11+('[1]3. Услуги по передаче'!$E$11*1000)+('[1]4. СН (Установленные)'!$E$12*1000)+'[1]5. Плата за УРП'!$D$6</f>
        <v>3861.0720002339913</v>
      </c>
      <c r="O32" s="34">
        <f>SUMIFS('[1]1. Отчет АТС'!$C:$C,'[1]1. Отчет АТС'!$A:$A,$A32,'[1]1. Отчет АТС'!$B:$B,13)+'[1]2. Иные услуги'!$D$11+('[1]3. Услуги по передаче'!$E$11*1000)+('[1]4. СН (Установленные)'!$E$12*1000)+'[1]5. Плата за УРП'!$D$6</f>
        <v>3859.0120002339909</v>
      </c>
      <c r="P32" s="34">
        <f>SUMIFS('[1]1. Отчет АТС'!$C:$C,'[1]1. Отчет АТС'!$A:$A,$A32,'[1]1. Отчет АТС'!$B:$B,14)+'[1]2. Иные услуги'!$D$11+('[1]3. Услуги по передаче'!$E$11*1000)+('[1]4. СН (Установленные)'!$E$12*1000)+'[1]5. Плата за УРП'!$D$6</f>
        <v>3869.3820002339908</v>
      </c>
      <c r="Q32" s="34">
        <f>SUMIFS('[1]1. Отчет АТС'!$C:$C,'[1]1. Отчет АТС'!$A:$A,$A32,'[1]1. Отчет АТС'!$B:$B,15)+'[1]2. Иные услуги'!$D$11+('[1]3. Услуги по передаче'!$E$11*1000)+('[1]4. СН (Установленные)'!$E$12*1000)+'[1]5. Плата за УРП'!$D$6</f>
        <v>3872.0620002339911</v>
      </c>
      <c r="R32" s="34">
        <f>SUMIFS('[1]1. Отчет АТС'!$C:$C,'[1]1. Отчет АТС'!$A:$A,$A32,'[1]1. Отчет АТС'!$B:$B,16)+'[1]2. Иные услуги'!$D$11+('[1]3. Услуги по передаче'!$E$11*1000)+('[1]4. СН (Установленные)'!$E$12*1000)+'[1]5. Плата за УРП'!$D$6</f>
        <v>3876.0120002339909</v>
      </c>
      <c r="S32" s="34">
        <f>SUMIFS('[1]1. Отчет АТС'!$C:$C,'[1]1. Отчет АТС'!$A:$A,$A32,'[1]1. Отчет АТС'!$B:$B,17)+'[1]2. Иные услуги'!$D$11+('[1]3. Услуги по передаче'!$E$11*1000)+('[1]4. СН (Установленные)'!$E$12*1000)+'[1]5. Плата за УРП'!$D$6</f>
        <v>3875.5720002339913</v>
      </c>
      <c r="T32" s="34">
        <f>SUMIFS('[1]1. Отчет АТС'!$C:$C,'[1]1. Отчет АТС'!$A:$A,$A32,'[1]1. Отчет АТС'!$B:$B,18)+'[1]2. Иные услуги'!$D$11+('[1]3. Услуги по передаче'!$E$11*1000)+('[1]4. СН (Установленные)'!$E$12*1000)+'[1]5. Плата за УРП'!$D$6</f>
        <v>3867.8220002339913</v>
      </c>
      <c r="U32" s="34">
        <f>SUMIFS('[1]1. Отчет АТС'!$C:$C,'[1]1. Отчет АТС'!$A:$A,$A32,'[1]1. Отчет АТС'!$B:$B,19)+'[1]2. Иные услуги'!$D$11+('[1]3. Услуги по передаче'!$E$11*1000)+('[1]4. СН (Установленные)'!$E$12*1000)+'[1]5. Плата за УРП'!$D$6</f>
        <v>3858.3320002339906</v>
      </c>
      <c r="V32" s="34">
        <f>SUMIFS('[1]1. Отчет АТС'!$C:$C,'[1]1. Отчет АТС'!$A:$A,$A32,'[1]1. Отчет АТС'!$B:$B,20)+'[1]2. Иные услуги'!$D$11+('[1]3. Услуги по передаче'!$E$11*1000)+('[1]4. СН (Установленные)'!$E$12*1000)+'[1]5. Плата за УРП'!$D$6</f>
        <v>3875.5920002339908</v>
      </c>
      <c r="W32" s="34">
        <f>SUMIFS('[1]1. Отчет АТС'!$C:$C,'[1]1. Отчет АТС'!$A:$A,$A32,'[1]1. Отчет АТС'!$B:$B,21)+'[1]2. Иные услуги'!$D$11+('[1]3. Услуги по передаче'!$E$11*1000)+('[1]4. СН (Установленные)'!$E$12*1000)+'[1]5. Плата за УРП'!$D$6</f>
        <v>3896.8220002339913</v>
      </c>
      <c r="X32" s="34">
        <f>SUMIFS('[1]1. Отчет АТС'!$C:$C,'[1]1. Отчет АТС'!$A:$A,$A32,'[1]1. Отчет АТС'!$B:$B,22)+'[1]2. Иные услуги'!$D$11+('[1]3. Услуги по передаче'!$E$11*1000)+('[1]4. СН (Установленные)'!$E$12*1000)+'[1]5. Плата за УРП'!$D$6</f>
        <v>3822.6320002339912</v>
      </c>
      <c r="Y32" s="34">
        <f>SUMIFS('[1]1. Отчет АТС'!$C:$C,'[1]1. Отчет АТС'!$A:$A,$A32,'[1]1. Отчет АТС'!$B:$B,23)+'[1]2. Иные услуги'!$D$11+('[1]3. Услуги по передаче'!$E$11*1000)+('[1]4. СН (Установленные)'!$E$12*1000)+'[1]5. Плата за УРП'!$D$6</f>
        <v>3382.9920002339913</v>
      </c>
    </row>
    <row r="33" spans="1:25" ht="15">
      <c r="A33" s="33">
        <v>45466</v>
      </c>
      <c r="B33" s="34">
        <f>SUMIFS('[1]1. Отчет АТС'!$C:$C,'[1]1. Отчет АТС'!$A:$A,$A33,'[1]1. Отчет АТС'!$B:$B,0)+'[1]2. Иные услуги'!$D$11+('[1]3. Услуги по передаче'!$E$11*1000)+('[1]4. СН (Установленные)'!$E$12*1000)+'[1]5. Плата за УРП'!$D$6</f>
        <v>3029.0720002339913</v>
      </c>
      <c r="C33" s="34">
        <f>SUMIFS('[1]1. Отчет АТС'!$C:$C,'[1]1. Отчет АТС'!$A:$A,$A33,'[1]1. Отчет АТС'!$B:$B,1)+'[1]2. Иные услуги'!$D$11+('[1]3. Услуги по передаче'!$E$11*1000)+('[1]4. СН (Установленные)'!$E$12*1000)+'[1]5. Плата за УРП'!$D$6</f>
        <v>2962.9620002339911</v>
      </c>
      <c r="D33" s="34">
        <f>SUMIFS('[1]1. Отчет АТС'!$C:$C,'[1]1. Отчет АТС'!$A:$A,$A33,'[1]1. Отчет АТС'!$B:$B,2)+'[1]2. Иные услуги'!$D$11+('[1]3. Услуги по передаче'!$E$11*1000)+('[1]4. СН (Установленные)'!$E$12*1000)+'[1]5. Плата за УРП'!$D$6</f>
        <v>2772.642000233991</v>
      </c>
      <c r="E33" s="34">
        <f>SUMIFS('[1]1. Отчет АТС'!$C:$C,'[1]1. Отчет АТС'!$A:$A,$A33,'[1]1. Отчет АТС'!$B:$B,3)+'[1]2. Иные услуги'!$D$11+('[1]3. Услуги по передаче'!$E$11*1000)+('[1]4. СН (Установленные)'!$E$12*1000)+'[1]5. Плата за УРП'!$D$6</f>
        <v>2625.5220002339911</v>
      </c>
      <c r="F33" s="34">
        <f>SUMIFS('[1]1. Отчет АТС'!$C:$C,'[1]1. Отчет АТС'!$A:$A,$A33,'[1]1. Отчет АТС'!$B:$B,4)+'[1]2. Иные услуги'!$D$11+('[1]3. Услуги по передаче'!$E$11*1000)+('[1]4. СН (Установленные)'!$E$12*1000)+'[1]5. Плата за УРП'!$D$6</f>
        <v>2582.4620002339911</v>
      </c>
      <c r="G33" s="34">
        <f>SUMIFS('[1]1. Отчет АТС'!$C:$C,'[1]1. Отчет АТС'!$A:$A,$A33,'[1]1. Отчет АТС'!$B:$B,5)+'[1]2. Иные услуги'!$D$11+('[1]3. Услуги по передаче'!$E$11*1000)+('[1]4. СН (Установленные)'!$E$12*1000)+'[1]5. Плата за УРП'!$D$6</f>
        <v>2693.7020002339909</v>
      </c>
      <c r="H33" s="34">
        <f>SUMIFS('[1]1. Отчет АТС'!$C:$C,'[1]1. Отчет АТС'!$A:$A,$A33,'[1]1. Отчет АТС'!$B:$B,6)+'[1]2. Иные услуги'!$D$11+('[1]3. Услуги по передаче'!$E$11*1000)+('[1]4. СН (Установленные)'!$E$12*1000)+'[1]5. Плата за УРП'!$D$6</f>
        <v>2835.0020002339911</v>
      </c>
      <c r="I33" s="34">
        <f>SUMIFS('[1]1. Отчет АТС'!$C:$C,'[1]1. Отчет АТС'!$A:$A,$A33,'[1]1. Отчет АТС'!$B:$B,7)+'[1]2. Иные услуги'!$D$11+('[1]3. Услуги по передаче'!$E$11*1000)+('[1]4. СН (Установленные)'!$E$12*1000)+'[1]5. Плата за УРП'!$D$6</f>
        <v>3065.2820002339913</v>
      </c>
      <c r="J33" s="34">
        <f>SUMIFS('[1]1. Отчет АТС'!$C:$C,'[1]1. Отчет АТС'!$A:$A,$A33,'[1]1. Отчет АТС'!$B:$B,8)+'[1]2. Иные услуги'!$D$11+('[1]3. Услуги по передаче'!$E$11*1000)+('[1]4. СН (Установленные)'!$E$12*1000)+'[1]5. Плата за УРП'!$D$6</f>
        <v>3528.9120002339914</v>
      </c>
      <c r="K33" s="34">
        <f>SUMIFS('[1]1. Отчет АТС'!$C:$C,'[1]1. Отчет АТС'!$A:$A,$A33,'[1]1. Отчет АТС'!$B:$B,9)+'[1]2. Иные услуги'!$D$11+('[1]3. Услуги по передаче'!$E$11*1000)+('[1]4. СН (Установленные)'!$E$12*1000)+'[1]5. Плата за УРП'!$D$6</f>
        <v>3856.5520002339908</v>
      </c>
      <c r="L33" s="34">
        <f>SUMIFS('[1]1. Отчет АТС'!$C:$C,'[1]1. Отчет АТС'!$A:$A,$A33,'[1]1. Отчет АТС'!$B:$B,10)+'[1]2. Иные услуги'!$D$11+('[1]3. Услуги по передаче'!$E$11*1000)+('[1]4. СН (Установленные)'!$E$12*1000)+'[1]5. Плата за УРП'!$D$6</f>
        <v>3883.5520002339908</v>
      </c>
      <c r="M33" s="34">
        <f>SUMIFS('[1]1. Отчет АТС'!$C:$C,'[1]1. Отчет АТС'!$A:$A,$A33,'[1]1. Отчет АТС'!$B:$B,11)+'[1]2. Иные услуги'!$D$11+('[1]3. Услуги по передаче'!$E$11*1000)+('[1]4. СН (Установленные)'!$E$12*1000)+'[1]5. Плата за УРП'!$D$6</f>
        <v>3869.6820002339909</v>
      </c>
      <c r="N33" s="34">
        <f>SUMIFS('[1]1. Отчет АТС'!$C:$C,'[1]1. Отчет АТС'!$A:$A,$A33,'[1]1. Отчет АТС'!$B:$B,12)+'[1]2. Иные услуги'!$D$11+('[1]3. Услуги по передаче'!$E$11*1000)+('[1]4. СН (Установленные)'!$E$12*1000)+'[1]5. Плата за УРП'!$D$6</f>
        <v>3872.3820002339908</v>
      </c>
      <c r="O33" s="34">
        <f>SUMIFS('[1]1. Отчет АТС'!$C:$C,'[1]1. Отчет АТС'!$A:$A,$A33,'[1]1. Отчет АТС'!$B:$B,13)+'[1]2. Иные услуги'!$D$11+('[1]3. Услуги по передаче'!$E$11*1000)+('[1]4. СН (Установленные)'!$E$12*1000)+'[1]5. Плата за УРП'!$D$6</f>
        <v>3867.3820002339908</v>
      </c>
      <c r="P33" s="34">
        <f>SUMIFS('[1]1. Отчет АТС'!$C:$C,'[1]1. Отчет АТС'!$A:$A,$A33,'[1]1. Отчет АТС'!$B:$B,14)+'[1]2. Иные услуги'!$D$11+('[1]3. Услуги по передаче'!$E$11*1000)+('[1]4. СН (Установленные)'!$E$12*1000)+'[1]5. Плата за УРП'!$D$6</f>
        <v>3880.6220002339905</v>
      </c>
      <c r="Q33" s="34">
        <f>SUMIFS('[1]1. Отчет АТС'!$C:$C,'[1]1. Отчет АТС'!$A:$A,$A33,'[1]1. Отчет АТС'!$B:$B,15)+'[1]2. Иные услуги'!$D$11+('[1]3. Услуги по передаче'!$E$11*1000)+('[1]4. СН (Установленные)'!$E$12*1000)+'[1]5. Плата за УРП'!$D$6</f>
        <v>3878.8320002339906</v>
      </c>
      <c r="R33" s="34">
        <f>SUMIFS('[1]1. Отчет АТС'!$C:$C,'[1]1. Отчет АТС'!$A:$A,$A33,'[1]1. Отчет АТС'!$B:$B,16)+'[1]2. Иные услуги'!$D$11+('[1]3. Услуги по передаче'!$E$11*1000)+('[1]4. СН (Установленные)'!$E$12*1000)+'[1]5. Плата за УРП'!$D$6</f>
        <v>3873.892000233991</v>
      </c>
      <c r="S33" s="34">
        <f>SUMIFS('[1]1. Отчет АТС'!$C:$C,'[1]1. Отчет АТС'!$A:$A,$A33,'[1]1. Отчет АТС'!$B:$B,17)+'[1]2. Иные услуги'!$D$11+('[1]3. Услуги по передаче'!$E$11*1000)+('[1]4. СН (Установленные)'!$E$12*1000)+'[1]5. Плата за УРП'!$D$6</f>
        <v>3869.5020002339907</v>
      </c>
      <c r="T33" s="34">
        <f>SUMIFS('[1]1. Отчет АТС'!$C:$C,'[1]1. Отчет АТС'!$A:$A,$A33,'[1]1. Отчет АТС'!$B:$B,18)+'[1]2. Иные услуги'!$D$11+('[1]3. Услуги по передаче'!$E$11*1000)+('[1]4. СН (Установленные)'!$E$12*1000)+'[1]5. Плата за УРП'!$D$6</f>
        <v>3869.5520002339908</v>
      </c>
      <c r="U33" s="34">
        <f>SUMIFS('[1]1. Отчет АТС'!$C:$C,'[1]1. Отчет АТС'!$A:$A,$A33,'[1]1. Отчет АТС'!$B:$B,19)+'[1]2. Иные услуги'!$D$11+('[1]3. Услуги по передаче'!$E$11*1000)+('[1]4. СН (Установленные)'!$E$12*1000)+'[1]5. Плата за УРП'!$D$6</f>
        <v>3860.0720002339913</v>
      </c>
      <c r="V33" s="34">
        <f>SUMIFS('[1]1. Отчет АТС'!$C:$C,'[1]1. Отчет АТС'!$A:$A,$A33,'[1]1. Отчет АТС'!$B:$B,20)+'[1]2. Иные услуги'!$D$11+('[1]3. Услуги по передаче'!$E$11*1000)+('[1]4. СН (Установленные)'!$E$12*1000)+'[1]5. Плата за УРП'!$D$6</f>
        <v>3871.0020002339907</v>
      </c>
      <c r="W33" s="34">
        <f>SUMIFS('[1]1. Отчет АТС'!$C:$C,'[1]1. Отчет АТС'!$A:$A,$A33,'[1]1. Отчет АТС'!$B:$B,21)+'[1]2. Иные услуги'!$D$11+('[1]3. Услуги по передаче'!$E$11*1000)+('[1]4. СН (Установленные)'!$E$12*1000)+'[1]5. Плата за УРП'!$D$6</f>
        <v>3882.0720002339913</v>
      </c>
      <c r="X33" s="34">
        <f>SUMIFS('[1]1. Отчет АТС'!$C:$C,'[1]1. Отчет АТС'!$A:$A,$A33,'[1]1. Отчет АТС'!$B:$B,22)+'[1]2. Иные услуги'!$D$11+('[1]3. Услуги по передаче'!$E$11*1000)+('[1]4. СН (Установленные)'!$E$12*1000)+'[1]5. Плата за УРП'!$D$6</f>
        <v>3839.6520002339912</v>
      </c>
      <c r="Y33" s="34">
        <f>SUMIFS('[1]1. Отчет АТС'!$C:$C,'[1]1. Отчет АТС'!$A:$A,$A33,'[1]1. Отчет АТС'!$B:$B,23)+'[1]2. Иные услуги'!$D$11+('[1]3. Услуги по передаче'!$E$11*1000)+('[1]4. СН (Установленные)'!$E$12*1000)+'[1]5. Плата за УРП'!$D$6</f>
        <v>3420.0420002339911</v>
      </c>
    </row>
    <row r="34" spans="1:25" ht="15">
      <c r="A34" s="33">
        <v>45467</v>
      </c>
      <c r="B34" s="34">
        <f>SUMIFS('[1]1. Отчет АТС'!$C:$C,'[1]1. Отчет АТС'!$A:$A,$A34,'[1]1. Отчет АТС'!$B:$B,0)+'[1]2. Иные услуги'!$D$11+('[1]3. Услуги по передаче'!$E$11*1000)+('[1]4. СН (Установленные)'!$E$12*1000)+'[1]5. Плата за УРП'!$D$6</f>
        <v>3108.4720002339909</v>
      </c>
      <c r="C34" s="34">
        <f>SUMIFS('[1]1. Отчет АТС'!$C:$C,'[1]1. Отчет АТС'!$A:$A,$A34,'[1]1. Отчет АТС'!$B:$B,1)+'[1]2. Иные услуги'!$D$11+('[1]3. Услуги по передаче'!$E$11*1000)+('[1]4. СН (Установленные)'!$E$12*1000)+'[1]5. Плата за УРП'!$D$6</f>
        <v>2970.0120002339909</v>
      </c>
      <c r="D34" s="34">
        <f>SUMIFS('[1]1. Отчет АТС'!$C:$C,'[1]1. Отчет АТС'!$A:$A,$A34,'[1]1. Отчет АТС'!$B:$B,2)+'[1]2. Иные услуги'!$D$11+('[1]3. Услуги по передаче'!$E$11*1000)+('[1]4. СН (Установленные)'!$E$12*1000)+'[1]5. Плата за УРП'!$D$6</f>
        <v>2771.4020002339912</v>
      </c>
      <c r="E34" s="34">
        <f>SUMIFS('[1]1. Отчет АТС'!$C:$C,'[1]1. Отчет АТС'!$A:$A,$A34,'[1]1. Отчет АТС'!$B:$B,3)+'[1]2. Иные услуги'!$D$11+('[1]3. Услуги по передаче'!$E$11*1000)+('[1]4. СН (Установленные)'!$E$12*1000)+'[1]5. Плата за УРП'!$D$6</f>
        <v>2642.7420002339909</v>
      </c>
      <c r="F34" s="34">
        <f>SUMIFS('[1]1. Отчет АТС'!$C:$C,'[1]1. Отчет АТС'!$A:$A,$A34,'[1]1. Отчет АТС'!$B:$B,4)+'[1]2. Иные услуги'!$D$11+('[1]3. Услуги по передаче'!$E$11*1000)+('[1]4. СН (Установленные)'!$E$12*1000)+'[1]5. Плата за УРП'!$D$6</f>
        <v>2628.7920002339911</v>
      </c>
      <c r="G34" s="34">
        <f>SUMIFS('[1]1. Отчет АТС'!$C:$C,'[1]1. Отчет АТС'!$A:$A,$A34,'[1]1. Отчет АТС'!$B:$B,5)+'[1]2. Иные услуги'!$D$11+('[1]3. Услуги по передаче'!$E$11*1000)+('[1]4. СН (Установленные)'!$E$12*1000)+'[1]5. Плата за УРП'!$D$6</f>
        <v>2887.6520002339912</v>
      </c>
      <c r="H34" s="34">
        <f>SUMIFS('[1]1. Отчет АТС'!$C:$C,'[1]1. Отчет АТС'!$A:$A,$A34,'[1]1. Отчет АТС'!$B:$B,6)+'[1]2. Иные услуги'!$D$11+('[1]3. Услуги по передаче'!$E$11*1000)+('[1]4. СН (Установленные)'!$E$12*1000)+'[1]5. Плата за УРП'!$D$6</f>
        <v>3023.6820002339909</v>
      </c>
      <c r="I34" s="34">
        <f>SUMIFS('[1]1. Отчет АТС'!$C:$C,'[1]1. Отчет АТС'!$A:$A,$A34,'[1]1. Отчет АТС'!$B:$B,7)+'[1]2. Иные услуги'!$D$11+('[1]3. Услуги по передаче'!$E$11*1000)+('[1]4. СН (Установленные)'!$E$12*1000)+'[1]5. Плата за УРП'!$D$6</f>
        <v>3342.9220002339912</v>
      </c>
      <c r="J34" s="34">
        <f>SUMIFS('[1]1. Отчет АТС'!$C:$C,'[1]1. Отчет АТС'!$A:$A,$A34,'[1]1. Отчет АТС'!$B:$B,8)+'[1]2. Иные услуги'!$D$11+('[1]3. Услуги по передаче'!$E$11*1000)+('[1]4. СН (Установленные)'!$E$12*1000)+'[1]5. Плата за УРП'!$D$6</f>
        <v>3878.5020002339907</v>
      </c>
      <c r="K34" s="34">
        <f>SUMIFS('[1]1. Отчет АТС'!$C:$C,'[1]1. Отчет АТС'!$A:$A,$A34,'[1]1. Отчет АТС'!$B:$B,9)+'[1]2. Иные услуги'!$D$11+('[1]3. Услуги по передаче'!$E$11*1000)+('[1]4. СН (Установленные)'!$E$12*1000)+'[1]5. Плата за УРП'!$D$6</f>
        <v>3923.1120002339912</v>
      </c>
      <c r="L34" s="34">
        <f>SUMIFS('[1]1. Отчет АТС'!$C:$C,'[1]1. Отчет АТС'!$A:$A,$A34,'[1]1. Отчет АТС'!$B:$B,10)+'[1]2. Иные услуги'!$D$11+('[1]3. Услуги по передаче'!$E$11*1000)+('[1]4. СН (Установленные)'!$E$12*1000)+'[1]5. Плата за УРП'!$D$6</f>
        <v>3925.6220002339905</v>
      </c>
      <c r="M34" s="34">
        <f>SUMIFS('[1]1. Отчет АТС'!$C:$C,'[1]1. Отчет АТС'!$A:$A,$A34,'[1]1. Отчет АТС'!$B:$B,11)+'[1]2. Иные услуги'!$D$11+('[1]3. Услуги по передаче'!$E$11*1000)+('[1]4. СН (Установленные)'!$E$12*1000)+'[1]5. Плата за УРП'!$D$6</f>
        <v>3919.3620002339912</v>
      </c>
      <c r="N34" s="34">
        <f>SUMIFS('[1]1. Отчет АТС'!$C:$C,'[1]1. Отчет АТС'!$A:$A,$A34,'[1]1. Отчет АТС'!$B:$B,12)+'[1]2. Иные услуги'!$D$11+('[1]3. Услуги по передаче'!$E$11*1000)+('[1]4. СН (Установленные)'!$E$12*1000)+'[1]5. Плата за УРП'!$D$6</f>
        <v>3918.1520002339912</v>
      </c>
      <c r="O34" s="34">
        <f>SUMIFS('[1]1. Отчет АТС'!$C:$C,'[1]1. Отчет АТС'!$A:$A,$A34,'[1]1. Отчет АТС'!$B:$B,13)+'[1]2. Иные услуги'!$D$11+('[1]3. Услуги по передаче'!$E$11*1000)+('[1]4. СН (Установленные)'!$E$12*1000)+'[1]5. Плата за УРП'!$D$6</f>
        <v>3964.5920002339908</v>
      </c>
      <c r="P34" s="34">
        <f>SUMIFS('[1]1. Отчет АТС'!$C:$C,'[1]1. Отчет АТС'!$A:$A,$A34,'[1]1. Отчет АТС'!$B:$B,14)+'[1]2. Иные услуги'!$D$11+('[1]3. Услуги по передаче'!$E$11*1000)+('[1]4. СН (Установленные)'!$E$12*1000)+'[1]5. Плата за УРП'!$D$6</f>
        <v>3983.7220002339909</v>
      </c>
      <c r="Q34" s="34">
        <f>SUMIFS('[1]1. Отчет АТС'!$C:$C,'[1]1. Отчет АТС'!$A:$A,$A34,'[1]1. Отчет АТС'!$B:$B,15)+'[1]2. Иные услуги'!$D$11+('[1]3. Услуги по передаче'!$E$11*1000)+('[1]4. СН (Установленные)'!$E$12*1000)+'[1]5. Плата за УРП'!$D$6</f>
        <v>4017.7820002339913</v>
      </c>
      <c r="R34" s="34">
        <f>SUMIFS('[1]1. Отчет АТС'!$C:$C,'[1]1. Отчет АТС'!$A:$A,$A34,'[1]1. Отчет АТС'!$B:$B,16)+'[1]2. Иные услуги'!$D$11+('[1]3. Услуги по передаче'!$E$11*1000)+('[1]4. СН (Установленные)'!$E$12*1000)+'[1]5. Плата за УРП'!$D$6</f>
        <v>4019.3120002339911</v>
      </c>
      <c r="S34" s="34">
        <f>SUMIFS('[1]1. Отчет АТС'!$C:$C,'[1]1. Отчет АТС'!$A:$A,$A34,'[1]1. Отчет АТС'!$B:$B,17)+'[1]2. Иные услуги'!$D$11+('[1]3. Услуги по передаче'!$E$11*1000)+('[1]4. СН (Установленные)'!$E$12*1000)+'[1]5. Плата за УРП'!$D$6</f>
        <v>3980.9120002339905</v>
      </c>
      <c r="T34" s="34">
        <f>SUMIFS('[1]1. Отчет АТС'!$C:$C,'[1]1. Отчет АТС'!$A:$A,$A34,'[1]1. Отчет АТС'!$B:$B,18)+'[1]2. Иные услуги'!$D$11+('[1]3. Услуги по передаче'!$E$11*1000)+('[1]4. СН (Установленные)'!$E$12*1000)+'[1]5. Плата за УРП'!$D$6</f>
        <v>3896.3420002339908</v>
      </c>
      <c r="U34" s="34">
        <f>SUMIFS('[1]1. Отчет АТС'!$C:$C,'[1]1. Отчет АТС'!$A:$A,$A34,'[1]1. Отчет АТС'!$B:$B,19)+'[1]2. Иные услуги'!$D$11+('[1]3. Услуги по передаче'!$E$11*1000)+('[1]4. СН (Установленные)'!$E$12*1000)+'[1]5. Плата за УРП'!$D$6</f>
        <v>3872.9720002339909</v>
      </c>
      <c r="V34" s="34">
        <f>SUMIFS('[1]1. Отчет АТС'!$C:$C,'[1]1. Отчет АТС'!$A:$A,$A34,'[1]1. Отчет АТС'!$B:$B,20)+'[1]2. Иные услуги'!$D$11+('[1]3. Услуги по передаче'!$E$11*1000)+('[1]4. СН (Установленные)'!$E$12*1000)+'[1]5. Плата за УРП'!$D$6</f>
        <v>3882.5520002339908</v>
      </c>
      <c r="W34" s="34">
        <f>SUMIFS('[1]1. Отчет АТС'!$C:$C,'[1]1. Отчет АТС'!$A:$A,$A34,'[1]1. Отчет АТС'!$B:$B,21)+'[1]2. Иные услуги'!$D$11+('[1]3. Услуги по передаче'!$E$11*1000)+('[1]4. СН (Установленные)'!$E$12*1000)+'[1]5. Плата за УРП'!$D$6</f>
        <v>3884.7120002339907</v>
      </c>
      <c r="X34" s="34">
        <f>SUMIFS('[1]1. Отчет АТС'!$C:$C,'[1]1. Отчет АТС'!$A:$A,$A34,'[1]1. Отчет АТС'!$B:$B,22)+'[1]2. Иные услуги'!$D$11+('[1]3. Услуги по передаче'!$E$11*1000)+('[1]4. СН (Установленные)'!$E$12*1000)+'[1]5. Плата за УРП'!$D$6</f>
        <v>3838.0920002339908</v>
      </c>
      <c r="Y34" s="34">
        <f>SUMIFS('[1]1. Отчет АТС'!$C:$C,'[1]1. Отчет АТС'!$A:$A,$A34,'[1]1. Отчет АТС'!$B:$B,23)+'[1]2. Иные услуги'!$D$11+('[1]3. Услуги по передаче'!$E$11*1000)+('[1]4. СН (Установленные)'!$E$12*1000)+'[1]5. Плата за УРП'!$D$6</f>
        <v>3300.9720002339909</v>
      </c>
    </row>
    <row r="35" spans="1:25" ht="15">
      <c r="A35" s="33">
        <v>45468</v>
      </c>
      <c r="B35" s="34">
        <f>SUMIFS('[1]1. Отчет АТС'!$C:$C,'[1]1. Отчет АТС'!$A:$A,$A35,'[1]1. Отчет АТС'!$B:$B,0)+'[1]2. Иные услуги'!$D$11+('[1]3. Услуги по передаче'!$E$11*1000)+('[1]4. СН (Установленные)'!$E$12*1000)+'[1]5. Плата за УРП'!$D$6</f>
        <v>3004.6120002339912</v>
      </c>
      <c r="C35" s="34">
        <f>SUMIFS('[1]1. Отчет АТС'!$C:$C,'[1]1. Отчет АТС'!$A:$A,$A35,'[1]1. Отчет АТС'!$B:$B,1)+'[1]2. Иные услуги'!$D$11+('[1]3. Услуги по передаче'!$E$11*1000)+('[1]4. СН (Установленные)'!$E$12*1000)+'[1]5. Плата за УРП'!$D$6</f>
        <v>2814.1320002339912</v>
      </c>
      <c r="D35" s="34">
        <f>SUMIFS('[1]1. Отчет АТС'!$C:$C,'[1]1. Отчет АТС'!$A:$A,$A35,'[1]1. Отчет АТС'!$B:$B,2)+'[1]2. Иные услуги'!$D$11+('[1]3. Услуги по передаче'!$E$11*1000)+('[1]4. СН (Установленные)'!$E$12*1000)+'[1]5. Плата за УРП'!$D$6</f>
        <v>2632.4220002339912</v>
      </c>
      <c r="E35" s="34">
        <f>SUMIFS('[1]1. Отчет АТС'!$C:$C,'[1]1. Отчет АТС'!$A:$A,$A35,'[1]1. Отчет АТС'!$B:$B,3)+'[1]2. Иные услуги'!$D$11+('[1]3. Услуги по передаче'!$E$11*1000)+('[1]4. СН (Установленные)'!$E$12*1000)+'[1]5. Плата за УРП'!$D$6</f>
        <v>1784.652000233991</v>
      </c>
      <c r="F35" s="34">
        <f>SUMIFS('[1]1. Отчет АТС'!$C:$C,'[1]1. Отчет АТС'!$A:$A,$A35,'[1]1. Отчет АТС'!$B:$B,4)+'[1]2. Иные услуги'!$D$11+('[1]3. Услуги по передаче'!$E$11*1000)+('[1]4. СН (Установленные)'!$E$12*1000)+'[1]5. Плата за УРП'!$D$6</f>
        <v>1784.4820002339911</v>
      </c>
      <c r="G35" s="34">
        <f>SUMIFS('[1]1. Отчет АТС'!$C:$C,'[1]1. Отчет АТС'!$A:$A,$A35,'[1]1. Отчет АТС'!$B:$B,5)+'[1]2. Иные услуги'!$D$11+('[1]3. Услуги по передаче'!$E$11*1000)+('[1]4. СН (Установленные)'!$E$12*1000)+'[1]5. Плата за УРП'!$D$6</f>
        <v>2761.2120002339911</v>
      </c>
      <c r="H35" s="34">
        <f>SUMIFS('[1]1. Отчет АТС'!$C:$C,'[1]1. Отчет АТС'!$A:$A,$A35,'[1]1. Отчет АТС'!$B:$B,6)+'[1]2. Иные услуги'!$D$11+('[1]3. Услуги по передаче'!$E$11*1000)+('[1]4. СН (Установленные)'!$E$12*1000)+'[1]5. Плата за УРП'!$D$6</f>
        <v>2952.4120002339914</v>
      </c>
      <c r="I35" s="34">
        <f>SUMIFS('[1]1. Отчет АТС'!$C:$C,'[1]1. Отчет АТС'!$A:$A,$A35,'[1]1. Отчет АТС'!$B:$B,7)+'[1]2. Иные услуги'!$D$11+('[1]3. Услуги по передаче'!$E$11*1000)+('[1]4. СН (Установленные)'!$E$12*1000)+'[1]5. Плата за УРП'!$D$6</f>
        <v>3208.4720002339909</v>
      </c>
      <c r="J35" s="34">
        <f>SUMIFS('[1]1. Отчет АТС'!$C:$C,'[1]1. Отчет АТС'!$A:$A,$A35,'[1]1. Отчет АТС'!$B:$B,8)+'[1]2. Иные услуги'!$D$11+('[1]3. Услуги по передаче'!$E$11*1000)+('[1]4. СН (Установленные)'!$E$12*1000)+'[1]5. Плата за УРП'!$D$6</f>
        <v>3837.0620002339911</v>
      </c>
      <c r="K35" s="34">
        <f>SUMIFS('[1]1. Отчет АТС'!$C:$C,'[1]1. Отчет АТС'!$A:$A,$A35,'[1]1. Отчет АТС'!$B:$B,9)+'[1]2. Иные услуги'!$D$11+('[1]3. Услуги по передаче'!$E$11*1000)+('[1]4. СН (Установленные)'!$E$12*1000)+'[1]5. Плата за УРП'!$D$6</f>
        <v>3870.5120002339909</v>
      </c>
      <c r="L35" s="34">
        <f>SUMIFS('[1]1. Отчет АТС'!$C:$C,'[1]1. Отчет АТС'!$A:$A,$A35,'[1]1. Отчет АТС'!$B:$B,10)+'[1]2. Иные услуги'!$D$11+('[1]3. Услуги по передаче'!$E$11*1000)+('[1]4. СН (Установленные)'!$E$12*1000)+'[1]5. Плата за УРП'!$D$6</f>
        <v>3877.9520002339905</v>
      </c>
      <c r="M35" s="34">
        <f>SUMIFS('[1]1. Отчет АТС'!$C:$C,'[1]1. Отчет АТС'!$A:$A,$A35,'[1]1. Отчет АТС'!$B:$B,11)+'[1]2. Иные услуги'!$D$11+('[1]3. Услуги по передаче'!$E$11*1000)+('[1]4. СН (Установленные)'!$E$12*1000)+'[1]5. Плата за УРП'!$D$6</f>
        <v>3883.2220002339909</v>
      </c>
      <c r="N35" s="34">
        <f>SUMIFS('[1]1. Отчет АТС'!$C:$C,'[1]1. Отчет АТС'!$A:$A,$A35,'[1]1. Отчет АТС'!$B:$B,12)+'[1]2. Иные услуги'!$D$11+('[1]3. Услуги по передаче'!$E$11*1000)+('[1]4. СН (Установленные)'!$E$12*1000)+'[1]5. Плата за УРП'!$D$6</f>
        <v>3883.7420002339913</v>
      </c>
      <c r="O35" s="34">
        <f>SUMIFS('[1]1. Отчет АТС'!$C:$C,'[1]1. Отчет АТС'!$A:$A,$A35,'[1]1. Отчет АТС'!$B:$B,13)+'[1]2. Иные услуги'!$D$11+('[1]3. Услуги по передаче'!$E$11*1000)+('[1]4. СН (Установленные)'!$E$12*1000)+'[1]5. Плата за УРП'!$D$6</f>
        <v>3880.6520002339912</v>
      </c>
      <c r="P35" s="34">
        <f>SUMIFS('[1]1. Отчет АТС'!$C:$C,'[1]1. Отчет АТС'!$A:$A,$A35,'[1]1. Отчет АТС'!$B:$B,14)+'[1]2. Иные услуги'!$D$11+('[1]3. Услуги по передаче'!$E$11*1000)+('[1]4. СН (Установленные)'!$E$12*1000)+'[1]5. Плата за УРП'!$D$6</f>
        <v>3890.9420002339912</v>
      </c>
      <c r="Q35" s="34">
        <f>SUMIFS('[1]1. Отчет АТС'!$C:$C,'[1]1. Отчет АТС'!$A:$A,$A35,'[1]1. Отчет АТС'!$B:$B,15)+'[1]2. Иные услуги'!$D$11+('[1]3. Услуги по передаче'!$E$11*1000)+('[1]4. СН (Установленные)'!$E$12*1000)+'[1]5. Плата за УРП'!$D$6</f>
        <v>3882.0520002339908</v>
      </c>
      <c r="R35" s="34">
        <f>SUMIFS('[1]1. Отчет АТС'!$C:$C,'[1]1. Отчет АТС'!$A:$A,$A35,'[1]1. Отчет АТС'!$B:$B,16)+'[1]2. Иные услуги'!$D$11+('[1]3. Услуги по передаче'!$E$11*1000)+('[1]4. СН (Установленные)'!$E$12*1000)+'[1]5. Плата за УРП'!$D$6</f>
        <v>3882.6920002339912</v>
      </c>
      <c r="S35" s="34">
        <f>SUMIFS('[1]1. Отчет АТС'!$C:$C,'[1]1. Отчет АТС'!$A:$A,$A35,'[1]1. Отчет АТС'!$B:$B,17)+'[1]2. Иные услуги'!$D$11+('[1]3. Услуги по передаче'!$E$11*1000)+('[1]4. СН (Установленные)'!$E$12*1000)+'[1]5. Плата за УРП'!$D$6</f>
        <v>3868.0920002339908</v>
      </c>
      <c r="T35" s="34">
        <f>SUMIFS('[1]1. Отчет АТС'!$C:$C,'[1]1. Отчет АТС'!$A:$A,$A35,'[1]1. Отчет АТС'!$B:$B,18)+'[1]2. Иные услуги'!$D$11+('[1]3. Услуги по передаче'!$E$11*1000)+('[1]4. СН (Установленные)'!$E$12*1000)+'[1]5. Плата за УРП'!$D$6</f>
        <v>3858.4920002339913</v>
      </c>
      <c r="U35" s="34">
        <f>SUMIFS('[1]1. Отчет АТС'!$C:$C,'[1]1. Отчет АТС'!$A:$A,$A35,'[1]1. Отчет АТС'!$B:$B,19)+'[1]2. Иные услуги'!$D$11+('[1]3. Услуги по передаче'!$E$11*1000)+('[1]4. СН (Установленные)'!$E$12*1000)+'[1]5. Плата за УРП'!$D$6</f>
        <v>3840.4320002339909</v>
      </c>
      <c r="V35" s="34">
        <f>SUMIFS('[1]1. Отчет АТС'!$C:$C,'[1]1. Отчет АТС'!$A:$A,$A35,'[1]1. Отчет АТС'!$B:$B,20)+'[1]2. Иные услуги'!$D$11+('[1]3. Услуги по передаче'!$E$11*1000)+('[1]4. СН (Установленные)'!$E$12*1000)+'[1]5. Плата за УРП'!$D$6</f>
        <v>3850.142000233991</v>
      </c>
      <c r="W35" s="34">
        <f>SUMIFS('[1]1. Отчет АТС'!$C:$C,'[1]1. Отчет АТС'!$A:$A,$A35,'[1]1. Отчет АТС'!$B:$B,21)+'[1]2. Иные услуги'!$D$11+('[1]3. Услуги по передаче'!$E$11*1000)+('[1]4. СН (Установленные)'!$E$12*1000)+'[1]5. Плата за УРП'!$D$6</f>
        <v>3857.0320002339913</v>
      </c>
      <c r="X35" s="34">
        <f>SUMIFS('[1]1. Отчет АТС'!$C:$C,'[1]1. Отчет АТС'!$A:$A,$A35,'[1]1. Отчет АТС'!$B:$B,22)+'[1]2. Иные услуги'!$D$11+('[1]3. Услуги по передаче'!$E$11*1000)+('[1]4. СН (Установленные)'!$E$12*1000)+'[1]5. Плата за УРП'!$D$6</f>
        <v>3684.0720002339913</v>
      </c>
      <c r="Y35" s="34">
        <f>SUMIFS('[1]1. Отчет АТС'!$C:$C,'[1]1. Отчет АТС'!$A:$A,$A35,'[1]1. Отчет АТС'!$B:$B,23)+'[1]2. Иные услуги'!$D$11+('[1]3. Услуги по передаче'!$E$11*1000)+('[1]4. СН (Установленные)'!$E$12*1000)+'[1]5. Плата за УРП'!$D$6</f>
        <v>3235.2820002339913</v>
      </c>
    </row>
    <row r="36" spans="1:25" ht="15">
      <c r="A36" s="33">
        <v>45469</v>
      </c>
      <c r="B36" s="34">
        <f>SUMIFS('[1]1. Отчет АТС'!$C:$C,'[1]1. Отчет АТС'!$A:$A,$A36,'[1]1. Отчет АТС'!$B:$B,0)+'[1]2. Иные услуги'!$D$11+('[1]3. Услуги по передаче'!$E$11*1000)+('[1]4. СН (Установленные)'!$E$12*1000)+'[1]5. Плата за УРП'!$D$6</f>
        <v>3041.832000233991</v>
      </c>
      <c r="C36" s="34">
        <f>SUMIFS('[1]1. Отчет АТС'!$C:$C,'[1]1. Отчет АТС'!$A:$A,$A36,'[1]1. Отчет АТС'!$B:$B,1)+'[1]2. Иные услуги'!$D$11+('[1]3. Услуги по передаче'!$E$11*1000)+('[1]4. СН (Установленные)'!$E$12*1000)+'[1]5. Плата за УРП'!$D$6</f>
        <v>2811.7420002339913</v>
      </c>
      <c r="D36" s="34">
        <f>SUMIFS('[1]1. Отчет АТС'!$C:$C,'[1]1. Отчет АТС'!$A:$A,$A36,'[1]1. Отчет АТС'!$B:$B,2)+'[1]2. Иные услуги'!$D$11+('[1]3. Услуги по передаче'!$E$11*1000)+('[1]4. СН (Установленные)'!$E$12*1000)+'[1]5. Плата за УРП'!$D$6</f>
        <v>2684.102000233991</v>
      </c>
      <c r="E36" s="34">
        <f>SUMIFS('[1]1. Отчет АТС'!$C:$C,'[1]1. Отчет АТС'!$A:$A,$A36,'[1]1. Отчет АТС'!$B:$B,3)+'[1]2. Иные услуги'!$D$11+('[1]3. Услуги по передаче'!$E$11*1000)+('[1]4. СН (Установленные)'!$E$12*1000)+'[1]5. Плата за УРП'!$D$6</f>
        <v>2609.3420002339908</v>
      </c>
      <c r="F36" s="34">
        <f>SUMIFS('[1]1. Отчет АТС'!$C:$C,'[1]1. Отчет АТС'!$A:$A,$A36,'[1]1. Отчет АТС'!$B:$B,4)+'[1]2. Иные услуги'!$D$11+('[1]3. Услуги по передаче'!$E$11*1000)+('[1]4. СН (Установленные)'!$E$12*1000)+'[1]5. Плата за УРП'!$D$6</f>
        <v>2407.6820002339909</v>
      </c>
      <c r="G36" s="34">
        <f>SUMIFS('[1]1. Отчет АТС'!$C:$C,'[1]1. Отчет АТС'!$A:$A,$A36,'[1]1. Отчет АТС'!$B:$B,5)+'[1]2. Иные услуги'!$D$11+('[1]3. Услуги по передаче'!$E$11*1000)+('[1]4. СН (Установленные)'!$E$12*1000)+'[1]5. Плата за УРП'!$D$6</f>
        <v>2845.2920002339911</v>
      </c>
      <c r="H36" s="34">
        <f>SUMIFS('[1]1. Отчет АТС'!$C:$C,'[1]1. Отчет АТС'!$A:$A,$A36,'[1]1. Отчет АТС'!$B:$B,6)+'[1]2. Иные услуги'!$D$11+('[1]3. Услуги по передаче'!$E$11*1000)+('[1]4. СН (Установленные)'!$E$12*1000)+'[1]5. Плата за УРП'!$D$6</f>
        <v>3037.4320002339909</v>
      </c>
      <c r="I36" s="34">
        <f>SUMIFS('[1]1. Отчет АТС'!$C:$C,'[1]1. Отчет АТС'!$A:$A,$A36,'[1]1. Отчет АТС'!$B:$B,7)+'[1]2. Иные услуги'!$D$11+('[1]3. Услуги по передаче'!$E$11*1000)+('[1]4. СН (Установленные)'!$E$12*1000)+'[1]5. Плата за УРП'!$D$6</f>
        <v>3300.082000233991</v>
      </c>
      <c r="J36" s="34">
        <f>SUMIFS('[1]1. Отчет АТС'!$C:$C,'[1]1. Отчет АТС'!$A:$A,$A36,'[1]1. Отчет АТС'!$B:$B,8)+'[1]2. Иные услуги'!$D$11+('[1]3. Услуги по передаче'!$E$11*1000)+('[1]4. СН (Установленные)'!$E$12*1000)+'[1]5. Плата за УРП'!$D$6</f>
        <v>3837.6720002339907</v>
      </c>
      <c r="K36" s="34">
        <f>SUMIFS('[1]1. Отчет АТС'!$C:$C,'[1]1. Отчет АТС'!$A:$A,$A36,'[1]1. Отчет АТС'!$B:$B,9)+'[1]2. Иные услуги'!$D$11+('[1]3. Услуги по передаче'!$E$11*1000)+('[1]4. СН (Установленные)'!$E$12*1000)+'[1]5. Плата за УРП'!$D$6</f>
        <v>3878.7120002339907</v>
      </c>
      <c r="L36" s="34">
        <f>SUMIFS('[1]1. Отчет АТС'!$C:$C,'[1]1. Отчет АТС'!$A:$A,$A36,'[1]1. Отчет АТС'!$B:$B,10)+'[1]2. Иные услуги'!$D$11+('[1]3. Услуги по передаче'!$E$11*1000)+('[1]4. СН (Установленные)'!$E$12*1000)+'[1]5. Плата за УРП'!$D$6</f>
        <v>3883.6620002339905</v>
      </c>
      <c r="M36" s="34">
        <f>SUMIFS('[1]1. Отчет АТС'!$C:$C,'[1]1. Отчет АТС'!$A:$A,$A36,'[1]1. Отчет АТС'!$B:$B,11)+'[1]2. Иные услуги'!$D$11+('[1]3. Услуги по передаче'!$E$11*1000)+('[1]4. СН (Установленные)'!$E$12*1000)+'[1]5. Плата за УРП'!$D$6</f>
        <v>3874.9320002339909</v>
      </c>
      <c r="N36" s="34">
        <f>SUMIFS('[1]1. Отчет АТС'!$C:$C,'[1]1. Отчет АТС'!$A:$A,$A36,'[1]1. Отчет АТС'!$B:$B,12)+'[1]2. Иные услуги'!$D$11+('[1]3. Услуги по передаче'!$E$11*1000)+('[1]4. СН (Установленные)'!$E$12*1000)+'[1]5. Плата за УРП'!$D$6</f>
        <v>3871.3220002339913</v>
      </c>
      <c r="O36" s="34">
        <f>SUMIFS('[1]1. Отчет АТС'!$C:$C,'[1]1. Отчет АТС'!$A:$A,$A36,'[1]1. Отчет АТС'!$B:$B,13)+'[1]2. Иные услуги'!$D$11+('[1]3. Услуги по передаче'!$E$11*1000)+('[1]4. СН (Установленные)'!$E$12*1000)+'[1]5. Плата за УРП'!$D$6</f>
        <v>3863.7020002339905</v>
      </c>
      <c r="P36" s="34">
        <f>SUMIFS('[1]1. Отчет АТС'!$C:$C,'[1]1. Отчет АТС'!$A:$A,$A36,'[1]1. Отчет АТС'!$B:$B,14)+'[1]2. Иные услуги'!$D$11+('[1]3. Услуги по передаче'!$E$11*1000)+('[1]4. СН (Установленные)'!$E$12*1000)+'[1]5. Плата за УРП'!$D$6</f>
        <v>3879.8420002339908</v>
      </c>
      <c r="Q36" s="34">
        <f>SUMIFS('[1]1. Отчет АТС'!$C:$C,'[1]1. Отчет АТС'!$A:$A,$A36,'[1]1. Отчет АТС'!$B:$B,15)+'[1]2. Иные услуги'!$D$11+('[1]3. Услуги по передаче'!$E$11*1000)+('[1]4. СН (Установленные)'!$E$12*1000)+'[1]5. Плата за УРП'!$D$6</f>
        <v>3871.102000233991</v>
      </c>
      <c r="R36" s="34">
        <f>SUMIFS('[1]1. Отчет АТС'!$C:$C,'[1]1. Отчет АТС'!$A:$A,$A36,'[1]1. Отчет АТС'!$B:$B,16)+'[1]2. Иные услуги'!$D$11+('[1]3. Услуги по передаче'!$E$11*1000)+('[1]4. СН (Установленные)'!$E$12*1000)+'[1]5. Плата за УРП'!$D$6</f>
        <v>3871.7820002339913</v>
      </c>
      <c r="S36" s="34">
        <f>SUMIFS('[1]1. Отчет АТС'!$C:$C,'[1]1. Отчет АТС'!$A:$A,$A36,'[1]1. Отчет АТС'!$B:$B,17)+'[1]2. Иные услуги'!$D$11+('[1]3. Услуги по передаче'!$E$11*1000)+('[1]4. СН (Установленные)'!$E$12*1000)+'[1]5. Плата за УРП'!$D$6</f>
        <v>3876.142000233991</v>
      </c>
      <c r="T36" s="34">
        <f>SUMIFS('[1]1. Отчет АТС'!$C:$C,'[1]1. Отчет АТС'!$A:$A,$A36,'[1]1. Отчет АТС'!$B:$B,18)+'[1]2. Иные услуги'!$D$11+('[1]3. Услуги по передаче'!$E$11*1000)+('[1]4. СН (Установленные)'!$E$12*1000)+'[1]5. Плата за УРП'!$D$6</f>
        <v>3874.5820002339906</v>
      </c>
      <c r="U36" s="34">
        <f>SUMIFS('[1]1. Отчет АТС'!$C:$C,'[1]1. Отчет АТС'!$A:$A,$A36,'[1]1. Отчет АТС'!$B:$B,19)+'[1]2. Иные услуги'!$D$11+('[1]3. Услуги по передаче'!$E$11*1000)+('[1]4. СН (Установленные)'!$E$12*1000)+'[1]5. Плата за УРП'!$D$6</f>
        <v>3863.2920002339906</v>
      </c>
      <c r="V36" s="34">
        <f>SUMIFS('[1]1. Отчет АТС'!$C:$C,'[1]1. Отчет АТС'!$A:$A,$A36,'[1]1. Отчет АТС'!$B:$B,20)+'[1]2. Иные услуги'!$D$11+('[1]3. Услуги по передаче'!$E$11*1000)+('[1]4. СН (Установленные)'!$E$12*1000)+'[1]5. Плата за УРП'!$D$6</f>
        <v>3866.6220002339905</v>
      </c>
      <c r="W36" s="34">
        <f>SUMIFS('[1]1. Отчет АТС'!$C:$C,'[1]1. Отчет АТС'!$A:$A,$A36,'[1]1. Отчет АТС'!$B:$B,21)+'[1]2. Иные услуги'!$D$11+('[1]3. Услуги по передаче'!$E$11*1000)+('[1]4. СН (Установленные)'!$E$12*1000)+'[1]5. Плата за УРП'!$D$6</f>
        <v>3864.5720002339913</v>
      </c>
      <c r="X36" s="34">
        <f>SUMIFS('[1]1. Отчет АТС'!$C:$C,'[1]1. Отчет АТС'!$A:$A,$A36,'[1]1. Отчет АТС'!$B:$B,22)+'[1]2. Иные услуги'!$D$11+('[1]3. Услуги по передаче'!$E$11*1000)+('[1]4. СН (Установленные)'!$E$12*1000)+'[1]5. Плата за УРП'!$D$6</f>
        <v>3825.5520002339908</v>
      </c>
      <c r="Y36" s="34">
        <f>SUMIFS('[1]1. Отчет АТС'!$C:$C,'[1]1. Отчет АТС'!$A:$A,$A36,'[1]1. Отчет АТС'!$B:$B,23)+'[1]2. Иные услуги'!$D$11+('[1]3. Услуги по передаче'!$E$11*1000)+('[1]4. СН (Установленные)'!$E$12*1000)+'[1]5. Плата за УРП'!$D$6</f>
        <v>3316.582000233991</v>
      </c>
    </row>
    <row r="37" spans="1:25" ht="15">
      <c r="A37" s="33">
        <v>45470</v>
      </c>
      <c r="B37" s="34">
        <f>SUMIFS('[1]1. Отчет АТС'!$C:$C,'[1]1. Отчет АТС'!$A:$A,$A37,'[1]1. Отчет АТС'!$B:$B,0)+'[1]2. Иные услуги'!$D$11+('[1]3. Услуги по передаче'!$E$11*1000)+('[1]4. СН (Установленные)'!$E$12*1000)+'[1]5. Плата за УРП'!$D$6</f>
        <v>3069.2520002339911</v>
      </c>
      <c r="C37" s="34">
        <f>SUMIFS('[1]1. Отчет АТС'!$C:$C,'[1]1. Отчет АТС'!$A:$A,$A37,'[1]1. Отчет АТС'!$B:$B,1)+'[1]2. Иные услуги'!$D$11+('[1]3. Услуги по передаче'!$E$11*1000)+('[1]4. СН (Установленные)'!$E$12*1000)+'[1]5. Плата за УРП'!$D$6</f>
        <v>2807.8020002339908</v>
      </c>
      <c r="D37" s="34">
        <f>SUMIFS('[1]1. Отчет АТС'!$C:$C,'[1]1. Отчет АТС'!$A:$A,$A37,'[1]1. Отчет АТС'!$B:$B,2)+'[1]2. Иные услуги'!$D$11+('[1]3. Услуги по передаче'!$E$11*1000)+('[1]4. СН (Установленные)'!$E$12*1000)+'[1]5. Плата за УРП'!$D$6</f>
        <v>2686.1920002339912</v>
      </c>
      <c r="E37" s="34">
        <f>SUMIFS('[1]1. Отчет АТС'!$C:$C,'[1]1. Отчет АТС'!$A:$A,$A37,'[1]1. Отчет АТС'!$B:$B,3)+'[1]2. Иные услуги'!$D$11+('[1]3. Услуги по передаче'!$E$11*1000)+('[1]4. СН (Установленные)'!$E$12*1000)+'[1]5. Плата за УРП'!$D$6</f>
        <v>2612.102000233991</v>
      </c>
      <c r="F37" s="34">
        <f>SUMIFS('[1]1. Отчет АТС'!$C:$C,'[1]1. Отчет АТС'!$A:$A,$A37,'[1]1. Отчет АТС'!$B:$B,4)+'[1]2. Иные услуги'!$D$11+('[1]3. Услуги по передаче'!$E$11*1000)+('[1]4. СН (Установленные)'!$E$12*1000)+'[1]5. Плата за УРП'!$D$6</f>
        <v>2604.8420002339908</v>
      </c>
      <c r="G37" s="34">
        <f>SUMIFS('[1]1. Отчет АТС'!$C:$C,'[1]1. Отчет АТС'!$A:$A,$A37,'[1]1. Отчет АТС'!$B:$B,5)+'[1]2. Иные услуги'!$D$11+('[1]3. Услуги по передаче'!$E$11*1000)+('[1]4. СН (Установленные)'!$E$12*1000)+'[1]5. Плата за УРП'!$D$6</f>
        <v>2867.0620002339911</v>
      </c>
      <c r="H37" s="34">
        <f>SUMIFS('[1]1. Отчет АТС'!$C:$C,'[1]1. Отчет АТС'!$A:$A,$A37,'[1]1. Отчет АТС'!$B:$B,6)+'[1]2. Иные услуги'!$D$11+('[1]3. Услуги по передаче'!$E$11*1000)+('[1]4. СН (Установленные)'!$E$12*1000)+'[1]5. Плата за УРП'!$D$6</f>
        <v>3054.852000233991</v>
      </c>
      <c r="I37" s="34">
        <f>SUMIFS('[1]1. Отчет АТС'!$C:$C,'[1]1. Отчет АТС'!$A:$A,$A37,'[1]1. Отчет АТС'!$B:$B,7)+'[1]2. Иные услуги'!$D$11+('[1]3. Услуги по передаче'!$E$11*1000)+('[1]4. СН (Установленные)'!$E$12*1000)+'[1]5. Плата за УРП'!$D$6</f>
        <v>3340.7320002339911</v>
      </c>
      <c r="J37" s="34">
        <f>SUMIFS('[1]1. Отчет АТС'!$C:$C,'[1]1. Отчет АТС'!$A:$A,$A37,'[1]1. Отчет АТС'!$B:$B,8)+'[1]2. Иные услуги'!$D$11+('[1]3. Услуги по передаче'!$E$11*1000)+('[1]4. СН (Установленные)'!$E$12*1000)+'[1]5. Плата за УРП'!$D$6</f>
        <v>3867.9620002339907</v>
      </c>
      <c r="K37" s="34">
        <f>SUMIFS('[1]1. Отчет АТС'!$C:$C,'[1]1. Отчет АТС'!$A:$A,$A37,'[1]1. Отчет АТС'!$B:$B,9)+'[1]2. Иные услуги'!$D$11+('[1]3. Услуги по передаче'!$E$11*1000)+('[1]4. СН (Установленные)'!$E$12*1000)+'[1]5. Плата за УРП'!$D$6</f>
        <v>3918.5620002339911</v>
      </c>
      <c r="L37" s="34">
        <f>SUMIFS('[1]1. Отчет АТС'!$C:$C,'[1]1. Отчет АТС'!$A:$A,$A37,'[1]1. Отчет АТС'!$B:$B,10)+'[1]2. Иные услуги'!$D$11+('[1]3. Услуги по передаче'!$E$11*1000)+('[1]4. СН (Установленные)'!$E$12*1000)+'[1]5. Плата за УРП'!$D$6</f>
        <v>3914.8820002339908</v>
      </c>
      <c r="M37" s="34">
        <f>SUMIFS('[1]1. Отчет АТС'!$C:$C,'[1]1. Отчет АТС'!$A:$A,$A37,'[1]1. Отчет АТС'!$B:$B,11)+'[1]2. Иные услуги'!$D$11+('[1]3. Услуги по передаче'!$E$11*1000)+('[1]4. СН (Установленные)'!$E$12*1000)+'[1]5. Плата за УРП'!$D$6</f>
        <v>3909.1920002339912</v>
      </c>
      <c r="N37" s="34">
        <f>SUMIFS('[1]1. Отчет АТС'!$C:$C,'[1]1. Отчет АТС'!$A:$A,$A37,'[1]1. Отчет АТС'!$B:$B,12)+'[1]2. Иные услуги'!$D$11+('[1]3. Услуги по передаче'!$E$11*1000)+('[1]4. СН (Установленные)'!$E$12*1000)+'[1]5. Плата за УРП'!$D$6</f>
        <v>3904.3720002339905</v>
      </c>
      <c r="O37" s="34">
        <f>SUMIFS('[1]1. Отчет АТС'!$C:$C,'[1]1. Отчет АТС'!$A:$A,$A37,'[1]1. Отчет АТС'!$B:$B,13)+'[1]2. Иные услуги'!$D$11+('[1]3. Услуги по передаче'!$E$11*1000)+('[1]4. СН (Установленные)'!$E$12*1000)+'[1]5. Плата за УРП'!$D$6</f>
        <v>3904.4920002339913</v>
      </c>
      <c r="P37" s="34">
        <f>SUMIFS('[1]1. Отчет АТС'!$C:$C,'[1]1. Отчет АТС'!$A:$A,$A37,'[1]1. Отчет АТС'!$B:$B,14)+'[1]2. Иные услуги'!$D$11+('[1]3. Услуги по передаче'!$E$11*1000)+('[1]4. СН (Установленные)'!$E$12*1000)+'[1]5. Плата за УРП'!$D$6</f>
        <v>3960.5920002339908</v>
      </c>
      <c r="Q37" s="34">
        <f>SUMIFS('[1]1. Отчет АТС'!$C:$C,'[1]1. Отчет АТС'!$A:$A,$A37,'[1]1. Отчет АТС'!$B:$B,15)+'[1]2. Иные услуги'!$D$11+('[1]3. Услуги по передаче'!$E$11*1000)+('[1]4. СН (Установленные)'!$E$12*1000)+'[1]5. Плата за УРП'!$D$6</f>
        <v>3988.5820002339906</v>
      </c>
      <c r="R37" s="34">
        <f>SUMIFS('[1]1. Отчет АТС'!$C:$C,'[1]1. Отчет АТС'!$A:$A,$A37,'[1]1. Отчет АТС'!$B:$B,16)+'[1]2. Иные услуги'!$D$11+('[1]3. Услуги по передаче'!$E$11*1000)+('[1]4. СН (Установленные)'!$E$12*1000)+'[1]5. Плата за УРП'!$D$6</f>
        <v>3983.0420002339906</v>
      </c>
      <c r="S37" s="34">
        <f>SUMIFS('[1]1. Отчет АТС'!$C:$C,'[1]1. Отчет АТС'!$A:$A,$A37,'[1]1. Отчет АТС'!$B:$B,17)+'[1]2. Иные услуги'!$D$11+('[1]3. Услуги по передаче'!$E$11*1000)+('[1]4. СН (Установленные)'!$E$12*1000)+'[1]5. Плата за УРП'!$D$6</f>
        <v>3967.0920002339908</v>
      </c>
      <c r="T37" s="34">
        <f>SUMIFS('[1]1. Отчет АТС'!$C:$C,'[1]1. Отчет АТС'!$A:$A,$A37,'[1]1. Отчет АТС'!$B:$B,18)+'[1]2. Иные услуги'!$D$11+('[1]3. Услуги по передаче'!$E$11*1000)+('[1]4. СН (Установленные)'!$E$12*1000)+'[1]5. Плата за УРП'!$D$6</f>
        <v>3891.4620002339907</v>
      </c>
      <c r="U37" s="34">
        <f>SUMIFS('[1]1. Отчет АТС'!$C:$C,'[1]1. Отчет АТС'!$A:$A,$A37,'[1]1. Отчет АТС'!$B:$B,19)+'[1]2. Иные услуги'!$D$11+('[1]3. Услуги по передаче'!$E$11*1000)+('[1]4. СН (Установленные)'!$E$12*1000)+'[1]5. Плата за УРП'!$D$6</f>
        <v>3856.7720002339911</v>
      </c>
      <c r="V37" s="34">
        <f>SUMIFS('[1]1. Отчет АТС'!$C:$C,'[1]1. Отчет АТС'!$A:$A,$A37,'[1]1. Отчет АТС'!$B:$B,20)+'[1]2. Иные услуги'!$D$11+('[1]3. Услуги по передаче'!$E$11*1000)+('[1]4. СН (Установленные)'!$E$12*1000)+'[1]5. Плата за УРП'!$D$6</f>
        <v>3858.5520002339908</v>
      </c>
      <c r="W37" s="34">
        <f>SUMIFS('[1]1. Отчет АТС'!$C:$C,'[1]1. Отчет АТС'!$A:$A,$A37,'[1]1. Отчет АТС'!$B:$B,21)+'[1]2. Иные услуги'!$D$11+('[1]3. Услуги по передаче'!$E$11*1000)+('[1]4. СН (Установленные)'!$E$12*1000)+'[1]5. Плата за УРП'!$D$6</f>
        <v>3852.1920002339912</v>
      </c>
      <c r="X37" s="34">
        <f>SUMIFS('[1]1. Отчет АТС'!$C:$C,'[1]1. Отчет АТС'!$A:$A,$A37,'[1]1. Отчет АТС'!$B:$B,22)+'[1]2. Иные услуги'!$D$11+('[1]3. Услуги по передаче'!$E$11*1000)+('[1]4. СН (Установленные)'!$E$12*1000)+'[1]5. Плата за УРП'!$D$6</f>
        <v>3824.2020002339914</v>
      </c>
      <c r="Y37" s="34">
        <f>SUMIFS('[1]1. Отчет АТС'!$C:$C,'[1]1. Отчет АТС'!$A:$A,$A37,'[1]1. Отчет АТС'!$B:$B,23)+'[1]2. Иные услуги'!$D$11+('[1]3. Услуги по передаче'!$E$11*1000)+('[1]4. СН (Установленные)'!$E$12*1000)+'[1]5. Плата за УРП'!$D$6</f>
        <v>3380.4420002339912</v>
      </c>
    </row>
    <row r="38" spans="1:25" ht="15">
      <c r="A38" s="33">
        <v>45471</v>
      </c>
      <c r="B38" s="34">
        <f>SUMIFS('[1]1. Отчет АТС'!$C:$C,'[1]1. Отчет АТС'!$A:$A,$A38,'[1]1. Отчет АТС'!$B:$B,0)+'[1]2. Иные услуги'!$D$11+('[1]3. Услуги по передаче'!$E$11*1000)+('[1]4. СН (Установленные)'!$E$12*1000)+'[1]5. Плата за УРП'!$D$6</f>
        <v>3071.2420002339913</v>
      </c>
      <c r="C38" s="34">
        <f>SUMIFS('[1]1. Отчет АТС'!$C:$C,'[1]1. Отчет АТС'!$A:$A,$A38,'[1]1. Отчет АТС'!$B:$B,1)+'[1]2. Иные услуги'!$D$11+('[1]3. Услуги по передаче'!$E$11*1000)+('[1]4. СН (Установленные)'!$E$12*1000)+'[1]5. Плата за УРП'!$D$6</f>
        <v>2788.1120002339912</v>
      </c>
      <c r="D38" s="34">
        <f>SUMIFS('[1]1. Отчет АТС'!$C:$C,'[1]1. Отчет АТС'!$A:$A,$A38,'[1]1. Отчет АТС'!$B:$B,2)+'[1]2. Иные услуги'!$D$11+('[1]3. Услуги по передаче'!$E$11*1000)+('[1]4. СН (Установленные)'!$E$12*1000)+'[1]5. Плата за УРП'!$D$6</f>
        <v>2615.8620002339912</v>
      </c>
      <c r="E38" s="34">
        <f>SUMIFS('[1]1. Отчет АТС'!$C:$C,'[1]1. Отчет АТС'!$A:$A,$A38,'[1]1. Отчет АТС'!$B:$B,3)+'[1]2. Иные услуги'!$D$11+('[1]3. Услуги по передаче'!$E$11*1000)+('[1]4. СН (Установленные)'!$E$12*1000)+'[1]5. Плата за УРП'!$D$6</f>
        <v>1785.2520002339911</v>
      </c>
      <c r="F38" s="34">
        <f>SUMIFS('[1]1. Отчет АТС'!$C:$C,'[1]1. Отчет АТС'!$A:$A,$A38,'[1]1. Отчет АТС'!$B:$B,4)+'[1]2. Иные услуги'!$D$11+('[1]3. Услуги по передаче'!$E$11*1000)+('[1]4. СН (Установленные)'!$E$12*1000)+'[1]5. Плата за УРП'!$D$6</f>
        <v>1784.5320002339911</v>
      </c>
      <c r="G38" s="34">
        <f>SUMIFS('[1]1. Отчет АТС'!$C:$C,'[1]1. Отчет АТС'!$A:$A,$A38,'[1]1. Отчет АТС'!$B:$B,5)+'[1]2. Иные услуги'!$D$11+('[1]3. Услуги по передаче'!$E$11*1000)+('[1]4. СН (Установленные)'!$E$12*1000)+'[1]5. Плата за УРП'!$D$6</f>
        <v>2737.9020002339912</v>
      </c>
      <c r="H38" s="34">
        <f>SUMIFS('[1]1. Отчет АТС'!$C:$C,'[1]1. Отчет АТС'!$A:$A,$A38,'[1]1. Отчет АТС'!$B:$B,6)+'[1]2. Иные услуги'!$D$11+('[1]3. Услуги по передаче'!$E$11*1000)+('[1]4. СН (Установленные)'!$E$12*1000)+'[1]5. Плата за УРП'!$D$6</f>
        <v>2953.582000233991</v>
      </c>
      <c r="I38" s="34">
        <f>SUMIFS('[1]1. Отчет АТС'!$C:$C,'[1]1. Отчет АТС'!$A:$A,$A38,'[1]1. Отчет АТС'!$B:$B,7)+'[1]2. Иные услуги'!$D$11+('[1]3. Услуги по передаче'!$E$11*1000)+('[1]4. СН (Установленные)'!$E$12*1000)+'[1]5. Плата за УРП'!$D$6</f>
        <v>3291.7520002339911</v>
      </c>
      <c r="J38" s="34">
        <f>SUMIFS('[1]1. Отчет АТС'!$C:$C,'[1]1. Отчет АТС'!$A:$A,$A38,'[1]1. Отчет АТС'!$B:$B,8)+'[1]2. Иные услуги'!$D$11+('[1]3. Услуги по передаче'!$E$11*1000)+('[1]4. СН (Установленные)'!$E$12*1000)+'[1]5. Плата за УРП'!$D$6</f>
        <v>3853.7920002339906</v>
      </c>
      <c r="K38" s="34">
        <f>SUMIFS('[1]1. Отчет АТС'!$C:$C,'[1]1. Отчет АТС'!$A:$A,$A38,'[1]1. Отчет АТС'!$B:$B,9)+'[1]2. Иные услуги'!$D$11+('[1]3. Услуги по передаче'!$E$11*1000)+('[1]4. СН (Установленные)'!$E$12*1000)+'[1]5. Плата за УРП'!$D$6</f>
        <v>4042.2020002339905</v>
      </c>
      <c r="L38" s="34">
        <f>SUMIFS('[1]1. Отчет АТС'!$C:$C,'[1]1. Отчет АТС'!$A:$A,$A38,'[1]1. Отчет АТС'!$B:$B,10)+'[1]2. Иные услуги'!$D$11+('[1]3. Услуги по передаче'!$E$11*1000)+('[1]4. СН (Установленные)'!$E$12*1000)+'[1]5. Плата за УРП'!$D$6</f>
        <v>4037.5520002339908</v>
      </c>
      <c r="M38" s="34">
        <f>SUMIFS('[1]1. Отчет АТС'!$C:$C,'[1]1. Отчет АТС'!$A:$A,$A38,'[1]1. Отчет АТС'!$B:$B,11)+'[1]2. Иные услуги'!$D$11+('[1]3. Услуги по передаче'!$E$11*1000)+('[1]4. СН (Установленные)'!$E$12*1000)+'[1]5. Плата за УРП'!$D$6</f>
        <v>4060.3420002339908</v>
      </c>
      <c r="N38" s="34">
        <f>SUMIFS('[1]1. Отчет АТС'!$C:$C,'[1]1. Отчет АТС'!$A:$A,$A38,'[1]1. Отчет АТС'!$B:$B,12)+'[1]2. Иные услуги'!$D$11+('[1]3. Услуги по передаче'!$E$11*1000)+('[1]4. СН (Установленные)'!$E$12*1000)+'[1]5. Плата за УРП'!$D$6</f>
        <v>4013.8420002339908</v>
      </c>
      <c r="O38" s="34">
        <f>SUMIFS('[1]1. Отчет АТС'!$C:$C,'[1]1. Отчет АТС'!$A:$A,$A38,'[1]1. Отчет АТС'!$B:$B,13)+'[1]2. Иные услуги'!$D$11+('[1]3. Услуги по передаче'!$E$11*1000)+('[1]4. СН (Установленные)'!$E$12*1000)+'[1]5. Плата за УРП'!$D$6</f>
        <v>4093.0220002339911</v>
      </c>
      <c r="P38" s="34">
        <f>SUMIFS('[1]1. Отчет АТС'!$C:$C,'[1]1. Отчет АТС'!$A:$A,$A38,'[1]1. Отчет АТС'!$B:$B,14)+'[1]2. Иные услуги'!$D$11+('[1]3. Услуги по передаче'!$E$11*1000)+('[1]4. СН (Установленные)'!$E$12*1000)+'[1]5. Плата за УРП'!$D$6</f>
        <v>4102.3120002339911</v>
      </c>
      <c r="Q38" s="34">
        <f>SUMIFS('[1]1. Отчет АТС'!$C:$C,'[1]1. Отчет АТС'!$A:$A,$A38,'[1]1. Отчет АТС'!$B:$B,15)+'[1]2. Иные услуги'!$D$11+('[1]3. Услуги по передаче'!$E$11*1000)+('[1]4. СН (Установленные)'!$E$12*1000)+'[1]5. Плата за УРП'!$D$6</f>
        <v>4111.2620002339909</v>
      </c>
      <c r="R38" s="34">
        <f>SUMIFS('[1]1. Отчет АТС'!$C:$C,'[1]1. Отчет АТС'!$A:$A,$A38,'[1]1. Отчет АТС'!$B:$B,16)+'[1]2. Иные услуги'!$D$11+('[1]3. Услуги по передаче'!$E$11*1000)+('[1]4. СН (Установленные)'!$E$12*1000)+'[1]5. Плата за УРП'!$D$6</f>
        <v>4124.0220002339911</v>
      </c>
      <c r="S38" s="34">
        <f>SUMIFS('[1]1. Отчет АТС'!$C:$C,'[1]1. Отчет АТС'!$A:$A,$A38,'[1]1. Отчет АТС'!$B:$B,17)+'[1]2. Иные услуги'!$D$11+('[1]3. Услуги по передаче'!$E$11*1000)+('[1]4. СН (Установленные)'!$E$12*1000)+'[1]5. Плата за УРП'!$D$6</f>
        <v>4104.2720002339911</v>
      </c>
      <c r="T38" s="34">
        <f>SUMIFS('[1]1. Отчет АТС'!$C:$C,'[1]1. Отчет АТС'!$A:$A,$A38,'[1]1. Отчет АТС'!$B:$B,18)+'[1]2. Иные услуги'!$D$11+('[1]3. Услуги по передаче'!$E$11*1000)+('[1]4. СН (Установленные)'!$E$12*1000)+'[1]5. Плата за УРП'!$D$6</f>
        <v>4073.8820002339908</v>
      </c>
      <c r="U38" s="34">
        <f>SUMIFS('[1]1. Отчет АТС'!$C:$C,'[1]1. Отчет АТС'!$A:$A,$A38,'[1]1. Отчет АТС'!$B:$B,19)+'[1]2. Иные услуги'!$D$11+('[1]3. Услуги по передаче'!$E$11*1000)+('[1]4. СН (Установленные)'!$E$12*1000)+'[1]5. Плата за УРП'!$D$6</f>
        <v>3968.1620002339905</v>
      </c>
      <c r="V38" s="34">
        <f>SUMIFS('[1]1. Отчет АТС'!$C:$C,'[1]1. Отчет АТС'!$A:$A,$A38,'[1]1. Отчет АТС'!$B:$B,20)+'[1]2. Иные услуги'!$D$11+('[1]3. Услуги по передаче'!$E$11*1000)+('[1]4. СН (Установленные)'!$E$12*1000)+'[1]5. Плата за УРП'!$D$6</f>
        <v>3975.2720002339911</v>
      </c>
      <c r="W38" s="34">
        <f>SUMIFS('[1]1. Отчет АТС'!$C:$C,'[1]1. Отчет АТС'!$A:$A,$A38,'[1]1. Отчет АТС'!$B:$B,21)+'[1]2. Иные услуги'!$D$11+('[1]3. Услуги по передаче'!$E$11*1000)+('[1]4. СН (Установленные)'!$E$12*1000)+'[1]5. Плата за УРП'!$D$6</f>
        <v>3960.6120002339912</v>
      </c>
      <c r="X38" s="34">
        <f>SUMIFS('[1]1. Отчет АТС'!$C:$C,'[1]1. Отчет АТС'!$A:$A,$A38,'[1]1. Отчет АТС'!$B:$B,22)+'[1]2. Иные услуги'!$D$11+('[1]3. Услуги по передаче'!$E$11*1000)+('[1]4. СН (Установленные)'!$E$12*1000)+'[1]5. Плата за УРП'!$D$6</f>
        <v>3822.2820002339913</v>
      </c>
      <c r="Y38" s="34">
        <f>SUMIFS('[1]1. Отчет АТС'!$C:$C,'[1]1. Отчет АТС'!$A:$A,$A38,'[1]1. Отчет АТС'!$B:$B,23)+'[1]2. Иные услуги'!$D$11+('[1]3. Услуги по передаче'!$E$11*1000)+('[1]4. СН (Установленные)'!$E$12*1000)+'[1]5. Плата за УРП'!$D$6</f>
        <v>3278.0020002339911</v>
      </c>
    </row>
    <row r="39" spans="1:25" ht="15">
      <c r="A39" s="33">
        <v>45472</v>
      </c>
      <c r="B39" s="34">
        <f>SUMIFS('[1]1. Отчет АТС'!$C:$C,'[1]1. Отчет АТС'!$A:$A,$A39,'[1]1. Отчет АТС'!$B:$B,0)+'[1]2. Иные услуги'!$D$11+('[1]3. Услуги по передаче'!$E$11*1000)+('[1]4. СН (Установленные)'!$E$12*1000)+'[1]5. Плата за УРП'!$D$6</f>
        <v>3135.5720002339913</v>
      </c>
      <c r="C39" s="34">
        <f>SUMIFS('[1]1. Отчет АТС'!$C:$C,'[1]1. Отчет АТС'!$A:$A,$A39,'[1]1. Отчет АТС'!$B:$B,1)+'[1]2. Иные услуги'!$D$11+('[1]3. Услуги по передаче'!$E$11*1000)+('[1]4. СН (Установленные)'!$E$12*1000)+'[1]5. Плата за УРП'!$D$6</f>
        <v>2966.602000233991</v>
      </c>
      <c r="D39" s="34">
        <f>SUMIFS('[1]1. Отчет АТС'!$C:$C,'[1]1. Отчет АТС'!$A:$A,$A39,'[1]1. Отчет АТС'!$B:$B,2)+'[1]2. Иные услуги'!$D$11+('[1]3. Услуги по передаче'!$E$11*1000)+('[1]4. СН (Установленные)'!$E$12*1000)+'[1]5. Плата за УРП'!$D$6</f>
        <v>2885.9920002339913</v>
      </c>
      <c r="E39" s="34">
        <f>SUMIFS('[1]1. Отчет АТС'!$C:$C,'[1]1. Отчет АТС'!$A:$A,$A39,'[1]1. Отчет АТС'!$B:$B,3)+'[1]2. Иные услуги'!$D$11+('[1]3. Услуги по передаче'!$E$11*1000)+('[1]4. СН (Установленные)'!$E$12*1000)+'[1]5. Плата за УРП'!$D$6</f>
        <v>2784.2520002339911</v>
      </c>
      <c r="F39" s="34">
        <f>SUMIFS('[1]1. Отчет АТС'!$C:$C,'[1]1. Отчет АТС'!$A:$A,$A39,'[1]1. Отчет АТС'!$B:$B,4)+'[1]2. Иные услуги'!$D$11+('[1]3. Услуги по передаче'!$E$11*1000)+('[1]4. СН (Установленные)'!$E$12*1000)+'[1]5. Плата за УРП'!$D$6</f>
        <v>2712.662000233991</v>
      </c>
      <c r="G39" s="34">
        <f>SUMIFS('[1]1. Отчет АТС'!$C:$C,'[1]1. Отчет АТС'!$A:$A,$A39,'[1]1. Отчет АТС'!$B:$B,5)+'[1]2. Иные услуги'!$D$11+('[1]3. Услуги по передаче'!$E$11*1000)+('[1]4. СН (Установленные)'!$E$12*1000)+'[1]5. Плата за УРП'!$D$6</f>
        <v>2828.852000233991</v>
      </c>
      <c r="H39" s="34">
        <f>SUMIFS('[1]1. Отчет АТС'!$C:$C,'[1]1. Отчет АТС'!$A:$A,$A39,'[1]1. Отчет АТС'!$B:$B,6)+'[1]2. Иные услуги'!$D$11+('[1]3. Услуги по передаче'!$E$11*1000)+('[1]4. СН (Установленные)'!$E$12*1000)+'[1]5. Плата за УРП'!$D$6</f>
        <v>2899.0720002339913</v>
      </c>
      <c r="I39" s="34">
        <f>SUMIFS('[1]1. Отчет АТС'!$C:$C,'[1]1. Отчет АТС'!$A:$A,$A39,'[1]1. Отчет АТС'!$B:$B,7)+'[1]2. Иные услуги'!$D$11+('[1]3. Услуги по передаче'!$E$11*1000)+('[1]4. СН (Установленные)'!$E$12*1000)+'[1]5. Плата за УРП'!$D$6</f>
        <v>3171.082000233991</v>
      </c>
      <c r="J39" s="34">
        <f>SUMIFS('[1]1. Отчет АТС'!$C:$C,'[1]1. Отчет АТС'!$A:$A,$A39,'[1]1. Отчет АТС'!$B:$B,8)+'[1]2. Иные услуги'!$D$11+('[1]3. Услуги по передаче'!$E$11*1000)+('[1]4. СН (Установленные)'!$E$12*1000)+'[1]5. Плата за УРП'!$D$6</f>
        <v>3692.4220002339912</v>
      </c>
      <c r="K39" s="34">
        <f>SUMIFS('[1]1. Отчет АТС'!$C:$C,'[1]1. Отчет АТС'!$A:$A,$A39,'[1]1. Отчет АТС'!$B:$B,9)+'[1]2. Иные услуги'!$D$11+('[1]3. Услуги по передаче'!$E$11*1000)+('[1]4. СН (Установленные)'!$E$12*1000)+'[1]5. Плата за УРП'!$D$6</f>
        <v>3917.5220002339911</v>
      </c>
      <c r="L39" s="34">
        <f>SUMIFS('[1]1. Отчет АТС'!$C:$C,'[1]1. Отчет АТС'!$A:$A,$A39,'[1]1. Отчет АТС'!$B:$B,10)+'[1]2. Иные услуги'!$D$11+('[1]3. Услуги по передаче'!$E$11*1000)+('[1]4. СН (Установленные)'!$E$12*1000)+'[1]5. Плата за УРП'!$D$6</f>
        <v>3954.2920002339906</v>
      </c>
      <c r="M39" s="34">
        <f>SUMIFS('[1]1. Отчет АТС'!$C:$C,'[1]1. Отчет АТС'!$A:$A,$A39,'[1]1. Отчет АТС'!$B:$B,11)+'[1]2. Иные услуги'!$D$11+('[1]3. Услуги по передаче'!$E$11*1000)+('[1]4. СН (Установленные)'!$E$12*1000)+'[1]5. Плата за УРП'!$D$6</f>
        <v>4028.0420002339906</v>
      </c>
      <c r="N39" s="34">
        <f>SUMIFS('[1]1. Отчет АТС'!$C:$C,'[1]1. Отчет АТС'!$A:$A,$A39,'[1]1. Отчет АТС'!$B:$B,12)+'[1]2. Иные услуги'!$D$11+('[1]3. Услуги по передаче'!$E$11*1000)+('[1]4. СН (Установленные)'!$E$12*1000)+'[1]5. Плата за УРП'!$D$6</f>
        <v>4090.102000233991</v>
      </c>
      <c r="O39" s="34">
        <f>SUMIFS('[1]1. Отчет АТС'!$C:$C,'[1]1. Отчет АТС'!$A:$A,$A39,'[1]1. Отчет АТС'!$B:$B,13)+'[1]2. Иные услуги'!$D$11+('[1]3. Услуги по передаче'!$E$11*1000)+('[1]4. СН (Установленные)'!$E$12*1000)+'[1]5. Плата за УРП'!$D$6</f>
        <v>4122.0320002339913</v>
      </c>
      <c r="P39" s="34">
        <f>SUMIFS('[1]1. Отчет АТС'!$C:$C,'[1]1. Отчет АТС'!$A:$A,$A39,'[1]1. Отчет АТС'!$B:$B,14)+'[1]2. Иные услуги'!$D$11+('[1]3. Услуги по передаче'!$E$11*1000)+('[1]4. СН (Установленные)'!$E$12*1000)+'[1]5. Плата за УРП'!$D$6</f>
        <v>4146.9820002339911</v>
      </c>
      <c r="Q39" s="34">
        <f>SUMIFS('[1]1. Отчет АТС'!$C:$C,'[1]1. Отчет АТС'!$A:$A,$A39,'[1]1. Отчет АТС'!$B:$B,15)+'[1]2. Иные услуги'!$D$11+('[1]3. Услуги по передаче'!$E$11*1000)+('[1]4. СН (Установленные)'!$E$12*1000)+'[1]5. Плата за УРП'!$D$6</f>
        <v>4145.8720002339905</v>
      </c>
      <c r="R39" s="34">
        <f>SUMIFS('[1]1. Отчет АТС'!$C:$C,'[1]1. Отчет АТС'!$A:$A,$A39,'[1]1. Отчет АТС'!$B:$B,16)+'[1]2. Иные услуги'!$D$11+('[1]3. Услуги по передаче'!$E$11*1000)+('[1]4. СН (Установленные)'!$E$12*1000)+'[1]5. Плата за УРП'!$D$6</f>
        <v>4173.352000233991</v>
      </c>
      <c r="S39" s="34">
        <f>SUMIFS('[1]1. Отчет АТС'!$C:$C,'[1]1. Отчет АТС'!$A:$A,$A39,'[1]1. Отчет АТС'!$B:$B,17)+'[1]2. Иные услуги'!$D$11+('[1]3. Услуги по передаче'!$E$11*1000)+('[1]4. СН (Установленные)'!$E$12*1000)+'[1]5. Плата за УРП'!$D$6</f>
        <v>4172.3820002339908</v>
      </c>
      <c r="T39" s="34">
        <f>SUMIFS('[1]1. Отчет АТС'!$C:$C,'[1]1. Отчет АТС'!$A:$A,$A39,'[1]1. Отчет АТС'!$B:$B,18)+'[1]2. Иные услуги'!$D$11+('[1]3. Услуги по передаче'!$E$11*1000)+('[1]4. СН (Установленные)'!$E$12*1000)+'[1]5. Плата за УРП'!$D$6</f>
        <v>4172.8620002339912</v>
      </c>
      <c r="U39" s="34">
        <f>SUMIFS('[1]1. Отчет АТС'!$C:$C,'[1]1. Отчет АТС'!$A:$A,$A39,'[1]1. Отчет АТС'!$B:$B,19)+'[1]2. Иные услуги'!$D$11+('[1]3. Услуги по передаче'!$E$11*1000)+('[1]4. СН (Установленные)'!$E$12*1000)+'[1]5. Плата за УРП'!$D$6</f>
        <v>4063.102000233991</v>
      </c>
      <c r="V39" s="34">
        <f>SUMIFS('[1]1. Отчет АТС'!$C:$C,'[1]1. Отчет АТС'!$A:$A,$A39,'[1]1. Отчет АТС'!$B:$B,20)+'[1]2. Иные услуги'!$D$11+('[1]3. Услуги по передаче'!$E$11*1000)+('[1]4. СН (Установленные)'!$E$12*1000)+'[1]5. Плата за УРП'!$D$6</f>
        <v>4088.8720002339905</v>
      </c>
      <c r="W39" s="34">
        <f>SUMIFS('[1]1. Отчет АТС'!$C:$C,'[1]1. Отчет АТС'!$A:$A,$A39,'[1]1. Отчет АТС'!$B:$B,21)+'[1]2. Иные услуги'!$D$11+('[1]3. Услуги по передаче'!$E$11*1000)+('[1]4. СН (Установленные)'!$E$12*1000)+'[1]5. Плата за УРП'!$D$6</f>
        <v>4086.6920002339912</v>
      </c>
      <c r="X39" s="34">
        <f>SUMIFS('[1]1. Отчет АТС'!$C:$C,'[1]1. Отчет АТС'!$A:$A,$A39,'[1]1. Отчет АТС'!$B:$B,22)+'[1]2. Иные услуги'!$D$11+('[1]3. Услуги по передаче'!$E$11*1000)+('[1]4. СН (Установленные)'!$E$12*1000)+'[1]5. Плата за УРП'!$D$6</f>
        <v>3843.3620002339912</v>
      </c>
      <c r="Y39" s="34">
        <f>SUMIFS('[1]1. Отчет АТС'!$C:$C,'[1]1. Отчет АТС'!$A:$A,$A39,'[1]1. Отчет АТС'!$B:$B,23)+'[1]2. Иные услуги'!$D$11+('[1]3. Услуги по передаче'!$E$11*1000)+('[1]4. СН (Установленные)'!$E$12*1000)+'[1]5. Плата за УРП'!$D$6</f>
        <v>3318.4320002339909</v>
      </c>
    </row>
    <row r="40" spans="1:25" ht="15">
      <c r="A40" s="33">
        <v>45473</v>
      </c>
      <c r="B40" s="34">
        <f>SUMIFS('[1]1. Отчет АТС'!$C:$C,'[1]1. Отчет АТС'!$A:$A,$A40,'[1]1. Отчет АТС'!$B:$B,0)+'[1]2. Иные услуги'!$D$11+('[1]3. Услуги по передаче'!$E$11*1000)+('[1]4. СН (Установленные)'!$E$12*1000)+'[1]5. Плата за УРП'!$D$6</f>
        <v>3054.4620002339911</v>
      </c>
      <c r="C40" s="34">
        <f>SUMIFS('[1]1. Отчет АТС'!$C:$C,'[1]1. Отчет АТС'!$A:$A,$A40,'[1]1. Отчет АТС'!$B:$B,1)+'[1]2. Иные услуги'!$D$11+('[1]3. Услуги по передаче'!$E$11*1000)+('[1]4. СН (Установленные)'!$E$12*1000)+'[1]5. Плата за УРП'!$D$6</f>
        <v>2890.4020002339912</v>
      </c>
      <c r="D40" s="34">
        <f>SUMIFS('[1]1. Отчет АТС'!$C:$C,'[1]1. Отчет АТС'!$A:$A,$A40,'[1]1. Отчет АТС'!$B:$B,2)+'[1]2. Иные услуги'!$D$11+('[1]3. Услуги по передаче'!$E$11*1000)+('[1]4. СН (Установленные)'!$E$12*1000)+'[1]5. Плата за УРП'!$D$6</f>
        <v>2747.3820002339908</v>
      </c>
      <c r="E40" s="34">
        <f>SUMIFS('[1]1. Отчет АТС'!$C:$C,'[1]1. Отчет АТС'!$A:$A,$A40,'[1]1. Отчет АТС'!$B:$B,3)+'[1]2. Иные услуги'!$D$11+('[1]3. Услуги по передаче'!$E$11*1000)+('[1]4. СН (Установленные)'!$E$12*1000)+'[1]5. Плата за УРП'!$D$6</f>
        <v>2609.0120002339909</v>
      </c>
      <c r="F40" s="34">
        <f>SUMIFS('[1]1. Отчет АТС'!$C:$C,'[1]1. Отчет АТС'!$A:$A,$A40,'[1]1. Отчет АТС'!$B:$B,4)+'[1]2. Иные услуги'!$D$11+('[1]3. Услуги по передаче'!$E$11*1000)+('[1]4. СН (Установленные)'!$E$12*1000)+'[1]5. Плата за УРП'!$D$6</f>
        <v>2559.5620002339911</v>
      </c>
      <c r="G40" s="34">
        <f>SUMIFS('[1]1. Отчет АТС'!$C:$C,'[1]1. Отчет АТС'!$A:$A,$A40,'[1]1. Отчет АТС'!$B:$B,5)+'[1]2. Иные услуги'!$D$11+('[1]3. Услуги по передаче'!$E$11*1000)+('[1]4. СН (Установленные)'!$E$12*1000)+'[1]5. Плата за УРП'!$D$6</f>
        <v>2640.852000233991</v>
      </c>
      <c r="H40" s="34">
        <f>SUMIFS('[1]1. Отчет АТС'!$C:$C,'[1]1. Отчет АТС'!$A:$A,$A40,'[1]1. Отчет АТС'!$B:$B,6)+'[1]2. Иные услуги'!$D$11+('[1]3. Услуги по передаче'!$E$11*1000)+('[1]4. СН (Установленные)'!$E$12*1000)+'[1]5. Плата за УРП'!$D$6</f>
        <v>2647.1820002339909</v>
      </c>
      <c r="I40" s="34">
        <f>SUMIFS('[1]1. Отчет АТС'!$C:$C,'[1]1. Отчет АТС'!$A:$A,$A40,'[1]1. Отчет АТС'!$B:$B,7)+'[1]2. Иные услуги'!$D$11+('[1]3. Услуги по передаче'!$E$11*1000)+('[1]4. СН (Установленные)'!$E$12*1000)+'[1]5. Плата за УРП'!$D$6</f>
        <v>3011.642000233991</v>
      </c>
      <c r="J40" s="34">
        <f>SUMIFS('[1]1. Отчет АТС'!$C:$C,'[1]1. Отчет АТС'!$A:$A,$A40,'[1]1. Отчет АТС'!$B:$B,8)+'[1]2. Иные услуги'!$D$11+('[1]3. Услуги по передаче'!$E$11*1000)+('[1]4. СН (Установленные)'!$E$12*1000)+'[1]5. Плата за УРП'!$D$6</f>
        <v>3411.4420002339912</v>
      </c>
      <c r="K40" s="34">
        <f>SUMIFS('[1]1. Отчет АТС'!$C:$C,'[1]1. Отчет АТС'!$A:$A,$A40,'[1]1. Отчет АТС'!$B:$B,9)+'[1]2. Иные услуги'!$D$11+('[1]3. Услуги по передаче'!$E$11*1000)+('[1]4. СН (Установленные)'!$E$12*1000)+'[1]5. Плата за УРП'!$D$6</f>
        <v>3858.9020002339912</v>
      </c>
      <c r="L40" s="34">
        <f>SUMIFS('[1]1. Отчет АТС'!$C:$C,'[1]1. Отчет АТС'!$A:$A,$A40,'[1]1. Отчет АТС'!$B:$B,10)+'[1]2. Иные услуги'!$D$11+('[1]3. Услуги по передаче'!$E$11*1000)+('[1]4. СН (Установленные)'!$E$12*1000)+'[1]5. Плата за УРП'!$D$6</f>
        <v>3900.9720002339909</v>
      </c>
      <c r="M40" s="34">
        <f>SUMIFS('[1]1. Отчет АТС'!$C:$C,'[1]1. Отчет АТС'!$A:$A,$A40,'[1]1. Отчет АТС'!$B:$B,11)+'[1]2. Иные услуги'!$D$11+('[1]3. Услуги по передаче'!$E$11*1000)+('[1]4. СН (Установленные)'!$E$12*1000)+'[1]5. Плата за УРП'!$D$6</f>
        <v>3909.2520002339907</v>
      </c>
      <c r="N40" s="34">
        <f>SUMIFS('[1]1. Отчет АТС'!$C:$C,'[1]1. Отчет АТС'!$A:$A,$A40,'[1]1. Отчет АТС'!$B:$B,12)+'[1]2. Иные услуги'!$D$11+('[1]3. Услуги по передаче'!$E$11*1000)+('[1]4. СН (Установленные)'!$E$12*1000)+'[1]5. Плата за УРП'!$D$6</f>
        <v>3912.7120002339907</v>
      </c>
      <c r="O40" s="34">
        <f>SUMIFS('[1]1. Отчет АТС'!$C:$C,'[1]1. Отчет АТС'!$A:$A,$A40,'[1]1. Отчет АТС'!$B:$B,13)+'[1]2. Иные услуги'!$D$11+('[1]3. Услуги по передаче'!$E$11*1000)+('[1]4. СН (Установленные)'!$E$12*1000)+'[1]5. Плата за УРП'!$D$6</f>
        <v>3916.2220002339909</v>
      </c>
      <c r="P40" s="34">
        <f>SUMIFS('[1]1. Отчет АТС'!$C:$C,'[1]1. Отчет АТС'!$A:$A,$A40,'[1]1. Отчет АТС'!$B:$B,14)+'[1]2. Иные услуги'!$D$11+('[1]3. Услуги по передаче'!$E$11*1000)+('[1]4. СН (Установленные)'!$E$12*1000)+'[1]5. Плата за УРП'!$D$6</f>
        <v>3921.9620002339907</v>
      </c>
      <c r="Q40" s="34">
        <f>SUMIFS('[1]1. Отчет АТС'!$C:$C,'[1]1. Отчет АТС'!$A:$A,$A40,'[1]1. Отчет АТС'!$B:$B,15)+'[1]2. Иные услуги'!$D$11+('[1]3. Услуги по передаче'!$E$11*1000)+('[1]4. СН (Установленные)'!$E$12*1000)+'[1]5. Плата за УРП'!$D$6</f>
        <v>3925.4920002339913</v>
      </c>
      <c r="R40" s="34">
        <f>SUMIFS('[1]1. Отчет АТС'!$C:$C,'[1]1. Отчет АТС'!$A:$A,$A40,'[1]1. Отчет АТС'!$B:$B,16)+'[1]2. Иные услуги'!$D$11+('[1]3. Услуги по передаче'!$E$11*1000)+('[1]4. СН (Установленные)'!$E$12*1000)+'[1]5. Плата за УРП'!$D$6</f>
        <v>3925.9220002339907</v>
      </c>
      <c r="S40" s="34">
        <f>SUMIFS('[1]1. Отчет АТС'!$C:$C,'[1]1. Отчет АТС'!$A:$A,$A40,'[1]1. Отчет АТС'!$B:$B,17)+'[1]2. Иные услуги'!$D$11+('[1]3. Услуги по передаче'!$E$11*1000)+('[1]4. СН (Установленные)'!$E$12*1000)+'[1]5. Плата за УРП'!$D$6</f>
        <v>3918.9520002339905</v>
      </c>
      <c r="T40" s="34">
        <f>SUMIFS('[1]1. Отчет АТС'!$C:$C,'[1]1. Отчет АТС'!$A:$A,$A40,'[1]1. Отчет АТС'!$B:$B,18)+'[1]2. Иные услуги'!$D$11+('[1]3. Услуги по передаче'!$E$11*1000)+('[1]4. СН (Установленные)'!$E$12*1000)+'[1]5. Плата за УРП'!$D$6</f>
        <v>3923.3820002339908</v>
      </c>
      <c r="U40" s="34">
        <f>SUMIFS('[1]1. Отчет АТС'!$C:$C,'[1]1. Отчет АТС'!$A:$A,$A40,'[1]1. Отчет АТС'!$B:$B,19)+'[1]2. Иные услуги'!$D$11+('[1]3. Услуги по передаче'!$E$11*1000)+('[1]4. СН (Установленные)'!$E$12*1000)+'[1]5. Плата за УРП'!$D$6</f>
        <v>3901.9420002339912</v>
      </c>
      <c r="V40" s="34">
        <f>SUMIFS('[1]1. Отчет АТС'!$C:$C,'[1]1. Отчет АТС'!$A:$A,$A40,'[1]1. Отчет АТС'!$B:$B,20)+'[1]2. Иные услуги'!$D$11+('[1]3. Услуги по передаче'!$E$11*1000)+('[1]4. СН (Установленные)'!$E$12*1000)+'[1]5. Плата за УРП'!$D$6</f>
        <v>3907.2320002339911</v>
      </c>
      <c r="W40" s="34">
        <f>SUMIFS('[1]1. Отчет АТС'!$C:$C,'[1]1. Отчет АТС'!$A:$A,$A40,'[1]1. Отчет АТС'!$B:$B,21)+'[1]2. Иные услуги'!$D$11+('[1]3. Услуги по передаче'!$E$11*1000)+('[1]4. СН (Установленные)'!$E$12*1000)+'[1]5. Плата за УРП'!$D$6</f>
        <v>3899.6220002339905</v>
      </c>
      <c r="X40" s="34">
        <f>SUMIFS('[1]1. Отчет АТС'!$C:$C,'[1]1. Отчет АТС'!$A:$A,$A40,'[1]1. Отчет АТС'!$B:$B,22)+'[1]2. Иные услуги'!$D$11+('[1]3. Услуги по передаче'!$E$11*1000)+('[1]4. СН (Установленные)'!$E$12*1000)+'[1]5. Плата за УРП'!$D$6</f>
        <v>3842.0520002339908</v>
      </c>
      <c r="Y40" s="34">
        <f>SUMIFS('[1]1. Отчет АТС'!$C:$C,'[1]1. Отчет АТС'!$A:$A,$A40,'[1]1. Отчет АТС'!$B:$B,23)+'[1]2. Иные услуги'!$D$11+('[1]3. Услуги по передаче'!$E$11*1000)+('[1]4. СН (Установленные)'!$E$12*1000)+'[1]5. Плата за УРП'!$D$6</f>
        <v>3313.852000233991</v>
      </c>
    </row>
    <row r="43" spans="1:25">
      <c r="A43" s="24" t="s">
        <v>8</v>
      </c>
      <c r="B43" s="25"/>
      <c r="C43" s="26"/>
      <c r="D43" s="27"/>
      <c r="E43" s="27"/>
      <c r="F43" s="27"/>
      <c r="G43" s="28" t="s">
        <v>34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9"/>
    </row>
    <row r="44" spans="1:25" ht="24">
      <c r="A44" s="30"/>
      <c r="B44" s="31" t="s">
        <v>10</v>
      </c>
      <c r="C44" s="32" t="s">
        <v>11</v>
      </c>
      <c r="D44" s="32" t="s">
        <v>12</v>
      </c>
      <c r="E44" s="32" t="s">
        <v>13</v>
      </c>
      <c r="F44" s="32" t="s">
        <v>14</v>
      </c>
      <c r="G44" s="32" t="s">
        <v>15</v>
      </c>
      <c r="H44" s="32" t="s">
        <v>16</v>
      </c>
      <c r="I44" s="32" t="s">
        <v>17</v>
      </c>
      <c r="J44" s="32" t="s">
        <v>18</v>
      </c>
      <c r="K44" s="32" t="s">
        <v>19</v>
      </c>
      <c r="L44" s="32" t="s">
        <v>20</v>
      </c>
      <c r="M44" s="32" t="s">
        <v>21</v>
      </c>
      <c r="N44" s="32" t="s">
        <v>22</v>
      </c>
      <c r="O44" s="32" t="s">
        <v>23</v>
      </c>
      <c r="P44" s="32" t="s">
        <v>24</v>
      </c>
      <c r="Q44" s="32" t="s">
        <v>25</v>
      </c>
      <c r="R44" s="32" t="s">
        <v>26</v>
      </c>
      <c r="S44" s="32" t="s">
        <v>27</v>
      </c>
      <c r="T44" s="32" t="s">
        <v>28</v>
      </c>
      <c r="U44" s="32" t="s">
        <v>29</v>
      </c>
      <c r="V44" s="32" t="s">
        <v>30</v>
      </c>
      <c r="W44" s="32" t="s">
        <v>31</v>
      </c>
      <c r="X44" s="32" t="s">
        <v>32</v>
      </c>
      <c r="Y44" s="32" t="s">
        <v>33</v>
      </c>
    </row>
    <row r="45" spans="1:25" ht="15">
      <c r="A45" s="33">
        <v>45444</v>
      </c>
      <c r="B45" s="34">
        <f>SUMIFS('[1]1. Отчет АТС'!$C:$C,'[1]1. Отчет АТС'!$A:$A,$A45,'[1]1. Отчет АТС'!$B:$B,0)+'[1]2. Иные услуги'!$D$11+('[1]3. Услуги по передаче'!$F$11*1000)+('[1]4. СН (Установленные)'!$E$12*1000)+'[1]5. Плата за УРП'!$D$6</f>
        <v>3483.6820002339909</v>
      </c>
      <c r="C45" s="34">
        <f>SUMIFS('[1]1. Отчет АТС'!$C:$C,'[1]1. Отчет АТС'!$A:$A,$A45,'[1]1. Отчет АТС'!$B:$B,1)+'[1]2. Иные услуги'!$D$11+('[1]3. Услуги по передаче'!$F$11*1000)+('[1]4. СН (Установленные)'!$E$12*1000)+'[1]5. Плата за УРП'!$D$6</f>
        <v>3429.3820002339912</v>
      </c>
      <c r="D45" s="34">
        <f>SUMIFS('[1]1. Отчет АТС'!$C:$C,'[1]1. Отчет АТС'!$A:$A,$A45,'[1]1. Отчет АТС'!$B:$B,2)+'[1]2. Иные услуги'!$D$11+('[1]3. Услуги по передаче'!$F$11*1000)+('[1]4. СН (Установленные)'!$E$12*1000)+'[1]5. Плата за УРП'!$D$6</f>
        <v>3282.102000233991</v>
      </c>
      <c r="E45" s="34">
        <f>SUMIFS('[1]1. Отчет АТС'!$C:$C,'[1]1. Отчет АТС'!$A:$A,$A45,'[1]1. Отчет АТС'!$B:$B,3)+'[1]2. Иные услуги'!$D$11+('[1]3. Услуги по передаче'!$F$11*1000)+('[1]4. СН (Установленные)'!$E$12*1000)+'[1]5. Плата за УРП'!$D$6</f>
        <v>3157.3420002339908</v>
      </c>
      <c r="F45" s="34">
        <f>SUMIFS('[1]1. Отчет АТС'!$C:$C,'[1]1. Отчет АТС'!$A:$A,$A45,'[1]1. Отчет АТС'!$B:$B,4)+'[1]2. Иные услуги'!$D$11+('[1]3. Услуги по передаче'!$F$11*1000)+('[1]4. СН (Установленные)'!$E$12*1000)+'[1]5. Плата за УРП'!$D$6</f>
        <v>2935.4020002339912</v>
      </c>
      <c r="G45" s="34">
        <f>SUMIFS('[1]1. Отчет АТС'!$C:$C,'[1]1. Отчет АТС'!$A:$A,$A45,'[1]1. Отчет АТС'!$B:$B,5)+'[1]2. Иные услуги'!$D$11+('[1]3. Услуги по передаче'!$F$11*1000)+('[1]4. СН (Установленные)'!$E$12*1000)+'[1]5. Плата за УРП'!$D$6</f>
        <v>2856.0520002339908</v>
      </c>
      <c r="H45" s="34">
        <f>SUMIFS('[1]1. Отчет АТС'!$C:$C,'[1]1. Отчет АТС'!$A:$A,$A45,'[1]1. Отчет АТС'!$B:$B,6)+'[1]2. Иные услуги'!$D$11+('[1]3. Услуги по передаче'!$F$11*1000)+('[1]4. СН (Установленные)'!$E$12*1000)+'[1]5. Плата за УРП'!$D$6</f>
        <v>2275.4020002339912</v>
      </c>
      <c r="I45" s="34">
        <f>SUMIFS('[1]1. Отчет АТС'!$C:$C,'[1]1. Отчет АТС'!$A:$A,$A45,'[1]1. Отчет АТС'!$B:$B,7)+'[1]2. Иные услуги'!$D$11+('[1]3. Услуги по передаче'!$F$11*1000)+('[1]4. СН (Установленные)'!$E$12*1000)+'[1]5. Плата за УРП'!$D$6</f>
        <v>3379.0520002339908</v>
      </c>
      <c r="J45" s="34">
        <f>SUMIFS('[1]1. Отчет АТС'!$C:$C,'[1]1. Отчет АТС'!$A:$A,$A45,'[1]1. Отчет АТС'!$B:$B,8)+'[1]2. Иные услуги'!$D$11+('[1]3. Услуги по передаче'!$F$11*1000)+('[1]4. СН (Установленные)'!$E$12*1000)+'[1]5. Плата за УРП'!$D$6</f>
        <v>3672.142000233991</v>
      </c>
      <c r="K45" s="34">
        <f>SUMIFS('[1]1. Отчет АТС'!$C:$C,'[1]1. Отчет АТС'!$A:$A,$A45,'[1]1. Отчет АТС'!$B:$B,9)+'[1]2. Иные услуги'!$D$11+('[1]3. Услуги по передаче'!$F$11*1000)+('[1]4. СН (Установленные)'!$E$12*1000)+'[1]5. Плата за УРП'!$D$6</f>
        <v>3836.0020002339911</v>
      </c>
      <c r="L45" s="34">
        <f>SUMIFS('[1]1. Отчет АТС'!$C:$C,'[1]1. Отчет АТС'!$A:$A,$A45,'[1]1. Отчет АТС'!$B:$B,10)+'[1]2. Иные услуги'!$D$11+('[1]3. Услуги по передаче'!$F$11*1000)+('[1]4. СН (Установленные)'!$E$12*1000)+'[1]5. Плата за УРП'!$D$6</f>
        <v>3918.0220002339911</v>
      </c>
      <c r="M45" s="34">
        <f>SUMIFS('[1]1. Отчет АТС'!$C:$C,'[1]1. Отчет АТС'!$A:$A,$A45,'[1]1. Отчет АТС'!$B:$B,11)+'[1]2. Иные услуги'!$D$11+('[1]3. Услуги по передаче'!$F$11*1000)+('[1]4. СН (Установленные)'!$E$12*1000)+'[1]5. Плата за УРП'!$D$6</f>
        <v>3707.6120002339912</v>
      </c>
      <c r="N45" s="34">
        <f>SUMIFS('[1]1. Отчет АТС'!$C:$C,'[1]1. Отчет АТС'!$A:$A,$A45,'[1]1. Отчет АТС'!$B:$B,12)+'[1]2. Иные услуги'!$D$11+('[1]3. Услуги по передаче'!$F$11*1000)+('[1]4. СН (Установленные)'!$E$12*1000)+'[1]5. Плата за УРП'!$D$6</f>
        <v>3703.2820002339913</v>
      </c>
      <c r="O45" s="34">
        <f>SUMIFS('[1]1. Отчет АТС'!$C:$C,'[1]1. Отчет АТС'!$A:$A,$A45,'[1]1. Отчет АТС'!$B:$B,13)+'[1]2. Иные услуги'!$D$11+('[1]3. Услуги по передаче'!$F$11*1000)+('[1]4. СН (Установленные)'!$E$12*1000)+'[1]5. Плата за УРП'!$D$6</f>
        <v>3712.8020002339908</v>
      </c>
      <c r="P45" s="34">
        <f>SUMIFS('[1]1. Отчет АТС'!$C:$C,'[1]1. Отчет АТС'!$A:$A,$A45,'[1]1. Отчет АТС'!$B:$B,14)+'[1]2. Иные услуги'!$D$11+('[1]3. Услуги по передаче'!$F$11*1000)+('[1]4. СН (Установленные)'!$E$12*1000)+'[1]5. Плата за УРП'!$D$6</f>
        <v>3702.4320002339909</v>
      </c>
      <c r="Q45" s="34">
        <f>SUMIFS('[1]1. Отчет АТС'!$C:$C,'[1]1. Отчет АТС'!$A:$A,$A45,'[1]1. Отчет АТС'!$B:$B,15)+'[1]2. Иные услуги'!$D$11+('[1]3. Услуги по передаче'!$F$11*1000)+('[1]4. СН (Установленные)'!$E$12*1000)+'[1]5. Плата за УРП'!$D$6</f>
        <v>3722.3420002339908</v>
      </c>
      <c r="R45" s="34">
        <f>SUMIFS('[1]1. Отчет АТС'!$C:$C,'[1]1. Отчет АТС'!$A:$A,$A45,'[1]1. Отчет АТС'!$B:$B,16)+'[1]2. Иные услуги'!$D$11+('[1]3. Услуги по передаче'!$F$11*1000)+('[1]4. СН (Установленные)'!$E$12*1000)+'[1]5. Плата за УРП'!$D$6</f>
        <v>3773.6720002339912</v>
      </c>
      <c r="S45" s="34">
        <f>SUMIFS('[1]1. Отчет АТС'!$C:$C,'[1]1. Отчет АТС'!$A:$A,$A45,'[1]1. Отчет АТС'!$B:$B,17)+'[1]2. Иные услуги'!$D$11+('[1]3. Услуги по передаче'!$F$11*1000)+('[1]4. СН (Установленные)'!$E$12*1000)+'[1]5. Плата за УРП'!$D$6</f>
        <v>4029.8420002339908</v>
      </c>
      <c r="T45" s="34">
        <f>SUMIFS('[1]1. Отчет АТС'!$C:$C,'[1]1. Отчет АТС'!$A:$A,$A45,'[1]1. Отчет АТС'!$B:$B,18)+'[1]2. Иные услуги'!$D$11+('[1]3. Услуги по передаче'!$F$11*1000)+('[1]4. СН (Установленные)'!$E$12*1000)+'[1]5. Плата за УРП'!$D$6</f>
        <v>3979.6220002339915</v>
      </c>
      <c r="U45" s="34">
        <f>SUMIFS('[1]1. Отчет АТС'!$C:$C,'[1]1. Отчет АТС'!$A:$A,$A45,'[1]1. Отчет АТС'!$B:$B,19)+'[1]2. Иные услуги'!$D$11+('[1]3. Услуги по передаче'!$F$11*1000)+('[1]4. СН (Установленные)'!$E$12*1000)+'[1]5. Плата за УРП'!$D$6</f>
        <v>3949.8420002339908</v>
      </c>
      <c r="V45" s="34">
        <f>SUMIFS('[1]1. Отчет АТС'!$C:$C,'[1]1. Отчет АТС'!$A:$A,$A45,'[1]1. Отчет АТС'!$B:$B,20)+'[1]2. Иные услуги'!$D$11+('[1]3. Услуги по передаче'!$F$11*1000)+('[1]4. СН (Установленные)'!$E$12*1000)+'[1]5. Плата за УРП'!$D$6</f>
        <v>4073.3820002339912</v>
      </c>
      <c r="W45" s="34">
        <f>SUMIFS('[1]1. Отчет АТС'!$C:$C,'[1]1. Отчет АТС'!$A:$A,$A45,'[1]1. Отчет АТС'!$B:$B,21)+'[1]2. Иные услуги'!$D$11+('[1]3. Услуги по передаче'!$F$11*1000)+('[1]4. СН (Установленные)'!$E$12*1000)+'[1]5. Плата за УРП'!$D$6</f>
        <v>3985.2620002339909</v>
      </c>
      <c r="X45" s="34">
        <f>SUMIFS('[1]1. Отчет АТС'!$C:$C,'[1]1. Отчет АТС'!$A:$A,$A45,'[1]1. Отчет АТС'!$B:$B,22)+'[1]2. Иные услуги'!$D$11+('[1]3. Услуги по передаче'!$F$11*1000)+('[1]4. СН (Установленные)'!$E$12*1000)+'[1]5. Плата за УРП'!$D$6</f>
        <v>3683.9520002339914</v>
      </c>
      <c r="Y45" s="34">
        <f>SUMIFS('[1]1. Отчет АТС'!$C:$C,'[1]1. Отчет АТС'!$A:$A,$A45,'[1]1. Отчет АТС'!$B:$B,23)+'[1]2. Иные услуги'!$D$11+('[1]3. Услуги по передаче'!$F$11*1000)+('[1]4. СН (Установленные)'!$E$12*1000)+'[1]5. Плата за УРП'!$D$6</f>
        <v>3513.5720002339913</v>
      </c>
    </row>
    <row r="46" spans="1:25" ht="15">
      <c r="A46" s="33">
        <v>45445</v>
      </c>
      <c r="B46" s="34">
        <f>SUMIFS('[1]1. Отчет АТС'!$C:$C,'[1]1. Отчет АТС'!$A:$A,$A46,'[1]1. Отчет АТС'!$B:$B,0)+'[1]2. Иные услуги'!$D$11+('[1]3. Услуги по передаче'!$F$11*1000)+('[1]4. СН (Установленные)'!$E$12*1000)+'[1]5. Плата за УРП'!$D$6</f>
        <v>3442.5920002339908</v>
      </c>
      <c r="C46" s="34">
        <f>SUMIFS('[1]1. Отчет АТС'!$C:$C,'[1]1. Отчет АТС'!$A:$A,$A46,'[1]1. Отчет АТС'!$B:$B,1)+'[1]2. Иные услуги'!$D$11+('[1]3. Услуги по передаче'!$F$11*1000)+('[1]4. СН (Установленные)'!$E$12*1000)+'[1]5. Плата за УРП'!$D$6</f>
        <v>3239.2020002339909</v>
      </c>
      <c r="D46" s="34">
        <f>SUMIFS('[1]1. Отчет АТС'!$C:$C,'[1]1. Отчет АТС'!$A:$A,$A46,'[1]1. Отчет АТС'!$B:$B,2)+'[1]2. Иные услуги'!$D$11+('[1]3. Услуги по передаче'!$F$11*1000)+('[1]4. СН (Установленные)'!$E$12*1000)+'[1]5. Плата за УРП'!$D$6</f>
        <v>3039.892000233991</v>
      </c>
      <c r="E46" s="34">
        <f>SUMIFS('[1]1. Отчет АТС'!$C:$C,'[1]1. Отчет АТС'!$A:$A,$A46,'[1]1. Отчет АТС'!$B:$B,3)+'[1]2. Иные услуги'!$D$11+('[1]3. Услуги по передаче'!$F$11*1000)+('[1]4. СН (Установленные)'!$E$12*1000)+'[1]5. Плата за УРП'!$D$6</f>
        <v>2906.2820002339909</v>
      </c>
      <c r="F46" s="34">
        <f>SUMIFS('[1]1. Отчет АТС'!$C:$C,'[1]1. Отчет АТС'!$A:$A,$A46,'[1]1. Отчет АТС'!$B:$B,4)+'[1]2. Иные услуги'!$D$11+('[1]3. Услуги по передаче'!$F$11*1000)+('[1]4. СН (Установленные)'!$E$12*1000)+'[1]5. Плата за УРП'!$D$6</f>
        <v>2822.622000233991</v>
      </c>
      <c r="G46" s="34">
        <f>SUMIFS('[1]1. Отчет АТС'!$C:$C,'[1]1. Отчет АТС'!$A:$A,$A46,'[1]1. Отчет АТС'!$B:$B,5)+'[1]2. Иные услуги'!$D$11+('[1]3. Услуги по передаче'!$F$11*1000)+('[1]4. СН (Установленные)'!$E$12*1000)+'[1]5. Плата за УРП'!$D$6</f>
        <v>2841.4320002339909</v>
      </c>
      <c r="H46" s="34">
        <f>SUMIFS('[1]1. Отчет АТС'!$C:$C,'[1]1. Отчет АТС'!$A:$A,$A46,'[1]1. Отчет АТС'!$B:$B,6)+'[1]2. Иные услуги'!$D$11+('[1]3. Услуги по передаче'!$F$11*1000)+('[1]4. СН (Установленные)'!$E$12*1000)+'[1]5. Плата за УРП'!$D$6</f>
        <v>2269.9820002339911</v>
      </c>
      <c r="I46" s="34">
        <f>SUMIFS('[1]1. Отчет АТС'!$C:$C,'[1]1. Отчет АТС'!$A:$A,$A46,'[1]1. Отчет АТС'!$B:$B,7)+'[1]2. Иные услуги'!$D$11+('[1]3. Услуги по передаче'!$F$11*1000)+('[1]4. СН (Установленные)'!$E$12*1000)+'[1]5. Плата за УРП'!$D$6</f>
        <v>2273.4420002339912</v>
      </c>
      <c r="J46" s="34">
        <f>SUMIFS('[1]1. Отчет АТС'!$C:$C,'[1]1. Отчет АТС'!$A:$A,$A46,'[1]1. Отчет АТС'!$B:$B,8)+'[1]2. Иные услуги'!$D$11+('[1]3. Услуги по передаче'!$F$11*1000)+('[1]4. СН (Установленные)'!$E$12*1000)+'[1]5. Плата за УРП'!$D$6</f>
        <v>3531.4220002339912</v>
      </c>
      <c r="K46" s="34">
        <f>SUMIFS('[1]1. Отчет АТС'!$C:$C,'[1]1. Отчет АТС'!$A:$A,$A46,'[1]1. Отчет АТС'!$B:$B,9)+'[1]2. Иные услуги'!$D$11+('[1]3. Услуги по передаче'!$F$11*1000)+('[1]4. СН (Установленные)'!$E$12*1000)+'[1]5. Плата за УРП'!$D$6</f>
        <v>3871.0020002339911</v>
      </c>
      <c r="L46" s="34">
        <f>SUMIFS('[1]1. Отчет АТС'!$C:$C,'[1]1. Отчет АТС'!$A:$A,$A46,'[1]1. Отчет АТС'!$B:$B,10)+'[1]2. Иные услуги'!$D$11+('[1]3. Услуги по передаче'!$F$11*1000)+('[1]4. СН (Установленные)'!$E$12*1000)+'[1]5. Плата за УРП'!$D$6</f>
        <v>3994.7720002339911</v>
      </c>
      <c r="M46" s="34">
        <f>SUMIFS('[1]1. Отчет АТС'!$C:$C,'[1]1. Отчет АТС'!$A:$A,$A46,'[1]1. Отчет АТС'!$B:$B,11)+'[1]2. Иные услуги'!$D$11+('[1]3. Услуги по передаче'!$F$11*1000)+('[1]4. СН (Установленные)'!$E$12*1000)+'[1]5. Плата за УРП'!$D$6</f>
        <v>4003.1320002339912</v>
      </c>
      <c r="N46" s="34">
        <f>SUMIFS('[1]1. Отчет АТС'!$C:$C,'[1]1. Отчет АТС'!$A:$A,$A46,'[1]1. Отчет АТС'!$B:$B,12)+'[1]2. Иные услуги'!$D$11+('[1]3. Услуги по передаче'!$F$11*1000)+('[1]4. СН (Установленные)'!$E$12*1000)+'[1]5. Плата за УРП'!$D$6</f>
        <v>3999.1520002339912</v>
      </c>
      <c r="O46" s="34">
        <f>SUMIFS('[1]1. Отчет АТС'!$C:$C,'[1]1. Отчет АТС'!$A:$A,$A46,'[1]1. Отчет АТС'!$B:$B,13)+'[1]2. Иные услуги'!$D$11+('[1]3. Услуги по передаче'!$F$11*1000)+('[1]4. СН (Установленные)'!$E$12*1000)+'[1]5. Плата за УРП'!$D$6</f>
        <v>4028.4720002339909</v>
      </c>
      <c r="P46" s="34">
        <f>SUMIFS('[1]1. Отчет АТС'!$C:$C,'[1]1. Отчет АТС'!$A:$A,$A46,'[1]1. Отчет АТС'!$B:$B,14)+'[1]2. Иные услуги'!$D$11+('[1]3. Услуги по передаче'!$F$11*1000)+('[1]4. СН (Установленные)'!$E$12*1000)+'[1]5. Плата за УРП'!$D$6</f>
        <v>4094.582000233991</v>
      </c>
      <c r="Q46" s="34">
        <f>SUMIFS('[1]1. Отчет АТС'!$C:$C,'[1]1. Отчет АТС'!$A:$A,$A46,'[1]1. Отчет АТС'!$B:$B,15)+'[1]2. Иные услуги'!$D$11+('[1]3. Услуги по передаче'!$F$11*1000)+('[1]4. СН (Установленные)'!$E$12*1000)+'[1]5. Плата за УРП'!$D$6</f>
        <v>4144.7920002339906</v>
      </c>
      <c r="R46" s="34">
        <f>SUMIFS('[1]1. Отчет АТС'!$C:$C,'[1]1. Отчет АТС'!$A:$A,$A46,'[1]1. Отчет АТС'!$B:$B,16)+'[1]2. Иные услуги'!$D$11+('[1]3. Услуги по передаче'!$F$11*1000)+('[1]4. СН (Установленные)'!$E$12*1000)+'[1]5. Плата за УРП'!$D$6</f>
        <v>4183.6520002339912</v>
      </c>
      <c r="S46" s="34">
        <f>SUMIFS('[1]1. Отчет АТС'!$C:$C,'[1]1. Отчет АТС'!$A:$A,$A46,'[1]1. Отчет АТС'!$B:$B,17)+'[1]2. Иные услуги'!$D$11+('[1]3. Услуги по передаче'!$F$11*1000)+('[1]4. СН (Установленные)'!$E$12*1000)+'[1]5. Плата за УРП'!$D$6</f>
        <v>4205.3320002339915</v>
      </c>
      <c r="T46" s="34">
        <f>SUMIFS('[1]1. Отчет АТС'!$C:$C,'[1]1. Отчет АТС'!$A:$A,$A46,'[1]1. Отчет АТС'!$B:$B,18)+'[1]2. Иные услуги'!$D$11+('[1]3. Услуги по передаче'!$F$11*1000)+('[1]4. СН (Установленные)'!$E$12*1000)+'[1]5. Плата за УРП'!$D$6</f>
        <v>4205.9720002339909</v>
      </c>
      <c r="U46" s="34">
        <f>SUMIFS('[1]1. Отчет АТС'!$C:$C,'[1]1. Отчет АТС'!$A:$A,$A46,'[1]1. Отчет АТС'!$B:$B,19)+'[1]2. Иные услуги'!$D$11+('[1]3. Услуги по передаче'!$F$11*1000)+('[1]4. СН (Установленные)'!$E$12*1000)+'[1]5. Плата за УРП'!$D$6</f>
        <v>4097.1120002339912</v>
      </c>
      <c r="V46" s="34">
        <f>SUMIFS('[1]1. Отчет АТС'!$C:$C,'[1]1. Отчет АТС'!$A:$A,$A46,'[1]1. Отчет АТС'!$B:$B,20)+'[1]2. Иные услуги'!$D$11+('[1]3. Услуги по передаче'!$F$11*1000)+('[1]4. СН (Установленные)'!$E$12*1000)+'[1]5. Плата за УРП'!$D$6</f>
        <v>4130.8720002339915</v>
      </c>
      <c r="W46" s="34">
        <f>SUMIFS('[1]1. Отчет АТС'!$C:$C,'[1]1. Отчет АТС'!$A:$A,$A46,'[1]1. Отчет АТС'!$B:$B,21)+'[1]2. Иные услуги'!$D$11+('[1]3. Услуги по передаче'!$F$11*1000)+('[1]4. СН (Установленные)'!$E$12*1000)+'[1]5. Плата за УРП'!$D$6</f>
        <v>4142.9120002339914</v>
      </c>
      <c r="X46" s="34">
        <f>SUMIFS('[1]1. Отчет АТС'!$C:$C,'[1]1. Отчет АТС'!$A:$A,$A46,'[1]1. Отчет АТС'!$B:$B,22)+'[1]2. Иные услуги'!$D$11+('[1]3. Услуги по передаче'!$F$11*1000)+('[1]4. СН (Установленные)'!$E$12*1000)+'[1]5. Плата за УРП'!$D$6</f>
        <v>4003.2820002339913</v>
      </c>
      <c r="Y46" s="34">
        <f>SUMIFS('[1]1. Отчет АТС'!$C:$C,'[1]1. Отчет АТС'!$A:$A,$A46,'[1]1. Отчет АТС'!$B:$B,23)+'[1]2. Иные услуги'!$D$11+('[1]3. Услуги по передаче'!$F$11*1000)+('[1]4. СН (Установленные)'!$E$12*1000)+'[1]5. Плата за УРП'!$D$6</f>
        <v>3619.6320002339912</v>
      </c>
    </row>
    <row r="47" spans="1:25" ht="15">
      <c r="A47" s="33">
        <v>45446</v>
      </c>
      <c r="B47" s="34">
        <f>SUMIFS('[1]1. Отчет АТС'!$C:$C,'[1]1. Отчет АТС'!$A:$A,$A47,'[1]1. Отчет АТС'!$B:$B,0)+'[1]2. Иные услуги'!$D$11+('[1]3. Услуги по передаче'!$F$11*1000)+('[1]4. СН (Установленные)'!$E$12*1000)+'[1]5. Плата за УРП'!$D$6</f>
        <v>3492.2820002339913</v>
      </c>
      <c r="C47" s="34">
        <f>SUMIFS('[1]1. Отчет АТС'!$C:$C,'[1]1. Отчет АТС'!$A:$A,$A47,'[1]1. Отчет АТС'!$B:$B,1)+'[1]2. Иные услуги'!$D$11+('[1]3. Услуги по передаче'!$F$11*1000)+('[1]4. СН (Установленные)'!$E$12*1000)+'[1]5. Плата за УРП'!$D$6</f>
        <v>3273.662000233991</v>
      </c>
      <c r="D47" s="34">
        <f>SUMIFS('[1]1. Отчет АТС'!$C:$C,'[1]1. Отчет АТС'!$A:$A,$A47,'[1]1. Отчет АТС'!$B:$B,2)+'[1]2. Иные услуги'!$D$11+('[1]3. Услуги по передаче'!$F$11*1000)+('[1]4. СН (Установленные)'!$E$12*1000)+'[1]5. Плата за УРП'!$D$6</f>
        <v>3240.5520002339908</v>
      </c>
      <c r="E47" s="34">
        <f>SUMIFS('[1]1. Отчет АТС'!$C:$C,'[1]1. Отчет АТС'!$A:$A,$A47,'[1]1. Отчет АТС'!$B:$B,3)+'[1]2. Иные услуги'!$D$11+('[1]3. Услуги по передаче'!$F$11*1000)+('[1]4. СН (Установленные)'!$E$12*1000)+'[1]5. Плата за УРП'!$D$6</f>
        <v>3085.582000233991</v>
      </c>
      <c r="F47" s="34">
        <f>SUMIFS('[1]1. Отчет АТС'!$C:$C,'[1]1. Отчет АТС'!$A:$A,$A47,'[1]1. Отчет АТС'!$B:$B,4)+'[1]2. Иные услуги'!$D$11+('[1]3. Услуги по передаче'!$F$11*1000)+('[1]4. СН (Установленные)'!$E$12*1000)+'[1]5. Плата за УРП'!$D$6</f>
        <v>3018.7520002339911</v>
      </c>
      <c r="G47" s="34">
        <f>SUMIFS('[1]1. Отчет АТС'!$C:$C,'[1]1. Отчет АТС'!$A:$A,$A47,'[1]1. Отчет АТС'!$B:$B,5)+'[1]2. Иные услуги'!$D$11+('[1]3. Услуги по передаче'!$F$11*1000)+('[1]4. СН (Установленные)'!$E$12*1000)+'[1]5. Плата за УРП'!$D$6</f>
        <v>3218.872000233991</v>
      </c>
      <c r="H47" s="34">
        <f>SUMIFS('[1]1. Отчет АТС'!$C:$C,'[1]1. Отчет АТС'!$A:$A,$A47,'[1]1. Отчет АТС'!$B:$B,6)+'[1]2. Иные услуги'!$D$11+('[1]3. Услуги по передаче'!$F$11*1000)+('[1]4. СН (Установленные)'!$E$12*1000)+'[1]5. Плата за УРП'!$D$6</f>
        <v>3364.0120002339909</v>
      </c>
      <c r="I47" s="34">
        <f>SUMIFS('[1]1. Отчет АТС'!$C:$C,'[1]1. Отчет АТС'!$A:$A,$A47,'[1]1. Отчет АТС'!$B:$B,7)+'[1]2. Иные услуги'!$D$11+('[1]3. Услуги по передаче'!$F$11*1000)+('[1]4. СН (Установленные)'!$E$12*1000)+'[1]5. Плата за УРП'!$D$6</f>
        <v>3563.582000233991</v>
      </c>
      <c r="J47" s="34">
        <f>SUMIFS('[1]1. Отчет АТС'!$C:$C,'[1]1. Отчет АТС'!$A:$A,$A47,'[1]1. Отчет АТС'!$B:$B,8)+'[1]2. Иные услуги'!$D$11+('[1]3. Услуги по передаче'!$F$11*1000)+('[1]4. СН (Установленные)'!$E$12*1000)+'[1]5. Плата за УРП'!$D$6</f>
        <v>4055.7720002339911</v>
      </c>
      <c r="K47" s="34">
        <f>SUMIFS('[1]1. Отчет АТС'!$C:$C,'[1]1. Отчет АТС'!$A:$A,$A47,'[1]1. Отчет АТС'!$B:$B,9)+'[1]2. Иные услуги'!$D$11+('[1]3. Услуги по передаче'!$F$11*1000)+('[1]4. СН (Установленные)'!$E$12*1000)+'[1]5. Плата за УРП'!$D$6</f>
        <v>4263.2120002339907</v>
      </c>
      <c r="L47" s="34">
        <f>SUMIFS('[1]1. Отчет АТС'!$C:$C,'[1]1. Отчет АТС'!$A:$A,$A47,'[1]1. Отчет АТС'!$B:$B,10)+'[1]2. Иные услуги'!$D$11+('[1]3. Услуги по передаче'!$F$11*1000)+('[1]4. СН (Установленные)'!$E$12*1000)+'[1]5. Плата за УРП'!$D$6</f>
        <v>4266.2020002339914</v>
      </c>
      <c r="M47" s="34">
        <f>SUMIFS('[1]1. Отчет АТС'!$C:$C,'[1]1. Отчет АТС'!$A:$A,$A47,'[1]1. Отчет АТС'!$B:$B,11)+'[1]2. Иные услуги'!$D$11+('[1]3. Услуги по передаче'!$F$11*1000)+('[1]4. СН (Установленные)'!$E$12*1000)+'[1]5. Плата за УРП'!$D$6</f>
        <v>4244.892000233991</v>
      </c>
      <c r="N47" s="34">
        <f>SUMIFS('[1]1. Отчет АТС'!$C:$C,'[1]1. Отчет АТС'!$A:$A,$A47,'[1]1. Отчет АТС'!$B:$B,12)+'[1]2. Иные услуги'!$D$11+('[1]3. Услуги по передаче'!$F$11*1000)+('[1]4. СН (Установленные)'!$E$12*1000)+'[1]5. Плата за УРП'!$D$6</f>
        <v>4245.2820002339913</v>
      </c>
      <c r="O47" s="34">
        <f>SUMIFS('[1]1. Отчет АТС'!$C:$C,'[1]1. Отчет АТС'!$A:$A,$A47,'[1]1. Отчет АТС'!$B:$B,13)+'[1]2. Иные услуги'!$D$11+('[1]3. Услуги по передаче'!$F$11*1000)+('[1]4. СН (Установленные)'!$E$12*1000)+'[1]5. Плата за УРП'!$D$6</f>
        <v>4245.9820002339911</v>
      </c>
      <c r="P47" s="34">
        <f>SUMIFS('[1]1. Отчет АТС'!$C:$C,'[1]1. Отчет АТС'!$A:$A,$A47,'[1]1. Отчет АТС'!$B:$B,14)+'[1]2. Иные услуги'!$D$11+('[1]3. Услуги по передаче'!$F$11*1000)+('[1]4. СН (Установленные)'!$E$12*1000)+'[1]5. Плата за УРП'!$D$6</f>
        <v>4250.8020002339908</v>
      </c>
      <c r="Q47" s="34">
        <f>SUMIFS('[1]1. Отчет АТС'!$C:$C,'[1]1. Отчет АТС'!$A:$A,$A47,'[1]1. Отчет АТС'!$B:$B,15)+'[1]2. Иные услуги'!$D$11+('[1]3. Услуги по передаче'!$F$11*1000)+('[1]4. СН (Установленные)'!$E$12*1000)+'[1]5. Плата за УРП'!$D$6</f>
        <v>4241.9420002339912</v>
      </c>
      <c r="R47" s="34">
        <f>SUMIFS('[1]1. Отчет АТС'!$C:$C,'[1]1. Отчет АТС'!$A:$A,$A47,'[1]1. Отчет АТС'!$B:$B,16)+'[1]2. Иные услуги'!$D$11+('[1]3. Услуги по передаче'!$F$11*1000)+('[1]4. СН (Установленные)'!$E$12*1000)+'[1]5. Плата за УРП'!$D$6</f>
        <v>4238.6920002339912</v>
      </c>
      <c r="S47" s="34">
        <f>SUMIFS('[1]1. Отчет АТС'!$C:$C,'[1]1. Отчет АТС'!$A:$A,$A47,'[1]1. Отчет АТС'!$B:$B,17)+'[1]2. Иные услуги'!$D$11+('[1]3. Услуги по передаче'!$F$11*1000)+('[1]4. СН (Установленные)'!$E$12*1000)+'[1]5. Плата за УРП'!$D$6</f>
        <v>4237.3820002339908</v>
      </c>
      <c r="T47" s="34">
        <f>SUMIFS('[1]1. Отчет АТС'!$C:$C,'[1]1. Отчет АТС'!$A:$A,$A47,'[1]1. Отчет АТС'!$B:$B,18)+'[1]2. Иные услуги'!$D$11+('[1]3. Услуги по передаче'!$F$11*1000)+('[1]4. СН (Установленные)'!$E$12*1000)+'[1]5. Плата за УРП'!$D$6</f>
        <v>4237.142000233991</v>
      </c>
      <c r="U47" s="34">
        <f>SUMIFS('[1]1. Отчет АТС'!$C:$C,'[1]1. Отчет АТС'!$A:$A,$A47,'[1]1. Отчет АТС'!$B:$B,19)+'[1]2. Иные услуги'!$D$11+('[1]3. Услуги по передаче'!$F$11*1000)+('[1]4. СН (Установленные)'!$E$12*1000)+'[1]5. Плата за УРП'!$D$6</f>
        <v>4104.2920002339906</v>
      </c>
      <c r="V47" s="34">
        <f>SUMIFS('[1]1. Отчет АТС'!$C:$C,'[1]1. Отчет АТС'!$A:$A,$A47,'[1]1. Отчет АТС'!$B:$B,20)+'[1]2. Иные услуги'!$D$11+('[1]3. Услуги по передаче'!$F$11*1000)+('[1]4. СН (Установленные)'!$E$12*1000)+'[1]5. Плата за УРП'!$D$6</f>
        <v>4155.3820002339908</v>
      </c>
      <c r="W47" s="34">
        <f>SUMIFS('[1]1. Отчет АТС'!$C:$C,'[1]1. Отчет АТС'!$A:$A,$A47,'[1]1. Отчет АТС'!$B:$B,21)+'[1]2. Иные услуги'!$D$11+('[1]3. Услуги по передаче'!$F$11*1000)+('[1]4. СН (Установленные)'!$E$12*1000)+'[1]5. Плата за УРП'!$D$6</f>
        <v>4144.2320002339911</v>
      </c>
      <c r="X47" s="34">
        <f>SUMIFS('[1]1. Отчет АТС'!$C:$C,'[1]1. Отчет АТС'!$A:$A,$A47,'[1]1. Отчет АТС'!$B:$B,22)+'[1]2. Иные услуги'!$D$11+('[1]3. Услуги по передаче'!$F$11*1000)+('[1]4. СН (Установленные)'!$E$12*1000)+'[1]5. Плата за УРП'!$D$6</f>
        <v>3823.7120002339911</v>
      </c>
      <c r="Y47" s="34">
        <f>SUMIFS('[1]1. Отчет АТС'!$C:$C,'[1]1. Отчет АТС'!$A:$A,$A47,'[1]1. Отчет АТС'!$B:$B,23)+'[1]2. Иные услуги'!$D$11+('[1]3. Услуги по передаче'!$F$11*1000)+('[1]4. СН (Установленные)'!$E$12*1000)+'[1]5. Плата за УРП'!$D$6</f>
        <v>3563.2220002339909</v>
      </c>
    </row>
    <row r="48" spans="1:25" ht="15">
      <c r="A48" s="33">
        <v>45447</v>
      </c>
      <c r="B48" s="34">
        <f>SUMIFS('[1]1. Отчет АТС'!$C:$C,'[1]1. Отчет АТС'!$A:$A,$A48,'[1]1. Отчет АТС'!$B:$B,0)+'[1]2. Иные услуги'!$D$11+('[1]3. Услуги по передаче'!$F$11*1000)+('[1]4. СН (Установленные)'!$E$12*1000)+'[1]5. Плата за УРП'!$D$6</f>
        <v>3587.0220002339911</v>
      </c>
      <c r="C48" s="34">
        <f>SUMIFS('[1]1. Отчет АТС'!$C:$C,'[1]1. Отчет АТС'!$A:$A,$A48,'[1]1. Отчет АТС'!$B:$B,1)+'[1]2. Иные услуги'!$D$11+('[1]3. Услуги по передаче'!$F$11*1000)+('[1]4. СН (Установленные)'!$E$12*1000)+'[1]5. Плата за УРП'!$D$6</f>
        <v>3359.7820002339913</v>
      </c>
      <c r="D48" s="34">
        <f>SUMIFS('[1]1. Отчет АТС'!$C:$C,'[1]1. Отчет АТС'!$A:$A,$A48,'[1]1. Отчет АТС'!$B:$B,2)+'[1]2. Иные услуги'!$D$11+('[1]3. Услуги по передаче'!$F$11*1000)+('[1]4. СН (Установленные)'!$E$12*1000)+'[1]5. Плата за УРП'!$D$6</f>
        <v>3223.4720002339909</v>
      </c>
      <c r="E48" s="34">
        <f>SUMIFS('[1]1. Отчет АТС'!$C:$C,'[1]1. Отчет АТС'!$A:$A,$A48,'[1]1. Отчет АТС'!$B:$B,3)+'[1]2. Иные услуги'!$D$11+('[1]3. Услуги по передаче'!$F$11*1000)+('[1]4. СН (Установленные)'!$E$12*1000)+'[1]5. Плата за УРП'!$D$6</f>
        <v>3126.4020002339912</v>
      </c>
      <c r="F48" s="34">
        <f>SUMIFS('[1]1. Отчет АТС'!$C:$C,'[1]1. Отчет АТС'!$A:$A,$A48,'[1]1. Отчет АТС'!$B:$B,4)+'[1]2. Иные услуги'!$D$11+('[1]3. Услуги по передаче'!$F$11*1000)+('[1]4. СН (Установленные)'!$E$12*1000)+'[1]5. Плата за УРП'!$D$6</f>
        <v>3128.5520002339908</v>
      </c>
      <c r="G48" s="34">
        <f>SUMIFS('[1]1. Отчет АТС'!$C:$C,'[1]1. Отчет АТС'!$A:$A,$A48,'[1]1. Отчет АТС'!$B:$B,5)+'[1]2. Иные услуги'!$D$11+('[1]3. Услуги по передаче'!$F$11*1000)+('[1]4. СН (Установленные)'!$E$12*1000)+'[1]5. Плата за УРП'!$D$6</f>
        <v>3300.7320002339911</v>
      </c>
      <c r="H48" s="34">
        <f>SUMIFS('[1]1. Отчет АТС'!$C:$C,'[1]1. Отчет АТС'!$A:$A,$A48,'[1]1. Отчет АТС'!$B:$B,6)+'[1]2. Иные услуги'!$D$11+('[1]3. Услуги по передаче'!$F$11*1000)+('[1]4. СН (Установленные)'!$E$12*1000)+'[1]5. Плата за УРП'!$D$6</f>
        <v>3420.3820002339912</v>
      </c>
      <c r="I48" s="34">
        <f>SUMIFS('[1]1. Отчет АТС'!$C:$C,'[1]1. Отчет АТС'!$A:$A,$A48,'[1]1. Отчет АТС'!$B:$B,7)+'[1]2. Иные услуги'!$D$11+('[1]3. Услуги по передаче'!$F$11*1000)+('[1]4. СН (Установленные)'!$E$12*1000)+'[1]5. Плата за УРП'!$D$6</f>
        <v>3669.7820002339913</v>
      </c>
      <c r="J48" s="34">
        <f>SUMIFS('[1]1. Отчет АТС'!$C:$C,'[1]1. Отчет АТС'!$A:$A,$A48,'[1]1. Отчет АТС'!$B:$B,8)+'[1]2. Иные услуги'!$D$11+('[1]3. Услуги по передаче'!$F$11*1000)+('[1]4. СН (Установленные)'!$E$12*1000)+'[1]5. Плата за УРП'!$D$6</f>
        <v>4126.1220002339915</v>
      </c>
      <c r="K48" s="34">
        <f>SUMIFS('[1]1. Отчет АТС'!$C:$C,'[1]1. Отчет АТС'!$A:$A,$A48,'[1]1. Отчет АТС'!$B:$B,9)+'[1]2. Иные услуги'!$D$11+('[1]3. Услуги по передаче'!$F$11*1000)+('[1]4. СН (Установленные)'!$E$12*1000)+'[1]5. Плата за УРП'!$D$6</f>
        <v>4277.5620002339911</v>
      </c>
      <c r="L48" s="34">
        <f>SUMIFS('[1]1. Отчет АТС'!$C:$C,'[1]1. Отчет АТС'!$A:$A,$A48,'[1]1. Отчет АТС'!$B:$B,10)+'[1]2. Иные услуги'!$D$11+('[1]3. Услуги по передаче'!$F$11*1000)+('[1]4. СН (Установленные)'!$E$12*1000)+'[1]5. Плата за УРП'!$D$6</f>
        <v>4288.9820002339911</v>
      </c>
      <c r="M48" s="34">
        <f>SUMIFS('[1]1. Отчет АТС'!$C:$C,'[1]1. Отчет АТС'!$A:$A,$A48,'[1]1. Отчет АТС'!$B:$B,11)+'[1]2. Иные услуги'!$D$11+('[1]3. Услуги по передаче'!$F$11*1000)+('[1]4. СН (Установленные)'!$E$12*1000)+'[1]5. Плата за УРП'!$D$6</f>
        <v>4289.2220002339909</v>
      </c>
      <c r="N48" s="34">
        <f>SUMIFS('[1]1. Отчет АТС'!$C:$C,'[1]1. Отчет АТС'!$A:$A,$A48,'[1]1. Отчет АТС'!$B:$B,12)+'[1]2. Иные услуги'!$D$11+('[1]3. Услуги по передаче'!$F$11*1000)+('[1]4. СН (Установленные)'!$E$12*1000)+'[1]5. Плата за УРП'!$D$6</f>
        <v>4281.7820002339913</v>
      </c>
      <c r="O48" s="34">
        <f>SUMIFS('[1]1. Отчет АТС'!$C:$C,'[1]1. Отчет АТС'!$A:$A,$A48,'[1]1. Отчет АТС'!$B:$B,13)+'[1]2. Иные услуги'!$D$11+('[1]3. Услуги по передаче'!$F$11*1000)+('[1]4. СН (Установленные)'!$E$12*1000)+'[1]5. Плата за УРП'!$D$6</f>
        <v>4281.9520002339914</v>
      </c>
      <c r="P48" s="34">
        <f>SUMIFS('[1]1. Отчет АТС'!$C:$C,'[1]1. Отчет АТС'!$A:$A,$A48,'[1]1. Отчет АТС'!$B:$B,14)+'[1]2. Иные услуги'!$D$11+('[1]3. Услуги по передаче'!$F$11*1000)+('[1]4. СН (Установленные)'!$E$12*1000)+'[1]5. Плата за УРП'!$D$6</f>
        <v>4283.5720002339913</v>
      </c>
      <c r="Q48" s="34">
        <f>SUMIFS('[1]1. Отчет АТС'!$C:$C,'[1]1. Отчет АТС'!$A:$A,$A48,'[1]1. Отчет АТС'!$B:$B,15)+'[1]2. Иные услуги'!$D$11+('[1]3. Услуги по передаче'!$F$11*1000)+('[1]4. СН (Установленные)'!$E$12*1000)+'[1]5. Плата за УРП'!$D$6</f>
        <v>4281.4320002339909</v>
      </c>
      <c r="R48" s="34">
        <f>SUMIFS('[1]1. Отчет АТС'!$C:$C,'[1]1. Отчет АТС'!$A:$A,$A48,'[1]1. Отчет АТС'!$B:$B,16)+'[1]2. Иные услуги'!$D$11+('[1]3. Услуги по передаче'!$F$11*1000)+('[1]4. СН (Установленные)'!$E$12*1000)+'[1]5. Плата за УРП'!$D$6</f>
        <v>4288.6620002339914</v>
      </c>
      <c r="S48" s="34">
        <f>SUMIFS('[1]1. Отчет АТС'!$C:$C,'[1]1. Отчет АТС'!$A:$A,$A48,'[1]1. Отчет АТС'!$B:$B,17)+'[1]2. Иные услуги'!$D$11+('[1]3. Услуги по передаче'!$F$11*1000)+('[1]4. СН (Установленные)'!$E$12*1000)+'[1]5. Плата за УРП'!$D$6</f>
        <v>4289.7720002339911</v>
      </c>
      <c r="T48" s="34">
        <f>SUMIFS('[1]1. Отчет АТС'!$C:$C,'[1]1. Отчет АТС'!$A:$A,$A48,'[1]1. Отчет АТС'!$B:$B,18)+'[1]2. Иные услуги'!$D$11+('[1]3. Услуги по передаче'!$F$11*1000)+('[1]4. СН (Установленные)'!$E$12*1000)+'[1]5. Плата за УРП'!$D$6</f>
        <v>4291.3220002339913</v>
      </c>
      <c r="U48" s="34">
        <f>SUMIFS('[1]1. Отчет АТС'!$C:$C,'[1]1. Отчет АТС'!$A:$A,$A48,'[1]1. Отчет АТС'!$B:$B,19)+'[1]2. Иные услуги'!$D$11+('[1]3. Услуги по передаче'!$F$11*1000)+('[1]4. СН (Установленные)'!$E$12*1000)+'[1]5. Плата за УРП'!$D$6</f>
        <v>4273.3020002339908</v>
      </c>
      <c r="V48" s="34">
        <f>SUMIFS('[1]1. Отчет АТС'!$C:$C,'[1]1. Отчет АТС'!$A:$A,$A48,'[1]1. Отчет АТС'!$B:$B,20)+'[1]2. Иные услуги'!$D$11+('[1]3. Услуги по передаче'!$F$11*1000)+('[1]4. СН (Установленные)'!$E$12*1000)+'[1]5. Плата за УРП'!$D$6</f>
        <v>4272.2720002339911</v>
      </c>
      <c r="W48" s="34">
        <f>SUMIFS('[1]1. Отчет АТС'!$C:$C,'[1]1. Отчет АТС'!$A:$A,$A48,'[1]1. Отчет АТС'!$B:$B,21)+'[1]2. Иные услуги'!$D$11+('[1]3. Услуги по передаче'!$F$11*1000)+('[1]4. СН (Установленные)'!$E$12*1000)+'[1]5. Плата за УРП'!$D$6</f>
        <v>4280.4320002339909</v>
      </c>
      <c r="X48" s="34">
        <f>SUMIFS('[1]1. Отчет АТС'!$C:$C,'[1]1. Отчет АТС'!$A:$A,$A48,'[1]1. Отчет АТС'!$B:$B,22)+'[1]2. Иные услуги'!$D$11+('[1]3. Услуги по передаче'!$F$11*1000)+('[1]4. СН (Установленные)'!$E$12*1000)+'[1]5. Плата за УРП'!$D$6</f>
        <v>3819.8820002339912</v>
      </c>
      <c r="Y48" s="34">
        <f>SUMIFS('[1]1. Отчет АТС'!$C:$C,'[1]1. Отчет АТС'!$A:$A,$A48,'[1]1. Отчет АТС'!$B:$B,23)+'[1]2. Иные услуги'!$D$11+('[1]3. Услуги по передаче'!$F$11*1000)+('[1]4. СН (Установленные)'!$E$12*1000)+'[1]5. Плата за УРП'!$D$6</f>
        <v>3564.2720002339911</v>
      </c>
    </row>
    <row r="49" spans="1:25" ht="15">
      <c r="A49" s="33">
        <v>45448</v>
      </c>
      <c r="B49" s="34">
        <f>SUMIFS('[1]1. Отчет АТС'!$C:$C,'[1]1. Отчет АТС'!$A:$A,$A49,'[1]1. Отчет АТС'!$B:$B,0)+'[1]2. Иные услуги'!$D$11+('[1]3. Услуги по передаче'!$F$11*1000)+('[1]4. СН (Установленные)'!$E$12*1000)+'[1]5. Плата за УРП'!$D$6</f>
        <v>3398.5720002339913</v>
      </c>
      <c r="C49" s="34">
        <f>SUMIFS('[1]1. Отчет АТС'!$C:$C,'[1]1. Отчет АТС'!$A:$A,$A49,'[1]1. Отчет АТС'!$B:$B,1)+'[1]2. Иные услуги'!$D$11+('[1]3. Услуги по передаче'!$F$11*1000)+('[1]4. СН (Установленные)'!$E$12*1000)+'[1]5. Плата за УРП'!$D$6</f>
        <v>3221.9720002339909</v>
      </c>
      <c r="D49" s="34">
        <f>SUMIFS('[1]1. Отчет АТС'!$C:$C,'[1]1. Отчет АТС'!$A:$A,$A49,'[1]1. Отчет АТС'!$B:$B,2)+'[1]2. Иные услуги'!$D$11+('[1]3. Услуги по передаче'!$F$11*1000)+('[1]4. СН (Установленные)'!$E$12*1000)+'[1]5. Плата за УРП'!$D$6</f>
        <v>3084.8220002339913</v>
      </c>
      <c r="E49" s="34">
        <f>SUMIFS('[1]1. Отчет АТС'!$C:$C,'[1]1. Отчет АТС'!$A:$A,$A49,'[1]1. Отчет АТС'!$B:$B,3)+'[1]2. Иные услуги'!$D$11+('[1]3. Услуги по передаче'!$F$11*1000)+('[1]4. СН (Установленные)'!$E$12*1000)+'[1]5. Плата за УРП'!$D$6</f>
        <v>2993.8420002339908</v>
      </c>
      <c r="F49" s="34">
        <f>SUMIFS('[1]1. Отчет АТС'!$C:$C,'[1]1. Отчет АТС'!$A:$A,$A49,'[1]1. Отчет АТС'!$B:$B,4)+'[1]2. Иные услуги'!$D$11+('[1]3. Услуги по передаче'!$F$11*1000)+('[1]4. СН (Установленные)'!$E$12*1000)+'[1]5. Плата за УРП'!$D$6</f>
        <v>2264.7220002339909</v>
      </c>
      <c r="G49" s="34">
        <f>SUMIFS('[1]1. Отчет АТС'!$C:$C,'[1]1. Отчет АТС'!$A:$A,$A49,'[1]1. Отчет АТС'!$B:$B,5)+'[1]2. Иные услуги'!$D$11+('[1]3. Услуги по передаче'!$F$11*1000)+('[1]4. СН (Установленные)'!$E$12*1000)+'[1]5. Плата за УРП'!$D$6</f>
        <v>2264.7220002339909</v>
      </c>
      <c r="H49" s="34">
        <f>SUMIFS('[1]1. Отчет АТС'!$C:$C,'[1]1. Отчет АТС'!$A:$A,$A49,'[1]1. Отчет АТС'!$B:$B,6)+'[1]2. Иные услуги'!$D$11+('[1]3. Услуги по передаче'!$F$11*1000)+('[1]4. СН (Установленные)'!$E$12*1000)+'[1]5. Плата за УРП'!$D$6</f>
        <v>2468.9620002339911</v>
      </c>
      <c r="I49" s="34">
        <f>SUMIFS('[1]1. Отчет АТС'!$C:$C,'[1]1. Отчет АТС'!$A:$A,$A49,'[1]1. Отчет АТС'!$B:$B,7)+'[1]2. Иные услуги'!$D$11+('[1]3. Услуги по передаче'!$F$11*1000)+('[1]4. СН (Установленные)'!$E$12*1000)+'[1]5. Плата за УРП'!$D$6</f>
        <v>2372.8220002339913</v>
      </c>
      <c r="J49" s="34">
        <f>SUMIFS('[1]1. Отчет АТС'!$C:$C,'[1]1. Отчет АТС'!$A:$A,$A49,'[1]1. Отчет АТС'!$B:$B,8)+'[1]2. Иные услуги'!$D$11+('[1]3. Услуги по передаче'!$F$11*1000)+('[1]4. СН (Установленные)'!$E$12*1000)+'[1]5. Плата за УРП'!$D$6</f>
        <v>3998.6120002339912</v>
      </c>
      <c r="K49" s="34">
        <f>SUMIFS('[1]1. Отчет АТС'!$C:$C,'[1]1. Отчет АТС'!$A:$A,$A49,'[1]1. Отчет АТС'!$B:$B,9)+'[1]2. Иные услуги'!$D$11+('[1]3. Услуги по передаче'!$F$11*1000)+('[1]4. СН (Установленные)'!$E$12*1000)+'[1]5. Плата за УРП'!$D$6</f>
        <v>4246.6320002339908</v>
      </c>
      <c r="L49" s="34">
        <f>SUMIFS('[1]1. Отчет АТС'!$C:$C,'[1]1. Отчет АТС'!$A:$A,$A49,'[1]1. Отчет АТС'!$B:$B,10)+'[1]2. Иные услуги'!$D$11+('[1]3. Услуги по передаче'!$F$11*1000)+('[1]4. СН (Установленные)'!$E$12*1000)+'[1]5. Плата за УРП'!$D$6</f>
        <v>4269.6620002339914</v>
      </c>
      <c r="M49" s="34">
        <f>SUMIFS('[1]1. Отчет АТС'!$C:$C,'[1]1. Отчет АТС'!$A:$A,$A49,'[1]1. Отчет АТС'!$B:$B,11)+'[1]2. Иные услуги'!$D$11+('[1]3. Услуги по передаче'!$F$11*1000)+('[1]4. СН (Установленные)'!$E$12*1000)+'[1]5. Плата за УРП'!$D$6</f>
        <v>4259.1920002339912</v>
      </c>
      <c r="N49" s="34">
        <f>SUMIFS('[1]1. Отчет АТС'!$C:$C,'[1]1. Отчет АТС'!$A:$A,$A49,'[1]1. Отчет АТС'!$B:$B,12)+'[1]2. Иные услуги'!$D$11+('[1]3. Услуги по передаче'!$F$11*1000)+('[1]4. СН (Установленные)'!$E$12*1000)+'[1]5. Плата за УРП'!$D$6</f>
        <v>4260.8820002339908</v>
      </c>
      <c r="O49" s="34">
        <f>SUMIFS('[1]1. Отчет АТС'!$C:$C,'[1]1. Отчет АТС'!$A:$A,$A49,'[1]1. Отчет АТС'!$B:$B,13)+'[1]2. Иные услуги'!$D$11+('[1]3. Услуги по передаче'!$F$11*1000)+('[1]4. СН (Установленные)'!$E$12*1000)+'[1]5. Плата за УРП'!$D$6</f>
        <v>4261.6620002339914</v>
      </c>
      <c r="P49" s="34">
        <f>SUMIFS('[1]1. Отчет АТС'!$C:$C,'[1]1. Отчет АТС'!$A:$A,$A49,'[1]1. Отчет АТС'!$B:$B,14)+'[1]2. Иные услуги'!$D$11+('[1]3. Услуги по передаче'!$F$11*1000)+('[1]4. СН (Установленные)'!$E$12*1000)+'[1]5. Плата за УРП'!$D$6</f>
        <v>4261.8620002339912</v>
      </c>
      <c r="Q49" s="34">
        <f>SUMIFS('[1]1. Отчет АТС'!$C:$C,'[1]1. Отчет АТС'!$A:$A,$A49,'[1]1. Отчет АТС'!$B:$B,15)+'[1]2. Иные услуги'!$D$11+('[1]3. Услуги по передаче'!$F$11*1000)+('[1]4. СН (Установленные)'!$E$12*1000)+'[1]5. Плата за УРП'!$D$6</f>
        <v>4262.9220002339916</v>
      </c>
      <c r="R49" s="34">
        <f>SUMIFS('[1]1. Отчет АТС'!$C:$C,'[1]1. Отчет АТС'!$A:$A,$A49,'[1]1. Отчет АТС'!$B:$B,16)+'[1]2. Иные услуги'!$D$11+('[1]3. Услуги по передаче'!$F$11*1000)+('[1]4. СН (Установленные)'!$E$12*1000)+'[1]5. Плата за УРП'!$D$6</f>
        <v>4263.2320002339911</v>
      </c>
      <c r="S49" s="34">
        <f>SUMIFS('[1]1. Отчет АТС'!$C:$C,'[1]1. Отчет АТС'!$A:$A,$A49,'[1]1. Отчет АТС'!$B:$B,17)+'[1]2. Иные услуги'!$D$11+('[1]3. Услуги по передаче'!$F$11*1000)+('[1]4. СН (Установленные)'!$E$12*1000)+'[1]5. Плата за УРП'!$D$6</f>
        <v>4289.9320002339909</v>
      </c>
      <c r="T49" s="34">
        <f>SUMIFS('[1]1. Отчет АТС'!$C:$C,'[1]1. Отчет АТС'!$A:$A,$A49,'[1]1. Отчет АТС'!$B:$B,18)+'[1]2. Иные услуги'!$D$11+('[1]3. Услуги по передаче'!$F$11*1000)+('[1]4. СН (Установленные)'!$E$12*1000)+'[1]5. Плата за УРП'!$D$6</f>
        <v>4274.7420002339913</v>
      </c>
      <c r="U49" s="34">
        <f>SUMIFS('[1]1. Отчет АТС'!$C:$C,'[1]1. Отчет АТС'!$A:$A,$A49,'[1]1. Отчет АТС'!$B:$B,19)+'[1]2. Иные услуги'!$D$11+('[1]3. Услуги по передаче'!$F$11*1000)+('[1]4. СН (Установленные)'!$E$12*1000)+'[1]5. Плата за УРП'!$D$6</f>
        <v>4239.8420002339908</v>
      </c>
      <c r="V49" s="34">
        <f>SUMIFS('[1]1. Отчет АТС'!$C:$C,'[1]1. Отчет АТС'!$A:$A,$A49,'[1]1. Отчет АТС'!$B:$B,20)+'[1]2. Иные услуги'!$D$11+('[1]3. Услуги по передаче'!$F$11*1000)+('[1]4. СН (Установленные)'!$E$12*1000)+'[1]5. Плата за УРП'!$D$6</f>
        <v>4255.7220002339909</v>
      </c>
      <c r="W49" s="34">
        <f>SUMIFS('[1]1. Отчет АТС'!$C:$C,'[1]1. Отчет АТС'!$A:$A,$A49,'[1]1. Отчет АТС'!$B:$B,21)+'[1]2. Иные услуги'!$D$11+('[1]3. Услуги по передаче'!$F$11*1000)+('[1]4. СН (Установленные)'!$E$12*1000)+'[1]5. Плата за УРП'!$D$6</f>
        <v>4253.6620002339914</v>
      </c>
      <c r="X49" s="34">
        <f>SUMIFS('[1]1. Отчет АТС'!$C:$C,'[1]1. Отчет АТС'!$A:$A,$A49,'[1]1. Отчет АТС'!$B:$B,22)+'[1]2. Иные услуги'!$D$11+('[1]3. Услуги по передаче'!$F$11*1000)+('[1]4. СН (Установленные)'!$E$12*1000)+'[1]5. Плата за УРП'!$D$6</f>
        <v>3809.0620002339911</v>
      </c>
      <c r="Y49" s="34">
        <f>SUMIFS('[1]1. Отчет АТС'!$C:$C,'[1]1. Отчет АТС'!$A:$A,$A49,'[1]1. Отчет АТС'!$B:$B,23)+'[1]2. Иные услуги'!$D$11+('[1]3. Услуги по передаче'!$F$11*1000)+('[1]4. СН (Установленные)'!$E$12*1000)+'[1]5. Плата за УРП'!$D$6</f>
        <v>3495.332000233991</v>
      </c>
    </row>
    <row r="50" spans="1:25" ht="15">
      <c r="A50" s="33">
        <v>45449</v>
      </c>
      <c r="B50" s="34">
        <f>SUMIFS('[1]1. Отчет АТС'!$C:$C,'[1]1. Отчет АТС'!$A:$A,$A50,'[1]1. Отчет АТС'!$B:$B,0)+'[1]2. Иные услуги'!$D$11+('[1]3. Услуги по передаче'!$F$11*1000)+('[1]4. СН (Установленные)'!$E$12*1000)+'[1]5. Плата за УРП'!$D$6</f>
        <v>3142.8220002339913</v>
      </c>
      <c r="C50" s="34">
        <f>SUMIFS('[1]1. Отчет АТС'!$C:$C,'[1]1. Отчет АТС'!$A:$A,$A50,'[1]1. Отчет АТС'!$B:$B,1)+'[1]2. Иные услуги'!$D$11+('[1]3. Услуги по передаче'!$F$11*1000)+('[1]4. СН (Установленные)'!$E$12*1000)+'[1]5. Плата за УРП'!$D$6</f>
        <v>3028.6120002339912</v>
      </c>
      <c r="D50" s="34">
        <f>SUMIFS('[1]1. Отчет АТС'!$C:$C,'[1]1. Отчет АТС'!$A:$A,$A50,'[1]1. Отчет АТС'!$B:$B,2)+'[1]2. Иные услуги'!$D$11+('[1]3. Услуги по передаче'!$F$11*1000)+('[1]4. СН (Установленные)'!$E$12*1000)+'[1]5. Плата за УРП'!$D$6</f>
        <v>2921.5120002339909</v>
      </c>
      <c r="E50" s="34">
        <f>SUMIFS('[1]1. Отчет АТС'!$C:$C,'[1]1. Отчет АТС'!$A:$A,$A50,'[1]1. Отчет АТС'!$B:$B,3)+'[1]2. Иные услуги'!$D$11+('[1]3. Услуги по передаче'!$F$11*1000)+('[1]4. СН (Установленные)'!$E$12*1000)+'[1]5. Плата за УРП'!$D$6</f>
        <v>2264.7220002339909</v>
      </c>
      <c r="F50" s="34">
        <f>SUMIFS('[1]1. Отчет АТС'!$C:$C,'[1]1. Отчет АТС'!$A:$A,$A50,'[1]1. Отчет АТС'!$B:$B,4)+'[1]2. Иные услуги'!$D$11+('[1]3. Услуги по передаче'!$F$11*1000)+('[1]4. СН (Установленные)'!$E$12*1000)+'[1]5. Плата за УРП'!$D$6</f>
        <v>2264.7220002339909</v>
      </c>
      <c r="G50" s="34">
        <f>SUMIFS('[1]1. Отчет АТС'!$C:$C,'[1]1. Отчет АТС'!$A:$A,$A50,'[1]1. Отчет АТС'!$B:$B,5)+'[1]2. Иные услуги'!$D$11+('[1]3. Услуги по передаче'!$F$11*1000)+('[1]4. СН (Установленные)'!$E$12*1000)+'[1]5. Плата за УРП'!$D$6</f>
        <v>2264.7220002339909</v>
      </c>
      <c r="H50" s="34">
        <f>SUMIFS('[1]1. Отчет АТС'!$C:$C,'[1]1. Отчет АТС'!$A:$A,$A50,'[1]1. Отчет АТС'!$B:$B,6)+'[1]2. Иные услуги'!$D$11+('[1]3. Услуги по передаче'!$F$11*1000)+('[1]4. СН (Установленные)'!$E$12*1000)+'[1]5. Плата за УРП'!$D$6</f>
        <v>2405.3620002339912</v>
      </c>
      <c r="I50" s="34">
        <f>SUMIFS('[1]1. Отчет АТС'!$C:$C,'[1]1. Отчет АТС'!$A:$A,$A50,'[1]1. Отчет АТС'!$B:$B,7)+'[1]2. Иные услуги'!$D$11+('[1]3. Услуги по передаче'!$F$11*1000)+('[1]4. СН (Установленные)'!$E$12*1000)+'[1]5. Плата за УРП'!$D$6</f>
        <v>3378.892000233991</v>
      </c>
      <c r="J50" s="34">
        <f>SUMIFS('[1]1. Отчет АТС'!$C:$C,'[1]1. Отчет АТС'!$A:$A,$A50,'[1]1. Отчет АТС'!$B:$B,8)+'[1]2. Иные услуги'!$D$11+('[1]3. Услуги по передаче'!$F$11*1000)+('[1]4. СН (Установленные)'!$E$12*1000)+'[1]5. Плата за УРП'!$D$6</f>
        <v>3844.1120002339912</v>
      </c>
      <c r="K50" s="34">
        <f>SUMIFS('[1]1. Отчет АТС'!$C:$C,'[1]1. Отчет АТС'!$A:$A,$A50,'[1]1. Отчет АТС'!$B:$B,9)+'[1]2. Иные услуги'!$D$11+('[1]3. Услуги по передаче'!$F$11*1000)+('[1]4. СН (Установленные)'!$E$12*1000)+'[1]5. Плата за УРП'!$D$6</f>
        <v>4243.0820002339915</v>
      </c>
      <c r="L50" s="34">
        <f>SUMIFS('[1]1. Отчет АТС'!$C:$C,'[1]1. Отчет АТС'!$A:$A,$A50,'[1]1. Отчет АТС'!$B:$B,10)+'[1]2. Иные услуги'!$D$11+('[1]3. Услуги по передаче'!$F$11*1000)+('[1]4. СН (Установленные)'!$E$12*1000)+'[1]5. Плата за УРП'!$D$6</f>
        <v>4283.5720002339913</v>
      </c>
      <c r="M50" s="34">
        <f>SUMIFS('[1]1. Отчет АТС'!$C:$C,'[1]1. Отчет АТС'!$A:$A,$A50,'[1]1. Отчет АТС'!$B:$B,11)+'[1]2. Иные услуги'!$D$11+('[1]3. Услуги по передаче'!$F$11*1000)+('[1]4. СН (Установленные)'!$E$12*1000)+'[1]5. Плата за УРП'!$D$6</f>
        <v>4289.5520002339908</v>
      </c>
      <c r="N50" s="34">
        <f>SUMIFS('[1]1. Отчет АТС'!$C:$C,'[1]1. Отчет АТС'!$A:$A,$A50,'[1]1. Отчет АТС'!$B:$B,12)+'[1]2. Иные услуги'!$D$11+('[1]3. Услуги по передаче'!$F$11*1000)+('[1]4. СН (Установленные)'!$E$12*1000)+'[1]5. Плата за УРП'!$D$6</f>
        <v>4285.5320002339913</v>
      </c>
      <c r="O50" s="34">
        <f>SUMIFS('[1]1. Отчет АТС'!$C:$C,'[1]1. Отчет АТС'!$A:$A,$A50,'[1]1. Отчет АТС'!$B:$B,13)+'[1]2. Иные услуги'!$D$11+('[1]3. Услуги по передаче'!$F$11*1000)+('[1]4. СН (Установленные)'!$E$12*1000)+'[1]5. Плата за УРП'!$D$6</f>
        <v>4281.3220002339913</v>
      </c>
      <c r="P50" s="34">
        <f>SUMIFS('[1]1. Отчет АТС'!$C:$C,'[1]1. Отчет АТС'!$A:$A,$A50,'[1]1. Отчет АТС'!$B:$B,14)+'[1]2. Иные услуги'!$D$11+('[1]3. Услуги по передаче'!$F$11*1000)+('[1]4. СН (Установленные)'!$E$12*1000)+'[1]5. Плата за УРП'!$D$6</f>
        <v>4303.2520002339916</v>
      </c>
      <c r="Q50" s="34">
        <f>SUMIFS('[1]1. Отчет АТС'!$C:$C,'[1]1. Отчет АТС'!$A:$A,$A50,'[1]1. Отчет АТС'!$B:$B,15)+'[1]2. Иные услуги'!$D$11+('[1]3. Услуги по передаче'!$F$11*1000)+('[1]4. СН (Установленные)'!$E$12*1000)+'[1]5. Плата за УРП'!$D$6</f>
        <v>4309.392000233991</v>
      </c>
      <c r="R50" s="34">
        <f>SUMIFS('[1]1. Отчет АТС'!$C:$C,'[1]1. Отчет АТС'!$A:$A,$A50,'[1]1. Отчет АТС'!$B:$B,16)+'[1]2. Иные услуги'!$D$11+('[1]3. Услуги по передаче'!$F$11*1000)+('[1]4. СН (Установленные)'!$E$12*1000)+'[1]5. Плата за УРП'!$D$6</f>
        <v>4297.5020002339916</v>
      </c>
      <c r="S50" s="34">
        <f>SUMIFS('[1]1. Отчет АТС'!$C:$C,'[1]1. Отчет АТС'!$A:$A,$A50,'[1]1. Отчет АТС'!$B:$B,17)+'[1]2. Иные услуги'!$D$11+('[1]3. Услуги по передаче'!$F$11*1000)+('[1]4. СН (Установленные)'!$E$12*1000)+'[1]5. Плата за УРП'!$D$6</f>
        <v>4282.4920002339913</v>
      </c>
      <c r="T50" s="34">
        <f>SUMIFS('[1]1. Отчет АТС'!$C:$C,'[1]1. Отчет АТС'!$A:$A,$A50,'[1]1. Отчет АТС'!$B:$B,18)+'[1]2. Иные услуги'!$D$11+('[1]3. Услуги по передаче'!$F$11*1000)+('[1]4. СН (Установленные)'!$E$12*1000)+'[1]5. Плата за УРП'!$D$6</f>
        <v>4266.3820002339908</v>
      </c>
      <c r="U50" s="34">
        <f>SUMIFS('[1]1. Отчет АТС'!$C:$C,'[1]1. Отчет АТС'!$A:$A,$A50,'[1]1. Отчет АТС'!$B:$B,19)+'[1]2. Иные услуги'!$D$11+('[1]3. Услуги по передаче'!$F$11*1000)+('[1]4. СН (Установленные)'!$E$12*1000)+'[1]5. Плата за УРП'!$D$6</f>
        <v>4089.3620002339912</v>
      </c>
      <c r="V50" s="34">
        <f>SUMIFS('[1]1. Отчет АТС'!$C:$C,'[1]1. Отчет АТС'!$A:$A,$A50,'[1]1. Отчет АТС'!$B:$B,20)+'[1]2. Иные услуги'!$D$11+('[1]3. Услуги по передаче'!$F$11*1000)+('[1]4. СН (Установленные)'!$E$12*1000)+'[1]5. Плата за УРП'!$D$6</f>
        <v>4175.4120002339914</v>
      </c>
      <c r="W50" s="34">
        <f>SUMIFS('[1]1. Отчет АТС'!$C:$C,'[1]1. Отчет АТС'!$A:$A,$A50,'[1]1. Отчет АТС'!$B:$B,21)+'[1]2. Иные услуги'!$D$11+('[1]3. Услуги по передаче'!$F$11*1000)+('[1]4. СН (Установленные)'!$E$12*1000)+'[1]5. Плата за УРП'!$D$6</f>
        <v>4092.082000233991</v>
      </c>
      <c r="X50" s="34">
        <f>SUMIFS('[1]1. Отчет АТС'!$C:$C,'[1]1. Отчет АТС'!$A:$A,$A50,'[1]1. Отчет АТС'!$B:$B,22)+'[1]2. Иные услуги'!$D$11+('[1]3. Услуги по передаче'!$F$11*1000)+('[1]4. СН (Установленные)'!$E$12*1000)+'[1]5. Плата за УРП'!$D$6</f>
        <v>3641.2520002339911</v>
      </c>
      <c r="Y50" s="34">
        <f>SUMIFS('[1]1. Отчет АТС'!$C:$C,'[1]1. Отчет АТС'!$A:$A,$A50,'[1]1. Отчет АТС'!$B:$B,23)+'[1]2. Иные услуги'!$D$11+('[1]3. Услуги по передаче'!$F$11*1000)+('[1]4. СН (Установленные)'!$E$12*1000)+'[1]5. Плата за УРП'!$D$6</f>
        <v>3355.1820002339909</v>
      </c>
    </row>
    <row r="51" spans="1:25" ht="15">
      <c r="A51" s="33">
        <v>45450</v>
      </c>
      <c r="B51" s="34">
        <f>SUMIFS('[1]1. Отчет АТС'!$C:$C,'[1]1. Отчет АТС'!$A:$A,$A51,'[1]1. Отчет АТС'!$B:$B,0)+'[1]2. Иные услуги'!$D$11+('[1]3. Услуги по передаче'!$F$11*1000)+('[1]4. СН (Установленные)'!$E$12*1000)+'[1]5. Плата за УРП'!$D$6</f>
        <v>3197.582000233991</v>
      </c>
      <c r="C51" s="34">
        <f>SUMIFS('[1]1. Отчет АТС'!$C:$C,'[1]1. Отчет АТС'!$A:$A,$A51,'[1]1. Отчет АТС'!$B:$B,1)+'[1]2. Иные услуги'!$D$11+('[1]3. Услуги по передаче'!$F$11*1000)+('[1]4. СН (Установленные)'!$E$12*1000)+'[1]5. Плата за УРП'!$D$6</f>
        <v>3011.5420002339911</v>
      </c>
      <c r="D51" s="34">
        <f>SUMIFS('[1]1. Отчет АТС'!$C:$C,'[1]1. Отчет АТС'!$A:$A,$A51,'[1]1. Отчет АТС'!$B:$B,2)+'[1]2. Иные услуги'!$D$11+('[1]3. Услуги по передаче'!$F$11*1000)+('[1]4. СН (Установленные)'!$E$12*1000)+'[1]5. Плата за УРП'!$D$6</f>
        <v>2373.5020002339911</v>
      </c>
      <c r="E51" s="34">
        <f>SUMIFS('[1]1. Отчет АТС'!$C:$C,'[1]1. Отчет АТС'!$A:$A,$A51,'[1]1. Отчет АТС'!$B:$B,3)+'[1]2. Иные услуги'!$D$11+('[1]3. Услуги по передаче'!$F$11*1000)+('[1]4. СН (Установленные)'!$E$12*1000)+'[1]5. Плата за УРП'!$D$6</f>
        <v>2360.602000233991</v>
      </c>
      <c r="F51" s="34">
        <f>SUMIFS('[1]1. Отчет АТС'!$C:$C,'[1]1. Отчет АТС'!$A:$A,$A51,'[1]1. Отчет АТС'!$B:$B,4)+'[1]2. Иные услуги'!$D$11+('[1]3. Услуги по передаче'!$F$11*1000)+('[1]4. СН (Установленные)'!$E$12*1000)+'[1]5. Плата за УРП'!$D$6</f>
        <v>2353.6720002339912</v>
      </c>
      <c r="G51" s="34">
        <f>SUMIFS('[1]1. Отчет АТС'!$C:$C,'[1]1. Отчет АТС'!$A:$A,$A51,'[1]1. Отчет АТС'!$B:$B,5)+'[1]2. Иные услуги'!$D$11+('[1]3. Услуги по передаче'!$F$11*1000)+('[1]4. СН (Установленные)'!$E$12*1000)+'[1]5. Плата за УРП'!$D$6</f>
        <v>2378.7720002339911</v>
      </c>
      <c r="H51" s="34">
        <f>SUMIFS('[1]1. Отчет АТС'!$C:$C,'[1]1. Отчет АТС'!$A:$A,$A51,'[1]1. Отчет АТС'!$B:$B,6)+'[1]2. Иные услуги'!$D$11+('[1]3. Услуги по передаче'!$F$11*1000)+('[1]4. СН (Установленные)'!$E$12*1000)+'[1]5. Плата за УРП'!$D$6</f>
        <v>3228.5420002339911</v>
      </c>
      <c r="I51" s="34">
        <f>SUMIFS('[1]1. Отчет АТС'!$C:$C,'[1]1. Отчет АТС'!$A:$A,$A51,'[1]1. Отчет АТС'!$B:$B,7)+'[1]2. Иные услуги'!$D$11+('[1]3. Услуги по передаче'!$F$11*1000)+('[1]4. СН (Установленные)'!$E$12*1000)+'[1]5. Плата за УРП'!$D$6</f>
        <v>3520.3720002339915</v>
      </c>
      <c r="J51" s="34">
        <f>SUMIFS('[1]1. Отчет АТС'!$C:$C,'[1]1. Отчет АТС'!$A:$A,$A51,'[1]1. Отчет АТС'!$B:$B,8)+'[1]2. Иные услуги'!$D$11+('[1]3. Услуги по передаче'!$F$11*1000)+('[1]4. СН (Установленные)'!$E$12*1000)+'[1]5. Плата за УРП'!$D$6</f>
        <v>3890.3620002339912</v>
      </c>
      <c r="K51" s="34">
        <f>SUMIFS('[1]1. Отчет АТС'!$C:$C,'[1]1. Отчет АТС'!$A:$A,$A51,'[1]1. Отчет АТС'!$B:$B,9)+'[1]2. Иные услуги'!$D$11+('[1]3. Услуги по передаче'!$F$11*1000)+('[1]4. СН (Установленные)'!$E$12*1000)+'[1]5. Плата за УРП'!$D$6</f>
        <v>4264.8320002339915</v>
      </c>
      <c r="L51" s="34">
        <f>SUMIFS('[1]1. Отчет АТС'!$C:$C,'[1]1. Отчет АТС'!$A:$A,$A51,'[1]1. Отчет АТС'!$B:$B,10)+'[1]2. Иные услуги'!$D$11+('[1]3. Услуги по передаче'!$F$11*1000)+('[1]4. СН (Установленные)'!$E$12*1000)+'[1]5. Плата за УРП'!$D$6</f>
        <v>4266.6320002339908</v>
      </c>
      <c r="M51" s="34">
        <f>SUMIFS('[1]1. Отчет АТС'!$C:$C,'[1]1. Отчет АТС'!$A:$A,$A51,'[1]1. Отчет АТС'!$B:$B,11)+'[1]2. Иные услуги'!$D$11+('[1]3. Услуги по передаче'!$F$11*1000)+('[1]4. СН (Установленные)'!$E$12*1000)+'[1]5. Плата за УРП'!$D$6</f>
        <v>4268.7720002339911</v>
      </c>
      <c r="N51" s="34">
        <f>SUMIFS('[1]1. Отчет АТС'!$C:$C,'[1]1. Отчет АТС'!$A:$A,$A51,'[1]1. Отчет АТС'!$B:$B,12)+'[1]2. Иные услуги'!$D$11+('[1]3. Услуги по передаче'!$F$11*1000)+('[1]4. СН (Установленные)'!$E$12*1000)+'[1]5. Плата за УРП'!$D$6</f>
        <v>4272.5720002339913</v>
      </c>
      <c r="O51" s="34">
        <f>SUMIFS('[1]1. Отчет АТС'!$C:$C,'[1]1. Отчет АТС'!$A:$A,$A51,'[1]1. Отчет АТС'!$B:$B,13)+'[1]2. Иные услуги'!$D$11+('[1]3. Услуги по передаче'!$F$11*1000)+('[1]4. СН (Установленные)'!$E$12*1000)+'[1]5. Плата за УРП'!$D$6</f>
        <v>4270.2020002339914</v>
      </c>
      <c r="P51" s="34">
        <f>SUMIFS('[1]1. Отчет АТС'!$C:$C,'[1]1. Отчет АТС'!$A:$A,$A51,'[1]1. Отчет АТС'!$B:$B,14)+'[1]2. Иные услуги'!$D$11+('[1]3. Услуги по передаче'!$F$11*1000)+('[1]4. СН (Установленные)'!$E$12*1000)+'[1]5. Плата за УРП'!$D$6</f>
        <v>4276.2020002339914</v>
      </c>
      <c r="Q51" s="34">
        <f>SUMIFS('[1]1. Отчет АТС'!$C:$C,'[1]1. Отчет АТС'!$A:$A,$A51,'[1]1. Отчет АТС'!$B:$B,15)+'[1]2. Иные услуги'!$D$11+('[1]3. Услуги по передаче'!$F$11*1000)+('[1]4. СН (Установленные)'!$E$12*1000)+'[1]5. Плата за УРП'!$D$6</f>
        <v>4276.9420002339912</v>
      </c>
      <c r="R51" s="34">
        <f>SUMIFS('[1]1. Отчет АТС'!$C:$C,'[1]1. Отчет АТС'!$A:$A,$A51,'[1]1. Отчет АТС'!$B:$B,16)+'[1]2. Иные услуги'!$D$11+('[1]3. Услуги по передаче'!$F$11*1000)+('[1]4. СН (Установленные)'!$E$12*1000)+'[1]5. Плата за УРП'!$D$6</f>
        <v>4314.5320002339904</v>
      </c>
      <c r="S51" s="34">
        <f>SUMIFS('[1]1. Отчет АТС'!$C:$C,'[1]1. Отчет АТС'!$A:$A,$A51,'[1]1. Отчет АТС'!$B:$B,17)+'[1]2. Иные услуги'!$D$11+('[1]3. Услуги по передаче'!$F$11*1000)+('[1]4. СН (Установленные)'!$E$12*1000)+'[1]5. Плата за УРП'!$D$6</f>
        <v>4294.1720002339916</v>
      </c>
      <c r="T51" s="34">
        <f>SUMIFS('[1]1. Отчет АТС'!$C:$C,'[1]1. Отчет АТС'!$A:$A,$A51,'[1]1. Отчет АТС'!$B:$B,18)+'[1]2. Иные услуги'!$D$11+('[1]3. Услуги по передаче'!$F$11*1000)+('[1]4. СН (Установленные)'!$E$12*1000)+'[1]5. Плата за УРП'!$D$6</f>
        <v>4304.7020002339914</v>
      </c>
      <c r="U51" s="34">
        <f>SUMIFS('[1]1. Отчет АТС'!$C:$C,'[1]1. Отчет АТС'!$A:$A,$A51,'[1]1. Отчет АТС'!$B:$B,19)+'[1]2. Иные услуги'!$D$11+('[1]3. Услуги по передаче'!$F$11*1000)+('[1]4. СН (Установленные)'!$E$12*1000)+'[1]5. Плата за УРП'!$D$6</f>
        <v>4269.852000233991</v>
      </c>
      <c r="V51" s="34">
        <f>SUMIFS('[1]1. Отчет АТС'!$C:$C,'[1]1. Отчет АТС'!$A:$A,$A51,'[1]1. Отчет АТС'!$B:$B,20)+'[1]2. Иные услуги'!$D$11+('[1]3. Услуги по передаче'!$F$11*1000)+('[1]4. СН (Установленные)'!$E$12*1000)+'[1]5. Плата за УРП'!$D$6</f>
        <v>4306.0420002339906</v>
      </c>
      <c r="W51" s="34">
        <f>SUMIFS('[1]1. Отчет АТС'!$C:$C,'[1]1. Отчет АТС'!$A:$A,$A51,'[1]1. Отчет АТС'!$B:$B,21)+'[1]2. Иные услуги'!$D$11+('[1]3. Услуги по передаче'!$F$11*1000)+('[1]4. СН (Установленные)'!$E$12*1000)+'[1]5. Плата за УРП'!$D$6</f>
        <v>4298.1720002339916</v>
      </c>
      <c r="X51" s="34">
        <f>SUMIFS('[1]1. Отчет АТС'!$C:$C,'[1]1. Отчет АТС'!$A:$A,$A51,'[1]1. Отчет АТС'!$B:$B,22)+'[1]2. Иные услуги'!$D$11+('[1]3. Услуги по передаче'!$F$11*1000)+('[1]4. СН (Установленные)'!$E$12*1000)+'[1]5. Плата за УРП'!$D$6</f>
        <v>3916.832000233991</v>
      </c>
      <c r="Y51" s="34">
        <f>SUMIFS('[1]1. Отчет АТС'!$C:$C,'[1]1. Отчет АТС'!$A:$A,$A51,'[1]1. Отчет АТС'!$B:$B,23)+'[1]2. Иные услуги'!$D$11+('[1]3. Услуги по передаче'!$F$11*1000)+('[1]4. СН (Установленные)'!$E$12*1000)+'[1]5. Плата за УРП'!$D$6</f>
        <v>3546.2720002339911</v>
      </c>
    </row>
    <row r="52" spans="1:25" ht="15">
      <c r="A52" s="33">
        <v>45451</v>
      </c>
      <c r="B52" s="34">
        <f>SUMIFS('[1]1. Отчет АТС'!$C:$C,'[1]1. Отчет АТС'!$A:$A,$A52,'[1]1. Отчет АТС'!$B:$B,0)+'[1]2. Иные услуги'!$D$11+('[1]3. Услуги по передаче'!$F$11*1000)+('[1]4. СН (Установленные)'!$E$12*1000)+'[1]5. Плата за УРП'!$D$6</f>
        <v>3476.0320002339913</v>
      </c>
      <c r="C52" s="34">
        <f>SUMIFS('[1]1. Отчет АТС'!$C:$C,'[1]1. Отчет АТС'!$A:$A,$A52,'[1]1. Отчет АТС'!$B:$B,1)+'[1]2. Иные услуги'!$D$11+('[1]3. Услуги по передаче'!$F$11*1000)+('[1]4. СН (Установленные)'!$E$12*1000)+'[1]5. Плата за УРП'!$D$6</f>
        <v>3257.1320002339908</v>
      </c>
      <c r="D52" s="34">
        <f>SUMIFS('[1]1. Отчет АТС'!$C:$C,'[1]1. Отчет АТС'!$A:$A,$A52,'[1]1. Отчет АТС'!$B:$B,2)+'[1]2. Иные услуги'!$D$11+('[1]3. Услуги по передаче'!$F$11*1000)+('[1]4. СН (Установленные)'!$E$12*1000)+'[1]5. Плата за УРП'!$D$6</f>
        <v>3116.8820002339908</v>
      </c>
      <c r="E52" s="34">
        <f>SUMIFS('[1]1. Отчет АТС'!$C:$C,'[1]1. Отчет АТС'!$A:$A,$A52,'[1]1. Отчет АТС'!$B:$B,3)+'[1]2. Иные услуги'!$D$11+('[1]3. Услуги по передаче'!$F$11*1000)+('[1]4. СН (Установленные)'!$E$12*1000)+'[1]5. Плата за УРП'!$D$6</f>
        <v>3057.9720002339909</v>
      </c>
      <c r="F52" s="34">
        <f>SUMIFS('[1]1. Отчет АТС'!$C:$C,'[1]1. Отчет АТС'!$A:$A,$A52,'[1]1. Отчет АТС'!$B:$B,4)+'[1]2. Иные услуги'!$D$11+('[1]3. Услуги по передаче'!$F$11*1000)+('[1]4. СН (Установленные)'!$E$12*1000)+'[1]5. Плата за УРП'!$D$6</f>
        <v>3061.6720002339912</v>
      </c>
      <c r="G52" s="34">
        <f>SUMIFS('[1]1. Отчет АТС'!$C:$C,'[1]1. Отчет АТС'!$A:$A,$A52,'[1]1. Отчет АТС'!$B:$B,5)+'[1]2. Иные услуги'!$D$11+('[1]3. Услуги по передаче'!$F$11*1000)+('[1]4. СН (Установленные)'!$E$12*1000)+'[1]5. Плата за УРП'!$D$6</f>
        <v>3176.892000233991</v>
      </c>
      <c r="H52" s="34">
        <f>SUMIFS('[1]1. Отчет АТС'!$C:$C,'[1]1. Отчет АТС'!$A:$A,$A52,'[1]1. Отчет АТС'!$B:$B,6)+'[1]2. Иные услуги'!$D$11+('[1]3. Услуги по передаче'!$F$11*1000)+('[1]4. СН (Установленные)'!$E$12*1000)+'[1]5. Плата за УРП'!$D$6</f>
        <v>3301.892000233991</v>
      </c>
      <c r="I52" s="34">
        <f>SUMIFS('[1]1. Отчет АТС'!$C:$C,'[1]1. Отчет АТС'!$A:$A,$A52,'[1]1. Отчет АТС'!$B:$B,7)+'[1]2. Иные услуги'!$D$11+('[1]3. Услуги по передаче'!$F$11*1000)+('[1]4. СН (Установленные)'!$E$12*1000)+'[1]5. Плата за УРП'!$D$6</f>
        <v>3488.7820002339913</v>
      </c>
      <c r="J52" s="34">
        <f>SUMIFS('[1]1. Отчет АТС'!$C:$C,'[1]1. Отчет АТС'!$A:$A,$A52,'[1]1. Отчет АТС'!$B:$B,8)+'[1]2. Иные услуги'!$D$11+('[1]3. Услуги по передаче'!$F$11*1000)+('[1]4. СН (Установленные)'!$E$12*1000)+'[1]5. Плата за УРП'!$D$6</f>
        <v>3984.7820002339913</v>
      </c>
      <c r="K52" s="34">
        <f>SUMIFS('[1]1. Отчет АТС'!$C:$C,'[1]1. Отчет АТС'!$A:$A,$A52,'[1]1. Отчет АТС'!$B:$B,9)+'[1]2. Иные услуги'!$D$11+('[1]3. Услуги по передаче'!$F$11*1000)+('[1]4. СН (Установленные)'!$E$12*1000)+'[1]5. Плата за УРП'!$D$6</f>
        <v>4294.0520002339908</v>
      </c>
      <c r="L52" s="34">
        <f>SUMIFS('[1]1. Отчет АТС'!$C:$C,'[1]1. Отчет АТС'!$A:$A,$A52,'[1]1. Отчет АТС'!$B:$B,10)+'[1]2. Иные услуги'!$D$11+('[1]3. Услуги по передаче'!$F$11*1000)+('[1]4. СН (Установленные)'!$E$12*1000)+'[1]5. Плата за УРП'!$D$6</f>
        <v>4314.5220002339911</v>
      </c>
      <c r="M52" s="34">
        <f>SUMIFS('[1]1. Отчет АТС'!$C:$C,'[1]1. Отчет АТС'!$A:$A,$A52,'[1]1. Отчет АТС'!$B:$B,11)+'[1]2. Иные услуги'!$D$11+('[1]3. Услуги по передаче'!$F$11*1000)+('[1]4. СН (Установленные)'!$E$12*1000)+'[1]5. Плата за УРП'!$D$6</f>
        <v>4320.6320002339908</v>
      </c>
      <c r="N52" s="34">
        <f>SUMIFS('[1]1. Отчет АТС'!$C:$C,'[1]1. Отчет АТС'!$A:$A,$A52,'[1]1. Отчет АТС'!$B:$B,12)+'[1]2. Иные услуги'!$D$11+('[1]3. Услуги по передаче'!$F$11*1000)+('[1]4. СН (Установленные)'!$E$12*1000)+'[1]5. Плата за УРП'!$D$6</f>
        <v>4324.892000233991</v>
      </c>
      <c r="O52" s="34">
        <f>SUMIFS('[1]1. Отчет АТС'!$C:$C,'[1]1. Отчет АТС'!$A:$A,$A52,'[1]1. Отчет АТС'!$B:$B,13)+'[1]2. Иные услуги'!$D$11+('[1]3. Услуги по передаче'!$F$11*1000)+('[1]4. СН (Установленные)'!$E$12*1000)+'[1]5. Плата за УРП'!$D$6</f>
        <v>4322.3020002339908</v>
      </c>
      <c r="P52" s="34">
        <f>SUMIFS('[1]1. Отчет АТС'!$C:$C,'[1]1. Отчет АТС'!$A:$A,$A52,'[1]1. Отчет АТС'!$B:$B,14)+'[1]2. Иные услуги'!$D$11+('[1]3. Услуги по передаче'!$F$11*1000)+('[1]4. СН (Установленные)'!$E$12*1000)+'[1]5. Плата за УРП'!$D$6</f>
        <v>4330.6720002339907</v>
      </c>
      <c r="Q52" s="34">
        <f>SUMIFS('[1]1. Отчет АТС'!$C:$C,'[1]1. Отчет АТС'!$A:$A,$A52,'[1]1. Отчет АТС'!$B:$B,15)+'[1]2. Иные услуги'!$D$11+('[1]3. Услуги по передаче'!$F$11*1000)+('[1]4. СН (Установленные)'!$E$12*1000)+'[1]5. Плата за УРП'!$D$6</f>
        <v>4335.4820002339911</v>
      </c>
      <c r="R52" s="34">
        <f>SUMIFS('[1]1. Отчет АТС'!$C:$C,'[1]1. Отчет АТС'!$A:$A,$A52,'[1]1. Отчет АТС'!$B:$B,16)+'[1]2. Иные услуги'!$D$11+('[1]3. Услуги по передаче'!$F$11*1000)+('[1]4. СН (Установленные)'!$E$12*1000)+'[1]5. Плата за УРП'!$D$6</f>
        <v>4350.1220002339905</v>
      </c>
      <c r="S52" s="34">
        <f>SUMIFS('[1]1. Отчет АТС'!$C:$C,'[1]1. Отчет АТС'!$A:$A,$A52,'[1]1. Отчет АТС'!$B:$B,17)+'[1]2. Иные услуги'!$D$11+('[1]3. Услуги по передаче'!$F$11*1000)+('[1]4. СН (Установленные)'!$E$12*1000)+'[1]5. Плата за УРП'!$D$6</f>
        <v>4352.4420002339903</v>
      </c>
      <c r="T52" s="34">
        <f>SUMIFS('[1]1. Отчет АТС'!$C:$C,'[1]1. Отчет АТС'!$A:$A,$A52,'[1]1. Отчет АТС'!$B:$B,18)+'[1]2. Иные услуги'!$D$11+('[1]3. Услуги по передаче'!$F$11*1000)+('[1]4. СН (Установленные)'!$E$12*1000)+'[1]5. Плата за УРП'!$D$6</f>
        <v>4343.1920002339903</v>
      </c>
      <c r="U52" s="34">
        <f>SUMIFS('[1]1. Отчет АТС'!$C:$C,'[1]1. Отчет АТС'!$A:$A,$A52,'[1]1. Отчет АТС'!$B:$B,19)+'[1]2. Иные услуги'!$D$11+('[1]3. Услуги по передаче'!$F$11*1000)+('[1]4. СН (Установленные)'!$E$12*1000)+'[1]5. Плата за УРП'!$D$6</f>
        <v>4325.5420002339906</v>
      </c>
      <c r="V52" s="34">
        <f>SUMIFS('[1]1. Отчет АТС'!$C:$C,'[1]1. Отчет АТС'!$A:$A,$A52,'[1]1. Отчет АТС'!$B:$B,20)+'[1]2. Иные услуги'!$D$11+('[1]3. Услуги по передаче'!$F$11*1000)+('[1]4. СН (Установленные)'!$E$12*1000)+'[1]5. Плата за УРП'!$D$6</f>
        <v>4344.0220002339911</v>
      </c>
      <c r="W52" s="34">
        <f>SUMIFS('[1]1. Отчет АТС'!$C:$C,'[1]1. Отчет АТС'!$A:$A,$A52,'[1]1. Отчет АТС'!$B:$B,21)+'[1]2. Иные услуги'!$D$11+('[1]3. Услуги по передаче'!$F$11*1000)+('[1]4. СН (Установленные)'!$E$12*1000)+'[1]5. Плата за УРП'!$D$6</f>
        <v>4335.2820002339904</v>
      </c>
      <c r="X52" s="34">
        <f>SUMIFS('[1]1. Отчет АТС'!$C:$C,'[1]1. Отчет АТС'!$A:$A,$A52,'[1]1. Отчет АТС'!$B:$B,22)+'[1]2. Иные услуги'!$D$11+('[1]3. Услуги по передаче'!$F$11*1000)+('[1]4. СН (Установленные)'!$E$12*1000)+'[1]5. Плата за УРП'!$D$6</f>
        <v>4230.7620002339909</v>
      </c>
      <c r="Y52" s="34">
        <f>SUMIFS('[1]1. Отчет АТС'!$C:$C,'[1]1. Отчет АТС'!$A:$A,$A52,'[1]1. Отчет АТС'!$B:$B,23)+'[1]2. Иные услуги'!$D$11+('[1]3. Услуги по передаче'!$F$11*1000)+('[1]4. СН (Установленные)'!$E$12*1000)+'[1]5. Плата за УРП'!$D$6</f>
        <v>3721.9820002339911</v>
      </c>
    </row>
    <row r="53" spans="1:25" ht="15">
      <c r="A53" s="33">
        <v>45452</v>
      </c>
      <c r="B53" s="34">
        <f>SUMIFS('[1]1. Отчет АТС'!$C:$C,'[1]1. Отчет АТС'!$A:$A,$A53,'[1]1. Отчет АТС'!$B:$B,0)+'[1]2. Иные услуги'!$D$11+('[1]3. Услуги по передаче'!$F$11*1000)+('[1]4. СН (Установленные)'!$E$12*1000)+'[1]5. Плата за УРП'!$D$6</f>
        <v>3394.8820002339912</v>
      </c>
      <c r="C53" s="34">
        <f>SUMIFS('[1]1. Отчет АТС'!$C:$C,'[1]1. Отчет АТС'!$A:$A,$A53,'[1]1. Отчет АТС'!$B:$B,1)+'[1]2. Иные услуги'!$D$11+('[1]3. Услуги по передаче'!$F$11*1000)+('[1]4. СН (Установленные)'!$E$12*1000)+'[1]5. Плата за УРП'!$D$6</f>
        <v>3282.6720002339912</v>
      </c>
      <c r="D53" s="34">
        <f>SUMIFS('[1]1. Отчет АТС'!$C:$C,'[1]1. Отчет АТС'!$A:$A,$A53,'[1]1. Отчет АТС'!$B:$B,2)+'[1]2. Иные услуги'!$D$11+('[1]3. Услуги по передаче'!$F$11*1000)+('[1]4. СН (Установленные)'!$E$12*1000)+'[1]5. Плата за УРП'!$D$6</f>
        <v>3112.372000233991</v>
      </c>
      <c r="E53" s="34">
        <f>SUMIFS('[1]1. Отчет АТС'!$C:$C,'[1]1. Отчет АТС'!$A:$A,$A53,'[1]1. Отчет АТС'!$B:$B,3)+'[1]2. Иные услуги'!$D$11+('[1]3. Услуги по передаче'!$F$11*1000)+('[1]4. СН (Установленные)'!$E$12*1000)+'[1]5. Плата за УРП'!$D$6</f>
        <v>3026.5320002339909</v>
      </c>
      <c r="F53" s="34">
        <f>SUMIFS('[1]1. Отчет АТС'!$C:$C,'[1]1. Отчет АТС'!$A:$A,$A53,'[1]1. Отчет АТС'!$B:$B,4)+'[1]2. Иные услуги'!$D$11+('[1]3. Услуги по передаче'!$F$11*1000)+('[1]4. СН (Установленные)'!$E$12*1000)+'[1]5. Плата за УРП'!$D$6</f>
        <v>2976.852000233991</v>
      </c>
      <c r="G53" s="34">
        <f>SUMIFS('[1]1. Отчет АТС'!$C:$C,'[1]1. Отчет АТС'!$A:$A,$A53,'[1]1. Отчет АТС'!$B:$B,5)+'[1]2. Иные услуги'!$D$11+('[1]3. Услуги по передаче'!$F$11*1000)+('[1]4. СН (Установленные)'!$E$12*1000)+'[1]5. Плата за УРП'!$D$6</f>
        <v>3013.1820002339909</v>
      </c>
      <c r="H53" s="34">
        <f>SUMIFS('[1]1. Отчет АТС'!$C:$C,'[1]1. Отчет АТС'!$A:$A,$A53,'[1]1. Отчет АТС'!$B:$B,6)+'[1]2. Иные услуги'!$D$11+('[1]3. Услуги по передаче'!$F$11*1000)+('[1]4. СН (Установленные)'!$E$12*1000)+'[1]5. Плата за УРП'!$D$6</f>
        <v>3011.5120002339909</v>
      </c>
      <c r="I53" s="34">
        <f>SUMIFS('[1]1. Отчет АТС'!$C:$C,'[1]1. Отчет АТС'!$A:$A,$A53,'[1]1. Отчет АТС'!$B:$B,7)+'[1]2. Иные услуги'!$D$11+('[1]3. Услуги по передаче'!$F$11*1000)+('[1]4. СН (Установленные)'!$E$12*1000)+'[1]5. Плата за УРП'!$D$6</f>
        <v>3402.5620002339911</v>
      </c>
      <c r="J53" s="34">
        <f>SUMIFS('[1]1. Отчет АТС'!$C:$C,'[1]1. Отчет АТС'!$A:$A,$A53,'[1]1. Отчет АТС'!$B:$B,8)+'[1]2. Иные услуги'!$D$11+('[1]3. Услуги по передаче'!$F$11*1000)+('[1]4. СН (Установленные)'!$E$12*1000)+'[1]5. Плата за УРП'!$D$6</f>
        <v>3754.9720002339909</v>
      </c>
      <c r="K53" s="34">
        <f>SUMIFS('[1]1. Отчет АТС'!$C:$C,'[1]1. Отчет АТС'!$A:$A,$A53,'[1]1. Отчет АТС'!$B:$B,9)+'[1]2. Иные услуги'!$D$11+('[1]3. Услуги по передаче'!$F$11*1000)+('[1]4. СН (Установленные)'!$E$12*1000)+'[1]5. Плата за УРП'!$D$6</f>
        <v>4160.9220002339916</v>
      </c>
      <c r="L53" s="34">
        <f>SUMIFS('[1]1. Отчет АТС'!$C:$C,'[1]1. Отчет АТС'!$A:$A,$A53,'[1]1. Отчет АТС'!$B:$B,10)+'[1]2. Иные услуги'!$D$11+('[1]3. Услуги по передаче'!$F$11*1000)+('[1]4. СН (Установленные)'!$E$12*1000)+'[1]5. Плата за УРП'!$D$6</f>
        <v>4286.5320002339913</v>
      </c>
      <c r="M53" s="34">
        <f>SUMIFS('[1]1. Отчет АТС'!$C:$C,'[1]1. Отчет АТС'!$A:$A,$A53,'[1]1. Отчет АТС'!$B:$B,11)+'[1]2. Иные услуги'!$D$11+('[1]3. Услуги по передаче'!$F$11*1000)+('[1]4. СН (Установленные)'!$E$12*1000)+'[1]5. Плата за УРП'!$D$6</f>
        <v>4293.602000233991</v>
      </c>
      <c r="N53" s="34">
        <f>SUMIFS('[1]1. Отчет АТС'!$C:$C,'[1]1. Отчет АТС'!$A:$A,$A53,'[1]1. Отчет АТС'!$B:$B,12)+'[1]2. Иные услуги'!$D$11+('[1]3. Услуги по передаче'!$F$11*1000)+('[1]4. СН (Установленные)'!$E$12*1000)+'[1]5. Плата за УРП'!$D$6</f>
        <v>4293.4120002339914</v>
      </c>
      <c r="O53" s="34">
        <f>SUMIFS('[1]1. Отчет АТС'!$C:$C,'[1]1. Отчет АТС'!$A:$A,$A53,'[1]1. Отчет АТС'!$B:$B,13)+'[1]2. Иные услуги'!$D$11+('[1]3. Услуги по передаче'!$F$11*1000)+('[1]4. СН (Установленные)'!$E$12*1000)+'[1]5. Плата за УРП'!$D$6</f>
        <v>4288.8820002339908</v>
      </c>
      <c r="P53" s="34">
        <f>SUMIFS('[1]1. Отчет АТС'!$C:$C,'[1]1. Отчет АТС'!$A:$A,$A53,'[1]1. Отчет АТС'!$B:$B,14)+'[1]2. Иные услуги'!$D$11+('[1]3. Услуги по передаче'!$F$11*1000)+('[1]4. СН (Установленные)'!$E$12*1000)+'[1]5. Плата за УРП'!$D$6</f>
        <v>4293.2820002339913</v>
      </c>
      <c r="Q53" s="34">
        <f>SUMIFS('[1]1. Отчет АТС'!$C:$C,'[1]1. Отчет АТС'!$A:$A,$A53,'[1]1. Отчет АТС'!$B:$B,15)+'[1]2. Иные услуги'!$D$11+('[1]3. Услуги по передаче'!$F$11*1000)+('[1]4. СН (Установленные)'!$E$12*1000)+'[1]5. Плата за УРП'!$D$6</f>
        <v>4293.3020002339908</v>
      </c>
      <c r="R53" s="34">
        <f>SUMIFS('[1]1. Отчет АТС'!$C:$C,'[1]1. Отчет АТС'!$A:$A,$A53,'[1]1. Отчет АТС'!$B:$B,16)+'[1]2. Иные услуги'!$D$11+('[1]3. Услуги по передаче'!$F$11*1000)+('[1]4. СН (Установленные)'!$E$12*1000)+'[1]5. Плата за УРП'!$D$6</f>
        <v>4322.9820002339911</v>
      </c>
      <c r="S53" s="34">
        <f>SUMIFS('[1]1. Отчет АТС'!$C:$C,'[1]1. Отчет АТС'!$A:$A,$A53,'[1]1. Отчет АТС'!$B:$B,17)+'[1]2. Иные услуги'!$D$11+('[1]3. Услуги по передаче'!$F$11*1000)+('[1]4. СН (Установленные)'!$E$12*1000)+'[1]5. Плата за УРП'!$D$6</f>
        <v>4330.102000233991</v>
      </c>
      <c r="T53" s="34">
        <f>SUMIFS('[1]1. Отчет АТС'!$C:$C,'[1]1. Отчет АТС'!$A:$A,$A53,'[1]1. Отчет АТС'!$B:$B,18)+'[1]2. Иные услуги'!$D$11+('[1]3. Услуги по передаче'!$F$11*1000)+('[1]4. СН (Установленные)'!$E$12*1000)+'[1]5. Плата за УРП'!$D$6</f>
        <v>4327.3120002339911</v>
      </c>
      <c r="U53" s="34">
        <f>SUMIFS('[1]1. Отчет АТС'!$C:$C,'[1]1. Отчет АТС'!$A:$A,$A53,'[1]1. Отчет АТС'!$B:$B,19)+'[1]2. Иные услуги'!$D$11+('[1]3. Услуги по передаче'!$F$11*1000)+('[1]4. СН (Установленные)'!$E$12*1000)+'[1]5. Плата за УРП'!$D$6</f>
        <v>4298.2420002339913</v>
      </c>
      <c r="V53" s="34">
        <f>SUMIFS('[1]1. Отчет АТС'!$C:$C,'[1]1. Отчет АТС'!$A:$A,$A53,'[1]1. Отчет АТС'!$B:$B,20)+'[1]2. Иные услуги'!$D$11+('[1]3. Услуги по передаче'!$F$11*1000)+('[1]4. СН (Установленные)'!$E$12*1000)+'[1]5. Плата за УРП'!$D$6</f>
        <v>4325.7420002339913</v>
      </c>
      <c r="W53" s="34">
        <f>SUMIFS('[1]1. Отчет АТС'!$C:$C,'[1]1. Отчет АТС'!$A:$A,$A53,'[1]1. Отчет АТС'!$B:$B,21)+'[1]2. Иные услуги'!$D$11+('[1]3. Услуги по передаче'!$F$11*1000)+('[1]4. СН (Установленные)'!$E$12*1000)+'[1]5. Плата за УРП'!$D$6</f>
        <v>4309.5020002339916</v>
      </c>
      <c r="X53" s="34">
        <f>SUMIFS('[1]1. Отчет АТС'!$C:$C,'[1]1. Отчет АТС'!$A:$A,$A53,'[1]1. Отчет АТС'!$B:$B,22)+'[1]2. Иные услуги'!$D$11+('[1]3. Услуги по передаче'!$F$11*1000)+('[1]4. СН (Установленные)'!$E$12*1000)+'[1]5. Плата за УРП'!$D$6</f>
        <v>4204.4120002339914</v>
      </c>
      <c r="Y53" s="34">
        <f>SUMIFS('[1]1. Отчет АТС'!$C:$C,'[1]1. Отчет АТС'!$A:$A,$A53,'[1]1. Отчет АТС'!$B:$B,23)+'[1]2. Иные услуги'!$D$11+('[1]3. Услуги по передаче'!$F$11*1000)+('[1]4. СН (Установленные)'!$E$12*1000)+'[1]5. Плата за УРП'!$D$6</f>
        <v>3707.7120002339911</v>
      </c>
    </row>
    <row r="54" spans="1:25" ht="15">
      <c r="A54" s="33">
        <v>45453</v>
      </c>
      <c r="B54" s="34">
        <f>SUMIFS('[1]1. Отчет АТС'!$C:$C,'[1]1. Отчет АТС'!$A:$A,$A54,'[1]1. Отчет АТС'!$B:$B,0)+'[1]2. Иные услуги'!$D$11+('[1]3. Услуги по передаче'!$F$11*1000)+('[1]4. СН (Установленные)'!$E$12*1000)+'[1]5. Плата за УРП'!$D$6</f>
        <v>3338.582000233991</v>
      </c>
      <c r="C54" s="34">
        <f>SUMIFS('[1]1. Отчет АТС'!$C:$C,'[1]1. Отчет АТС'!$A:$A,$A54,'[1]1. Отчет АТС'!$B:$B,1)+'[1]2. Иные услуги'!$D$11+('[1]3. Услуги по передаче'!$F$11*1000)+('[1]4. СН (Установленные)'!$E$12*1000)+'[1]5. Плата за УРП'!$D$6</f>
        <v>3194.8220002339913</v>
      </c>
      <c r="D54" s="34">
        <f>SUMIFS('[1]1. Отчет АТС'!$C:$C,'[1]1. Отчет АТС'!$A:$A,$A54,'[1]1. Отчет АТС'!$B:$B,2)+'[1]2. Иные услуги'!$D$11+('[1]3. Услуги по передаче'!$F$11*1000)+('[1]4. СН (Установленные)'!$E$12*1000)+'[1]5. Плата за УРП'!$D$6</f>
        <v>3067.9320002339909</v>
      </c>
      <c r="E54" s="34">
        <f>SUMIFS('[1]1. Отчет АТС'!$C:$C,'[1]1. Отчет АТС'!$A:$A,$A54,'[1]1. Отчет АТС'!$B:$B,3)+'[1]2. Иные услуги'!$D$11+('[1]3. Услуги по передаче'!$F$11*1000)+('[1]4. СН (Установленные)'!$E$12*1000)+'[1]5. Плата за УРП'!$D$6</f>
        <v>3016.7320002339911</v>
      </c>
      <c r="F54" s="34">
        <f>SUMIFS('[1]1. Отчет АТС'!$C:$C,'[1]1. Отчет АТС'!$A:$A,$A54,'[1]1. Отчет АТС'!$B:$B,4)+'[1]2. Иные услуги'!$D$11+('[1]3. Услуги по передаче'!$F$11*1000)+('[1]4. СН (Установленные)'!$E$12*1000)+'[1]5. Плата за УРП'!$D$6</f>
        <v>2920.0520002339908</v>
      </c>
      <c r="G54" s="34">
        <f>SUMIFS('[1]1. Отчет АТС'!$C:$C,'[1]1. Отчет АТС'!$A:$A,$A54,'[1]1. Отчет АТС'!$B:$B,5)+'[1]2. Иные услуги'!$D$11+('[1]3. Услуги по передаче'!$F$11*1000)+('[1]4. СН (Установленные)'!$E$12*1000)+'[1]5. Плата за УРП'!$D$6</f>
        <v>3162.2920002339911</v>
      </c>
      <c r="H54" s="34">
        <f>SUMIFS('[1]1. Отчет АТС'!$C:$C,'[1]1. Отчет АТС'!$A:$A,$A54,'[1]1. Отчет АТС'!$B:$B,6)+'[1]2. Иные услуги'!$D$11+('[1]3. Услуги по передаче'!$F$11*1000)+('[1]4. СН (Установленные)'!$E$12*1000)+'[1]5. Плата за УРП'!$D$6</f>
        <v>3318.142000233991</v>
      </c>
      <c r="I54" s="34">
        <f>SUMIFS('[1]1. Отчет АТС'!$C:$C,'[1]1. Отчет АТС'!$A:$A,$A54,'[1]1. Отчет АТС'!$B:$B,7)+'[1]2. Иные услуги'!$D$11+('[1]3. Услуги по передаче'!$F$11*1000)+('[1]4. СН (Установленные)'!$E$12*1000)+'[1]5. Плата за УРП'!$D$6</f>
        <v>3674.832000233991</v>
      </c>
      <c r="J54" s="34">
        <f>SUMIFS('[1]1. Отчет АТС'!$C:$C,'[1]1. Отчет АТС'!$A:$A,$A54,'[1]1. Отчет АТС'!$B:$B,8)+'[1]2. Иные услуги'!$D$11+('[1]3. Услуги по передаче'!$F$11*1000)+('[1]4. СН (Установленные)'!$E$12*1000)+'[1]5. Плата за УРП'!$D$6</f>
        <v>4287.2520002339916</v>
      </c>
      <c r="K54" s="34">
        <f>SUMIFS('[1]1. Отчет АТС'!$C:$C,'[1]1. Отчет АТС'!$A:$A,$A54,'[1]1. Отчет АТС'!$B:$B,9)+'[1]2. Иные услуги'!$D$11+('[1]3. Услуги по передаче'!$F$11*1000)+('[1]4. СН (Установленные)'!$E$12*1000)+'[1]5. Плата за УРП'!$D$6</f>
        <v>4325.3220002339913</v>
      </c>
      <c r="L54" s="34">
        <f>SUMIFS('[1]1. Отчет АТС'!$C:$C,'[1]1. Отчет АТС'!$A:$A,$A54,'[1]1. Отчет АТС'!$B:$B,10)+'[1]2. Иные услуги'!$D$11+('[1]3. Услуги по передаче'!$F$11*1000)+('[1]4. СН (Установленные)'!$E$12*1000)+'[1]5. Плата за УРП'!$D$6</f>
        <v>4335.0120002339909</v>
      </c>
      <c r="M54" s="34">
        <f>SUMIFS('[1]1. Отчет АТС'!$C:$C,'[1]1. Отчет АТС'!$A:$A,$A54,'[1]1. Отчет АТС'!$B:$B,11)+'[1]2. Иные услуги'!$D$11+('[1]3. Услуги по передаче'!$F$11*1000)+('[1]4. СН (Установленные)'!$E$12*1000)+'[1]5. Плата за УРП'!$D$6</f>
        <v>4333.4920002339913</v>
      </c>
      <c r="N54" s="34">
        <f>SUMIFS('[1]1. Отчет АТС'!$C:$C,'[1]1. Отчет АТС'!$A:$A,$A54,'[1]1. Отчет АТС'!$B:$B,12)+'[1]2. Иные услуги'!$D$11+('[1]3. Услуги по передаче'!$F$11*1000)+('[1]4. СН (Установленные)'!$E$12*1000)+'[1]5. Плата за УРП'!$D$6</f>
        <v>4336.392000233991</v>
      </c>
      <c r="O54" s="34">
        <f>SUMIFS('[1]1. Отчет АТС'!$C:$C,'[1]1. Отчет АТС'!$A:$A,$A54,'[1]1. Отчет АТС'!$B:$B,13)+'[1]2. Иные услуги'!$D$11+('[1]3. Услуги по передаче'!$F$11*1000)+('[1]4. СН (Установленные)'!$E$12*1000)+'[1]5. Плата за УРП'!$D$6</f>
        <v>4336.7120002339907</v>
      </c>
      <c r="P54" s="34">
        <f>SUMIFS('[1]1. Отчет АТС'!$C:$C,'[1]1. Отчет АТС'!$A:$A,$A54,'[1]1. Отчет АТС'!$B:$B,14)+'[1]2. Иные услуги'!$D$11+('[1]3. Услуги по передаче'!$F$11*1000)+('[1]4. СН (Установленные)'!$E$12*1000)+'[1]5. Плата за УРП'!$D$6</f>
        <v>4351.142000233991</v>
      </c>
      <c r="Q54" s="34">
        <f>SUMIFS('[1]1. Отчет АТС'!$C:$C,'[1]1. Отчет АТС'!$A:$A,$A54,'[1]1. Отчет АТС'!$B:$B,15)+'[1]2. Иные услуги'!$D$11+('[1]3. Услуги по передаче'!$F$11*1000)+('[1]4. СН (Установленные)'!$E$12*1000)+'[1]5. Плата за УРП'!$D$6</f>
        <v>4351.4520002339905</v>
      </c>
      <c r="R54" s="34">
        <f>SUMIFS('[1]1. Отчет АТС'!$C:$C,'[1]1. Отчет АТС'!$A:$A,$A54,'[1]1. Отчет АТС'!$B:$B,16)+'[1]2. Иные услуги'!$D$11+('[1]3. Услуги по передаче'!$F$11*1000)+('[1]4. СН (Установленные)'!$E$12*1000)+'[1]5. Плата за УРП'!$D$6</f>
        <v>4369.8820002339908</v>
      </c>
      <c r="S54" s="34">
        <f>SUMIFS('[1]1. Отчет АТС'!$C:$C,'[1]1. Отчет АТС'!$A:$A,$A54,'[1]1. Отчет АТС'!$B:$B,17)+'[1]2. Иные услуги'!$D$11+('[1]3. Услуги по передаче'!$F$11*1000)+('[1]4. СН (Установленные)'!$E$12*1000)+'[1]5. Плата за УРП'!$D$6</f>
        <v>4354.4120002339914</v>
      </c>
      <c r="T54" s="34">
        <f>SUMIFS('[1]1. Отчет АТС'!$C:$C,'[1]1. Отчет АТС'!$A:$A,$A54,'[1]1. Отчет АТС'!$B:$B,18)+'[1]2. Иные услуги'!$D$11+('[1]3. Услуги по передаче'!$F$11*1000)+('[1]4. СН (Установленные)'!$E$12*1000)+'[1]5. Плата за УРП'!$D$6</f>
        <v>4352.6320002339908</v>
      </c>
      <c r="U54" s="34">
        <f>SUMIFS('[1]1. Отчет АТС'!$C:$C,'[1]1. Отчет АТС'!$A:$A,$A54,'[1]1. Отчет АТС'!$B:$B,19)+'[1]2. Иные услуги'!$D$11+('[1]3. Услуги по передаче'!$F$11*1000)+('[1]4. СН (Установленные)'!$E$12*1000)+'[1]5. Плата за УРП'!$D$6</f>
        <v>4322.2220002339909</v>
      </c>
      <c r="V54" s="34">
        <f>SUMIFS('[1]1. Отчет АТС'!$C:$C,'[1]1. Отчет АТС'!$A:$A,$A54,'[1]1. Отчет АТС'!$B:$B,20)+'[1]2. Иные услуги'!$D$11+('[1]3. Услуги по передаче'!$F$11*1000)+('[1]4. СН (Установленные)'!$E$12*1000)+'[1]5. Плата за УРП'!$D$6</f>
        <v>4339.4020002339912</v>
      </c>
      <c r="W54" s="34">
        <f>SUMIFS('[1]1. Отчет АТС'!$C:$C,'[1]1. Отчет АТС'!$A:$A,$A54,'[1]1. Отчет АТС'!$B:$B,21)+'[1]2. Иные услуги'!$D$11+('[1]3. Услуги по передаче'!$F$11*1000)+('[1]4. СН (Установленные)'!$E$12*1000)+'[1]5. Плата за УРП'!$D$6</f>
        <v>4331.7620002339909</v>
      </c>
      <c r="X54" s="34">
        <f>SUMIFS('[1]1. Отчет АТС'!$C:$C,'[1]1. Отчет АТС'!$A:$A,$A54,'[1]1. Отчет АТС'!$B:$B,22)+'[1]2. Иные услуги'!$D$11+('[1]3. Услуги по передаче'!$F$11*1000)+('[1]4. СН (Установленные)'!$E$12*1000)+'[1]5. Плата за УРП'!$D$6</f>
        <v>4192.5120002339909</v>
      </c>
      <c r="Y54" s="34">
        <f>SUMIFS('[1]1. Отчет АТС'!$C:$C,'[1]1. Отчет АТС'!$A:$A,$A54,'[1]1. Отчет АТС'!$B:$B,23)+'[1]2. Иные услуги'!$D$11+('[1]3. Услуги по передаче'!$F$11*1000)+('[1]4. СН (Установленные)'!$E$12*1000)+'[1]5. Плата за УРП'!$D$6</f>
        <v>3656.0220002339911</v>
      </c>
    </row>
    <row r="55" spans="1:25" ht="15">
      <c r="A55" s="33">
        <v>45454</v>
      </c>
      <c r="B55" s="34">
        <f>SUMIFS('[1]1. Отчет АТС'!$C:$C,'[1]1. Отчет АТС'!$A:$A,$A55,'[1]1. Отчет АТС'!$B:$B,0)+'[1]2. Иные услуги'!$D$11+('[1]3. Услуги по передаче'!$F$11*1000)+('[1]4. СН (Установленные)'!$E$12*1000)+'[1]5. Плата за УРП'!$D$6</f>
        <v>3318.7120002339911</v>
      </c>
      <c r="C55" s="34">
        <f>SUMIFS('[1]1. Отчет АТС'!$C:$C,'[1]1. Отчет АТС'!$A:$A,$A55,'[1]1. Отчет АТС'!$B:$B,1)+'[1]2. Иные услуги'!$D$11+('[1]3. Услуги по передаче'!$F$11*1000)+('[1]4. СН (Установленные)'!$E$12*1000)+'[1]5. Плата за УРП'!$D$6</f>
        <v>3194.4220002339912</v>
      </c>
      <c r="D55" s="34">
        <f>SUMIFS('[1]1. Отчет АТС'!$C:$C,'[1]1. Отчет АТС'!$A:$A,$A55,'[1]1. Отчет АТС'!$B:$B,2)+'[1]2. Иные услуги'!$D$11+('[1]3. Услуги по передаче'!$F$11*1000)+('[1]4. СН (Установленные)'!$E$12*1000)+'[1]5. Плата за УРП'!$D$6</f>
        <v>3032.872000233991</v>
      </c>
      <c r="E55" s="34">
        <f>SUMIFS('[1]1. Отчет АТС'!$C:$C,'[1]1. Отчет АТС'!$A:$A,$A55,'[1]1. Отчет АТС'!$B:$B,3)+'[1]2. Иные услуги'!$D$11+('[1]3. Услуги по передаче'!$F$11*1000)+('[1]4. СН (Установленные)'!$E$12*1000)+'[1]5. Плата за УРП'!$D$6</f>
        <v>2915.7720002339911</v>
      </c>
      <c r="F55" s="34">
        <f>SUMIFS('[1]1. Отчет АТС'!$C:$C,'[1]1. Отчет АТС'!$A:$A,$A55,'[1]1. Отчет АТС'!$B:$B,4)+'[1]2. Иные услуги'!$D$11+('[1]3. Услуги по передаче'!$F$11*1000)+('[1]4. СН (Установленные)'!$E$12*1000)+'[1]5. Плата за УРП'!$D$6</f>
        <v>2874.332000233991</v>
      </c>
      <c r="G55" s="34">
        <f>SUMIFS('[1]1. Отчет АТС'!$C:$C,'[1]1. Отчет АТС'!$A:$A,$A55,'[1]1. Отчет АТС'!$B:$B,5)+'[1]2. Иные услуги'!$D$11+('[1]3. Услуги по передаче'!$F$11*1000)+('[1]4. СН (Установленные)'!$E$12*1000)+'[1]5. Плата за УРП'!$D$6</f>
        <v>2398.9020002339912</v>
      </c>
      <c r="H55" s="34">
        <f>SUMIFS('[1]1. Отчет АТС'!$C:$C,'[1]1. Отчет АТС'!$A:$A,$A55,'[1]1. Отчет АТС'!$B:$B,6)+'[1]2. Иные услуги'!$D$11+('[1]3. Услуги по передаче'!$F$11*1000)+('[1]4. СН (Установленные)'!$E$12*1000)+'[1]5. Плата за УРП'!$D$6</f>
        <v>3316.3220002339913</v>
      </c>
      <c r="I55" s="34">
        <f>SUMIFS('[1]1. Отчет АТС'!$C:$C,'[1]1. Отчет АТС'!$A:$A,$A55,'[1]1. Отчет АТС'!$B:$B,7)+'[1]2. Иные услуги'!$D$11+('[1]3. Услуги по передаче'!$F$11*1000)+('[1]4. СН (Установленные)'!$E$12*1000)+'[1]5. Плата за УРП'!$D$6</f>
        <v>3648.3720002339915</v>
      </c>
      <c r="J55" s="34">
        <f>SUMIFS('[1]1. Отчет АТС'!$C:$C,'[1]1. Отчет АТС'!$A:$A,$A55,'[1]1. Отчет АТС'!$B:$B,8)+'[1]2. Иные услуги'!$D$11+('[1]3. Услуги по передаче'!$F$11*1000)+('[1]4. СН (Установленные)'!$E$12*1000)+'[1]5. Плата за УРП'!$D$6</f>
        <v>4077.1320002339912</v>
      </c>
      <c r="K55" s="34">
        <f>SUMIFS('[1]1. Отчет АТС'!$C:$C,'[1]1. Отчет АТС'!$A:$A,$A55,'[1]1. Отчет АТС'!$B:$B,9)+'[1]2. Иные услуги'!$D$11+('[1]3. Услуги по передаче'!$F$11*1000)+('[1]4. СН (Установленные)'!$E$12*1000)+'[1]5. Плата за УРП'!$D$6</f>
        <v>4337.9720002339909</v>
      </c>
      <c r="L55" s="34">
        <f>SUMIFS('[1]1. Отчет АТС'!$C:$C,'[1]1. Отчет АТС'!$A:$A,$A55,'[1]1. Отчет АТС'!$B:$B,10)+'[1]2. Иные услуги'!$D$11+('[1]3. Услуги по передаче'!$F$11*1000)+('[1]4. СН (Установленные)'!$E$12*1000)+'[1]5. Плата за УРП'!$D$6</f>
        <v>4343.2920002339906</v>
      </c>
      <c r="M55" s="34">
        <f>SUMIFS('[1]1. Отчет АТС'!$C:$C,'[1]1. Отчет АТС'!$A:$A,$A55,'[1]1. Отчет АТС'!$B:$B,11)+'[1]2. Иные услуги'!$D$11+('[1]3. Услуги по передаче'!$F$11*1000)+('[1]4. СН (Установленные)'!$E$12*1000)+'[1]5. Плата за УРП'!$D$6</f>
        <v>4360.8120002339911</v>
      </c>
      <c r="N55" s="34">
        <f>SUMIFS('[1]1. Отчет АТС'!$C:$C,'[1]1. Отчет АТС'!$A:$A,$A55,'[1]1. Отчет АТС'!$B:$B,12)+'[1]2. Иные услуги'!$D$11+('[1]3. Услуги по передаче'!$F$11*1000)+('[1]4. СН (Установленные)'!$E$12*1000)+'[1]5. Плата за УРП'!$D$6</f>
        <v>4365.2020002339905</v>
      </c>
      <c r="O55" s="34">
        <f>SUMIFS('[1]1. Отчет АТС'!$C:$C,'[1]1. Отчет АТС'!$A:$A,$A55,'[1]1. Отчет АТС'!$B:$B,13)+'[1]2. Иные услуги'!$D$11+('[1]3. Услуги по передаче'!$F$11*1000)+('[1]4. СН (Установленные)'!$E$12*1000)+'[1]5. Плата за УРП'!$D$6</f>
        <v>4360.1220002339905</v>
      </c>
      <c r="P55" s="34">
        <f>SUMIFS('[1]1. Отчет АТС'!$C:$C,'[1]1. Отчет АТС'!$A:$A,$A55,'[1]1. Отчет АТС'!$B:$B,14)+'[1]2. Иные услуги'!$D$11+('[1]3. Услуги по передаче'!$F$11*1000)+('[1]4. СН (Установленные)'!$E$12*1000)+'[1]5. Плата за УРП'!$D$6</f>
        <v>4386.392000233991</v>
      </c>
      <c r="Q55" s="34">
        <f>SUMIFS('[1]1. Отчет АТС'!$C:$C,'[1]1. Отчет АТС'!$A:$A,$A55,'[1]1. Отчет АТС'!$B:$B,15)+'[1]2. Иные услуги'!$D$11+('[1]3. Услуги по передаче'!$F$11*1000)+('[1]4. СН (Установленные)'!$E$12*1000)+'[1]5. Плата за УРП'!$D$6</f>
        <v>4410.0720002339913</v>
      </c>
      <c r="R55" s="34">
        <f>SUMIFS('[1]1. Отчет АТС'!$C:$C,'[1]1. Отчет АТС'!$A:$A,$A55,'[1]1. Отчет АТС'!$B:$B,16)+'[1]2. Иные услуги'!$D$11+('[1]3. Услуги по передаче'!$F$11*1000)+('[1]4. СН (Установленные)'!$E$12*1000)+'[1]5. Плата за УРП'!$D$6</f>
        <v>4436.9920002339913</v>
      </c>
      <c r="S55" s="34">
        <f>SUMIFS('[1]1. Отчет АТС'!$C:$C,'[1]1. Отчет АТС'!$A:$A,$A55,'[1]1. Отчет АТС'!$B:$B,17)+'[1]2. Иные услуги'!$D$11+('[1]3. Услуги по передаче'!$F$11*1000)+('[1]4. СН (Установленные)'!$E$12*1000)+'[1]5. Плата за УРП'!$D$6</f>
        <v>4408.892000233991</v>
      </c>
      <c r="T55" s="34">
        <f>SUMIFS('[1]1. Отчет АТС'!$C:$C,'[1]1. Отчет АТС'!$A:$A,$A55,'[1]1. Отчет АТС'!$B:$B,18)+'[1]2. Иные услуги'!$D$11+('[1]3. Услуги по передаче'!$F$11*1000)+('[1]4. СН (Установленные)'!$E$12*1000)+'[1]5. Плата за УРП'!$D$6</f>
        <v>4364.1920002339903</v>
      </c>
      <c r="U55" s="34">
        <f>SUMIFS('[1]1. Отчет АТС'!$C:$C,'[1]1. Отчет АТС'!$A:$A,$A55,'[1]1. Отчет АТС'!$B:$B,19)+'[1]2. Иные услуги'!$D$11+('[1]3. Услуги по передаче'!$F$11*1000)+('[1]4. СН (Установленные)'!$E$12*1000)+'[1]5. Плата за УРП'!$D$6</f>
        <v>4325.4220002339907</v>
      </c>
      <c r="V55" s="34">
        <f>SUMIFS('[1]1. Отчет АТС'!$C:$C,'[1]1. Отчет АТС'!$A:$A,$A55,'[1]1. Отчет АТС'!$B:$B,20)+'[1]2. Иные услуги'!$D$11+('[1]3. Услуги по передаче'!$F$11*1000)+('[1]4. СН (Установленные)'!$E$12*1000)+'[1]5. Плата за УРП'!$D$6</f>
        <v>4338.2820002339904</v>
      </c>
      <c r="W55" s="34">
        <f>SUMIFS('[1]1. Отчет АТС'!$C:$C,'[1]1. Отчет АТС'!$A:$A,$A55,'[1]1. Отчет АТС'!$B:$B,21)+'[1]2. Иные услуги'!$D$11+('[1]3. Услуги по передаче'!$F$11*1000)+('[1]4. СН (Установленные)'!$E$12*1000)+'[1]5. Плата за УРП'!$D$6</f>
        <v>4329.392000233991</v>
      </c>
      <c r="X55" s="34">
        <f>SUMIFS('[1]1. Отчет АТС'!$C:$C,'[1]1. Отчет АТС'!$A:$A,$A55,'[1]1. Отчет АТС'!$B:$B,22)+'[1]2. Иные услуги'!$D$11+('[1]3. Услуги по передаче'!$F$11*1000)+('[1]4. СН (Установленные)'!$E$12*1000)+'[1]5. Плата за УРП'!$D$6</f>
        <v>4239.1620002339914</v>
      </c>
      <c r="Y55" s="34">
        <f>SUMIFS('[1]1. Отчет АТС'!$C:$C,'[1]1. Отчет АТС'!$A:$A,$A55,'[1]1. Отчет АТС'!$B:$B,23)+'[1]2. Иные услуги'!$D$11+('[1]3. Услуги по передаче'!$F$11*1000)+('[1]4. СН (Установленные)'!$E$12*1000)+'[1]5. Плата за УРП'!$D$6</f>
        <v>3716.2720002339911</v>
      </c>
    </row>
    <row r="56" spans="1:25" ht="15">
      <c r="A56" s="33">
        <v>45455</v>
      </c>
      <c r="B56" s="34">
        <f>SUMIFS('[1]1. Отчет АТС'!$C:$C,'[1]1. Отчет АТС'!$A:$A,$A56,'[1]1. Отчет АТС'!$B:$B,0)+'[1]2. Иные услуги'!$D$11+('[1]3. Услуги по передаче'!$F$11*1000)+('[1]4. СН (Установленные)'!$E$12*1000)+'[1]5. Плата за УРП'!$D$6</f>
        <v>3446.4420002339912</v>
      </c>
      <c r="C56" s="34">
        <f>SUMIFS('[1]1. Отчет АТС'!$C:$C,'[1]1. Отчет АТС'!$A:$A,$A56,'[1]1. Отчет АТС'!$B:$B,1)+'[1]2. Иные услуги'!$D$11+('[1]3. Услуги по передаче'!$F$11*1000)+('[1]4. СН (Установленные)'!$E$12*1000)+'[1]5. Плата за УРП'!$D$6</f>
        <v>3367.2120002339911</v>
      </c>
      <c r="D56" s="34">
        <f>SUMIFS('[1]1. Отчет АТС'!$C:$C,'[1]1. Отчет АТС'!$A:$A,$A56,'[1]1. Отчет АТС'!$B:$B,2)+'[1]2. Иные услуги'!$D$11+('[1]3. Услуги по передаче'!$F$11*1000)+('[1]4. СН (Установленные)'!$E$12*1000)+'[1]5. Плата за УРП'!$D$6</f>
        <v>3229.8820002339908</v>
      </c>
      <c r="E56" s="34">
        <f>SUMIFS('[1]1. Отчет АТС'!$C:$C,'[1]1. Отчет АТС'!$A:$A,$A56,'[1]1. Отчет АТС'!$B:$B,3)+'[1]2. Иные услуги'!$D$11+('[1]3. Услуги по передаче'!$F$11*1000)+('[1]4. СН (Установленные)'!$E$12*1000)+'[1]5. Плата за УРП'!$D$6</f>
        <v>3054.9920002339909</v>
      </c>
      <c r="F56" s="34">
        <f>SUMIFS('[1]1. Отчет АТС'!$C:$C,'[1]1. Отчет АТС'!$A:$A,$A56,'[1]1. Отчет АТС'!$B:$B,4)+'[1]2. Иные услуги'!$D$11+('[1]3. Услуги по передаче'!$F$11*1000)+('[1]4. СН (Установленные)'!$E$12*1000)+'[1]5. Плата за УРП'!$D$6</f>
        <v>3001.162000233991</v>
      </c>
      <c r="G56" s="34">
        <f>SUMIFS('[1]1. Отчет АТС'!$C:$C,'[1]1. Отчет АТС'!$A:$A,$A56,'[1]1. Отчет АТС'!$B:$B,5)+'[1]2. Иные услуги'!$D$11+('[1]3. Услуги по передаче'!$F$11*1000)+('[1]4. СН (Установленные)'!$E$12*1000)+'[1]5. Плата за УРП'!$D$6</f>
        <v>3092.1120002339912</v>
      </c>
      <c r="H56" s="34">
        <f>SUMIFS('[1]1. Отчет АТС'!$C:$C,'[1]1. Отчет АТС'!$A:$A,$A56,'[1]1. Отчет АТС'!$B:$B,6)+'[1]2. Иные услуги'!$D$11+('[1]3. Услуги по передаче'!$F$11*1000)+('[1]4. СН (Установленные)'!$E$12*1000)+'[1]5. Плата за УРП'!$D$6</f>
        <v>3123.5920002339908</v>
      </c>
      <c r="I56" s="34">
        <f>SUMIFS('[1]1. Отчет АТС'!$C:$C,'[1]1. Отчет АТС'!$A:$A,$A56,'[1]1. Отчет АТС'!$B:$B,7)+'[1]2. Иные услуги'!$D$11+('[1]3. Услуги по передаче'!$F$11*1000)+('[1]4. СН (Установленные)'!$E$12*1000)+'[1]5. Плата за УРП'!$D$6</f>
        <v>3413.7120002339911</v>
      </c>
      <c r="J56" s="34">
        <f>SUMIFS('[1]1. Отчет АТС'!$C:$C,'[1]1. Отчет АТС'!$A:$A,$A56,'[1]1. Отчет АТС'!$B:$B,8)+'[1]2. Иные услуги'!$D$11+('[1]3. Услуги по передаче'!$F$11*1000)+('[1]4. СН (Установленные)'!$E$12*1000)+'[1]5. Плата за УРП'!$D$6</f>
        <v>3758.2520002339911</v>
      </c>
      <c r="K56" s="34">
        <f>SUMIFS('[1]1. Отчет АТС'!$C:$C,'[1]1. Отчет АТС'!$A:$A,$A56,'[1]1. Отчет АТС'!$B:$B,9)+'[1]2. Иные услуги'!$D$11+('[1]3. Услуги по передаче'!$F$11*1000)+('[1]4. СН (Установленные)'!$E$12*1000)+'[1]5. Плата за УРП'!$D$6</f>
        <v>4260.7820002339913</v>
      </c>
      <c r="L56" s="34">
        <f>SUMIFS('[1]1. Отчет АТС'!$C:$C,'[1]1. Отчет АТС'!$A:$A,$A56,'[1]1. Отчет АТС'!$B:$B,10)+'[1]2. Иные услуги'!$D$11+('[1]3. Услуги по передаче'!$F$11*1000)+('[1]4. СН (Установленные)'!$E$12*1000)+'[1]5. Плата за УРП'!$D$6</f>
        <v>4327.8720002339905</v>
      </c>
      <c r="M56" s="34">
        <f>SUMIFS('[1]1. Отчет АТС'!$C:$C,'[1]1. Отчет АТС'!$A:$A,$A56,'[1]1. Отчет АТС'!$B:$B,11)+'[1]2. Иные услуги'!$D$11+('[1]3. Услуги по передаче'!$F$11*1000)+('[1]4. СН (Установленные)'!$E$12*1000)+'[1]5. Плата за УРП'!$D$6</f>
        <v>4341.0820002339915</v>
      </c>
      <c r="N56" s="34">
        <f>SUMIFS('[1]1. Отчет АТС'!$C:$C,'[1]1. Отчет АТС'!$A:$A,$A56,'[1]1. Отчет АТС'!$B:$B,12)+'[1]2. Иные услуги'!$D$11+('[1]3. Услуги по передаче'!$F$11*1000)+('[1]4. СН (Установленные)'!$E$12*1000)+'[1]5. Плата за УРП'!$D$6</f>
        <v>4340.9920002339913</v>
      </c>
      <c r="O56" s="34">
        <f>SUMIFS('[1]1. Отчет АТС'!$C:$C,'[1]1. Отчет АТС'!$A:$A,$A56,'[1]1. Отчет АТС'!$B:$B,13)+'[1]2. Иные услуги'!$D$11+('[1]3. Услуги по передаче'!$F$11*1000)+('[1]4. СН (Установленные)'!$E$12*1000)+'[1]5. Плата за УРП'!$D$6</f>
        <v>4337.1320002339908</v>
      </c>
      <c r="P56" s="34">
        <f>SUMIFS('[1]1. Отчет АТС'!$C:$C,'[1]1. Отчет АТС'!$A:$A,$A56,'[1]1. Отчет АТС'!$B:$B,14)+'[1]2. Иные услуги'!$D$11+('[1]3. Услуги по передаче'!$F$11*1000)+('[1]4. СН (Установленные)'!$E$12*1000)+'[1]5. Плата за УРП'!$D$6</f>
        <v>4338.1320002339908</v>
      </c>
      <c r="Q56" s="34">
        <f>SUMIFS('[1]1. Отчет АТС'!$C:$C,'[1]1. Отчет АТС'!$A:$A,$A56,'[1]1. Отчет АТС'!$B:$B,15)+'[1]2. Иные услуги'!$D$11+('[1]3. Услуги по передаче'!$F$11*1000)+('[1]4. СН (Установленные)'!$E$12*1000)+'[1]5. Плата за УРП'!$D$6</f>
        <v>4337.4020002339912</v>
      </c>
      <c r="R56" s="34">
        <f>SUMIFS('[1]1. Отчет АТС'!$C:$C,'[1]1. Отчет АТС'!$A:$A,$A56,'[1]1. Отчет АТС'!$B:$B,16)+'[1]2. Иные услуги'!$D$11+('[1]3. Услуги по передаче'!$F$11*1000)+('[1]4. СН (Установленные)'!$E$12*1000)+'[1]5. Плата за УРП'!$D$6</f>
        <v>4334.4220002339907</v>
      </c>
      <c r="S56" s="34">
        <f>SUMIFS('[1]1. Отчет АТС'!$C:$C,'[1]1. Отчет АТС'!$A:$A,$A56,'[1]1. Отчет АТС'!$B:$B,17)+'[1]2. Иные услуги'!$D$11+('[1]3. Услуги по передаче'!$F$11*1000)+('[1]4. СН (Установленные)'!$E$12*1000)+'[1]5. Плата за УРП'!$D$6</f>
        <v>4312.3220002339913</v>
      </c>
      <c r="T56" s="34">
        <f>SUMIFS('[1]1. Отчет АТС'!$C:$C,'[1]1. Отчет АТС'!$A:$A,$A56,'[1]1. Отчет АТС'!$B:$B,18)+'[1]2. Иные услуги'!$D$11+('[1]3. Услуги по передаче'!$F$11*1000)+('[1]4. СН (Установленные)'!$E$12*1000)+'[1]5. Плата за УРП'!$D$6</f>
        <v>4303.6920002339912</v>
      </c>
      <c r="U56" s="34">
        <f>SUMIFS('[1]1. Отчет АТС'!$C:$C,'[1]1. Отчет АТС'!$A:$A,$A56,'[1]1. Отчет АТС'!$B:$B,19)+'[1]2. Иные услуги'!$D$11+('[1]3. Услуги по передаче'!$F$11*1000)+('[1]4. СН (Установленные)'!$E$12*1000)+'[1]5. Плата за УРП'!$D$6</f>
        <v>4270.7220002339909</v>
      </c>
      <c r="V56" s="34">
        <f>SUMIFS('[1]1. Отчет АТС'!$C:$C,'[1]1. Отчет АТС'!$A:$A,$A56,'[1]1. Отчет АТС'!$B:$B,20)+'[1]2. Иные услуги'!$D$11+('[1]3. Услуги по передаче'!$F$11*1000)+('[1]4. СН (Установленные)'!$E$12*1000)+'[1]5. Плата за УРП'!$D$6</f>
        <v>4308.602000233991</v>
      </c>
      <c r="W56" s="34">
        <f>SUMIFS('[1]1. Отчет АТС'!$C:$C,'[1]1. Отчет АТС'!$A:$A,$A56,'[1]1. Отчет АТС'!$B:$B,21)+'[1]2. Иные услуги'!$D$11+('[1]3. Услуги по передаче'!$F$11*1000)+('[1]4. СН (Установленные)'!$E$12*1000)+'[1]5. Плата за УРП'!$D$6</f>
        <v>4294.7920002339906</v>
      </c>
      <c r="X56" s="34">
        <f>SUMIFS('[1]1. Отчет АТС'!$C:$C,'[1]1. Отчет АТС'!$A:$A,$A56,'[1]1. Отчет АТС'!$B:$B,22)+'[1]2. Иные услуги'!$D$11+('[1]3. Услуги по передаче'!$F$11*1000)+('[1]4. СН (Установленные)'!$E$12*1000)+'[1]5. Плата за УРП'!$D$6</f>
        <v>4015.0620002339911</v>
      </c>
      <c r="Y56" s="34">
        <f>SUMIFS('[1]1. Отчет АТС'!$C:$C,'[1]1. Отчет АТС'!$A:$A,$A56,'[1]1. Отчет АТС'!$B:$B,23)+'[1]2. Иные услуги'!$D$11+('[1]3. Услуги по передаче'!$F$11*1000)+('[1]4. СН (Установленные)'!$E$12*1000)+'[1]5. Плата за УРП'!$D$6</f>
        <v>3616.5320002339913</v>
      </c>
    </row>
    <row r="57" spans="1:25" ht="15">
      <c r="A57" s="33">
        <v>45456</v>
      </c>
      <c r="B57" s="34">
        <f>SUMIFS('[1]1. Отчет АТС'!$C:$C,'[1]1. Отчет АТС'!$A:$A,$A57,'[1]1. Отчет АТС'!$B:$B,0)+'[1]2. Иные услуги'!$D$11+('[1]3. Услуги по передаче'!$F$11*1000)+('[1]4. СН (Установленные)'!$E$12*1000)+'[1]5. Плата за УРП'!$D$6</f>
        <v>3408.5220002339911</v>
      </c>
      <c r="C57" s="34">
        <f>SUMIFS('[1]1. Отчет АТС'!$C:$C,'[1]1. Отчет АТС'!$A:$A,$A57,'[1]1. Отчет АТС'!$B:$B,1)+'[1]2. Иные услуги'!$D$11+('[1]3. Услуги по передаче'!$F$11*1000)+('[1]4. СН (Установленные)'!$E$12*1000)+'[1]5. Плата за УРП'!$D$6</f>
        <v>3375.0720002339913</v>
      </c>
      <c r="D57" s="34">
        <f>SUMIFS('[1]1. Отчет АТС'!$C:$C,'[1]1. Отчет АТС'!$A:$A,$A57,'[1]1. Отчет АТС'!$B:$B,2)+'[1]2. Иные услуги'!$D$11+('[1]3. Услуги по передаче'!$F$11*1000)+('[1]4. СН (Установленные)'!$E$12*1000)+'[1]5. Плата за УРП'!$D$6</f>
        <v>3241.5220002339911</v>
      </c>
      <c r="E57" s="34">
        <f>SUMIFS('[1]1. Отчет АТС'!$C:$C,'[1]1. Отчет АТС'!$A:$A,$A57,'[1]1. Отчет АТС'!$B:$B,3)+'[1]2. Иные услуги'!$D$11+('[1]3. Услуги по передаче'!$F$11*1000)+('[1]4. СН (Установленные)'!$E$12*1000)+'[1]5. Плата за УРП'!$D$6</f>
        <v>3073.912000233991</v>
      </c>
      <c r="F57" s="34">
        <f>SUMIFS('[1]1. Отчет АТС'!$C:$C,'[1]1. Отчет АТС'!$A:$A,$A57,'[1]1. Отчет АТС'!$B:$B,4)+'[1]2. Иные услуги'!$D$11+('[1]3. Услуги по передаче'!$F$11*1000)+('[1]4. СН (Установленные)'!$E$12*1000)+'[1]5. Плата за УРП'!$D$6</f>
        <v>2967.0320002339909</v>
      </c>
      <c r="G57" s="34">
        <f>SUMIFS('[1]1. Отчет АТС'!$C:$C,'[1]1. Отчет АТС'!$A:$A,$A57,'[1]1. Отчет АТС'!$B:$B,5)+'[1]2. Иные услуги'!$D$11+('[1]3. Услуги по передаче'!$F$11*1000)+('[1]4. СН (Установленные)'!$E$12*1000)+'[1]5. Плата за УРП'!$D$6</f>
        <v>3261.4620002339911</v>
      </c>
      <c r="H57" s="34">
        <f>SUMIFS('[1]1. Отчет АТС'!$C:$C,'[1]1. Отчет АТС'!$A:$A,$A57,'[1]1. Отчет АТС'!$B:$B,6)+'[1]2. Иные услуги'!$D$11+('[1]3. Услуги по передаче'!$F$11*1000)+('[1]4. СН (Установленные)'!$E$12*1000)+'[1]5. Плата за УРП'!$D$6</f>
        <v>3381.1920002339912</v>
      </c>
      <c r="I57" s="34">
        <f>SUMIFS('[1]1. Отчет АТС'!$C:$C,'[1]1. Отчет АТС'!$A:$A,$A57,'[1]1. Отчет АТС'!$B:$B,7)+'[1]2. Иные услуги'!$D$11+('[1]3. Услуги по передаче'!$F$11*1000)+('[1]4. СН (Установленные)'!$E$12*1000)+'[1]5. Плата за УРП'!$D$6</f>
        <v>3684.2720002339911</v>
      </c>
      <c r="J57" s="34">
        <f>SUMIFS('[1]1. Отчет АТС'!$C:$C,'[1]1. Отчет АТС'!$A:$A,$A57,'[1]1. Отчет АТС'!$B:$B,8)+'[1]2. Иные услуги'!$D$11+('[1]3. Услуги по передаче'!$F$11*1000)+('[1]4. СН (Установленные)'!$E$12*1000)+'[1]5. Плата за УРП'!$D$6</f>
        <v>4314.1520002339912</v>
      </c>
      <c r="K57" s="34">
        <f>SUMIFS('[1]1. Отчет АТС'!$C:$C,'[1]1. Отчет АТС'!$A:$A,$A57,'[1]1. Отчет АТС'!$B:$B,9)+'[1]2. Иные услуги'!$D$11+('[1]3. Услуги по передаче'!$F$11*1000)+('[1]4. СН (Установленные)'!$E$12*1000)+'[1]5. Плата за УРП'!$D$6</f>
        <v>4361.0120002339909</v>
      </c>
      <c r="L57" s="34">
        <f>SUMIFS('[1]1. Отчет АТС'!$C:$C,'[1]1. Отчет АТС'!$A:$A,$A57,'[1]1. Отчет АТС'!$B:$B,10)+'[1]2. Иные услуги'!$D$11+('[1]3. Услуги по передаче'!$F$11*1000)+('[1]4. СН (Установленные)'!$E$12*1000)+'[1]5. Плата за УРП'!$D$6</f>
        <v>4375.8020002339908</v>
      </c>
      <c r="M57" s="34">
        <f>SUMIFS('[1]1. Отчет АТС'!$C:$C,'[1]1. Отчет АТС'!$A:$A,$A57,'[1]1. Отчет АТС'!$B:$B,11)+'[1]2. Иные услуги'!$D$11+('[1]3. Услуги по передаче'!$F$11*1000)+('[1]4. СН (Установленные)'!$E$12*1000)+'[1]5. Плата за УРП'!$D$6</f>
        <v>4385.7320002339911</v>
      </c>
      <c r="N57" s="34">
        <f>SUMIFS('[1]1. Отчет АТС'!$C:$C,'[1]1. Отчет АТС'!$A:$A,$A57,'[1]1. Отчет АТС'!$B:$B,12)+'[1]2. Иные услуги'!$D$11+('[1]3. Услуги по передаче'!$F$11*1000)+('[1]4. СН (Установленные)'!$E$12*1000)+'[1]5. Плата за УРП'!$D$6</f>
        <v>4381.7820002339904</v>
      </c>
      <c r="O57" s="34">
        <f>SUMIFS('[1]1. Отчет АТС'!$C:$C,'[1]1. Отчет АТС'!$A:$A,$A57,'[1]1. Отчет АТС'!$B:$B,13)+'[1]2. Иные услуги'!$D$11+('[1]3. Услуги по передаче'!$F$11*1000)+('[1]4. СН (Установленные)'!$E$12*1000)+'[1]5. Плата за УРП'!$D$6</f>
        <v>4385.5020002339916</v>
      </c>
      <c r="P57" s="34">
        <f>SUMIFS('[1]1. Отчет АТС'!$C:$C,'[1]1. Отчет АТС'!$A:$A,$A57,'[1]1. Отчет АТС'!$B:$B,14)+'[1]2. Иные услуги'!$D$11+('[1]3. Услуги по передаче'!$F$11*1000)+('[1]4. СН (Установленные)'!$E$12*1000)+'[1]5. Плата за УРП'!$D$6</f>
        <v>4400.4620002339907</v>
      </c>
      <c r="Q57" s="34">
        <f>SUMIFS('[1]1. Отчет АТС'!$C:$C,'[1]1. Отчет АТС'!$A:$A,$A57,'[1]1. Отчет АТС'!$B:$B,15)+'[1]2. Иные услуги'!$D$11+('[1]3. Услуги по передаче'!$F$11*1000)+('[1]4. СН (Установленные)'!$E$12*1000)+'[1]5. Плата за УРП'!$D$6</f>
        <v>4401.4720002339909</v>
      </c>
      <c r="R57" s="34">
        <f>SUMIFS('[1]1. Отчет АТС'!$C:$C,'[1]1. Отчет АТС'!$A:$A,$A57,'[1]1. Отчет АТС'!$B:$B,16)+'[1]2. Иные услуги'!$D$11+('[1]3. Услуги по передаче'!$F$11*1000)+('[1]4. СН (Установленные)'!$E$12*1000)+'[1]5. Плата за УРП'!$D$6</f>
        <v>4405.2520002339916</v>
      </c>
      <c r="S57" s="34">
        <f>SUMIFS('[1]1. Отчет АТС'!$C:$C,'[1]1. Отчет АТС'!$A:$A,$A57,'[1]1. Отчет АТС'!$B:$B,17)+'[1]2. Иные услуги'!$D$11+('[1]3. Услуги по передаче'!$F$11*1000)+('[1]4. СН (Установленные)'!$E$12*1000)+'[1]5. Плата за УРП'!$D$6</f>
        <v>4398.0320002339904</v>
      </c>
      <c r="T57" s="34">
        <f>SUMIFS('[1]1. Отчет АТС'!$C:$C,'[1]1. Отчет АТС'!$A:$A,$A57,'[1]1. Отчет АТС'!$B:$B,18)+'[1]2. Иные услуги'!$D$11+('[1]3. Услуги по передаче'!$F$11*1000)+('[1]4. СН (Установленные)'!$E$12*1000)+'[1]5. Плата за УРП'!$D$6</f>
        <v>4400.4620002339907</v>
      </c>
      <c r="U57" s="34">
        <f>SUMIFS('[1]1. Отчет АТС'!$C:$C,'[1]1. Отчет АТС'!$A:$A,$A57,'[1]1. Отчет АТС'!$B:$B,19)+'[1]2. Иные услуги'!$D$11+('[1]3. Услуги по передаче'!$F$11*1000)+('[1]4. СН (Установленные)'!$E$12*1000)+'[1]5. Плата за УРП'!$D$6</f>
        <v>4359.6320002339908</v>
      </c>
      <c r="V57" s="34">
        <f>SUMIFS('[1]1. Отчет АТС'!$C:$C,'[1]1. Отчет АТС'!$A:$A,$A57,'[1]1. Отчет АТС'!$B:$B,20)+'[1]2. Иные услуги'!$D$11+('[1]3. Услуги по передаче'!$F$11*1000)+('[1]4. СН (Установленные)'!$E$12*1000)+'[1]5. Плата за УРП'!$D$6</f>
        <v>4380.5020002339916</v>
      </c>
      <c r="W57" s="34">
        <f>SUMIFS('[1]1. Отчет АТС'!$C:$C,'[1]1. Отчет АТС'!$A:$A,$A57,'[1]1. Отчет АТС'!$B:$B,21)+'[1]2. Иные услуги'!$D$11+('[1]3. Услуги по передаче'!$F$11*1000)+('[1]4. СН (Установленные)'!$E$12*1000)+'[1]5. Плата за УРП'!$D$6</f>
        <v>4341.4420002339903</v>
      </c>
      <c r="X57" s="34">
        <f>SUMIFS('[1]1. Отчет АТС'!$C:$C,'[1]1. Отчет АТС'!$A:$A,$A57,'[1]1. Отчет АТС'!$B:$B,22)+'[1]2. Иные услуги'!$D$11+('[1]3. Услуги по передаче'!$F$11*1000)+('[1]4. СН (Установленные)'!$E$12*1000)+'[1]5. Плата за УРП'!$D$6</f>
        <v>4284.5420002339906</v>
      </c>
      <c r="Y57" s="34">
        <f>SUMIFS('[1]1. Отчет АТС'!$C:$C,'[1]1. Отчет АТС'!$A:$A,$A57,'[1]1. Отчет АТС'!$B:$B,23)+'[1]2. Иные услуги'!$D$11+('[1]3. Услуги по передаче'!$F$11*1000)+('[1]4. СН (Установленные)'!$E$12*1000)+'[1]5. Плата за УРП'!$D$6</f>
        <v>3696.7520002339911</v>
      </c>
    </row>
    <row r="58" spans="1:25" ht="15">
      <c r="A58" s="33">
        <v>45457</v>
      </c>
      <c r="B58" s="34">
        <f>SUMIFS('[1]1. Отчет АТС'!$C:$C,'[1]1. Отчет АТС'!$A:$A,$A58,'[1]1. Отчет АТС'!$B:$B,0)+'[1]2. Иные услуги'!$D$11+('[1]3. Услуги по передаче'!$F$11*1000)+('[1]4. СН (Установленные)'!$E$12*1000)+'[1]5. Плата за УРП'!$D$6</f>
        <v>3382.5420002339911</v>
      </c>
      <c r="C58" s="34">
        <f>SUMIFS('[1]1. Отчет АТС'!$C:$C,'[1]1. Отчет АТС'!$A:$A,$A58,'[1]1. Отчет АТС'!$B:$B,1)+'[1]2. Иные услуги'!$D$11+('[1]3. Услуги по передаче'!$F$11*1000)+('[1]4. СН (Установленные)'!$E$12*1000)+'[1]5. Плата за УРП'!$D$6</f>
        <v>3313.2620002339909</v>
      </c>
      <c r="D58" s="34">
        <f>SUMIFS('[1]1. Отчет АТС'!$C:$C,'[1]1. Отчет АТС'!$A:$A,$A58,'[1]1. Отчет АТС'!$B:$B,2)+'[1]2. Иные услуги'!$D$11+('[1]3. Услуги по передаче'!$F$11*1000)+('[1]4. СН (Установленные)'!$E$12*1000)+'[1]5. Плата за УРП'!$D$6</f>
        <v>3090.5220002339911</v>
      </c>
      <c r="E58" s="34">
        <f>SUMIFS('[1]1. Отчет АТС'!$C:$C,'[1]1. Отчет АТС'!$A:$A,$A58,'[1]1. Отчет АТС'!$B:$B,3)+'[1]2. Иные услуги'!$D$11+('[1]3. Услуги по передаче'!$F$11*1000)+('[1]4. СН (Установленные)'!$E$12*1000)+'[1]5. Плата за УРП'!$D$6</f>
        <v>2962.2120002339911</v>
      </c>
      <c r="F58" s="34">
        <f>SUMIFS('[1]1. Отчет АТС'!$C:$C,'[1]1. Отчет АТС'!$A:$A,$A58,'[1]1. Отчет АТС'!$B:$B,4)+'[1]2. Иные услуги'!$D$11+('[1]3. Услуги по передаче'!$F$11*1000)+('[1]4. СН (Установленные)'!$E$12*1000)+'[1]5. Плата за УРП'!$D$6</f>
        <v>2992.7720002339911</v>
      </c>
      <c r="G58" s="34">
        <f>SUMIFS('[1]1. Отчет АТС'!$C:$C,'[1]1. Отчет АТС'!$A:$A,$A58,'[1]1. Отчет АТС'!$B:$B,5)+'[1]2. Иные услуги'!$D$11+('[1]3. Услуги по передаче'!$F$11*1000)+('[1]4. СН (Установленные)'!$E$12*1000)+'[1]5. Плата за УРП'!$D$6</f>
        <v>3269.6120002339912</v>
      </c>
      <c r="H58" s="34">
        <f>SUMIFS('[1]1. Отчет АТС'!$C:$C,'[1]1. Отчет АТС'!$A:$A,$A58,'[1]1. Отчет АТС'!$B:$B,6)+'[1]2. Иные услуги'!$D$11+('[1]3. Услуги по передаче'!$F$11*1000)+('[1]4. СН (Установленные)'!$E$12*1000)+'[1]5. Плата за УРП'!$D$6</f>
        <v>3352.0420002339911</v>
      </c>
      <c r="I58" s="34">
        <f>SUMIFS('[1]1. Отчет АТС'!$C:$C,'[1]1. Отчет АТС'!$A:$A,$A58,'[1]1. Отчет АТС'!$B:$B,7)+'[1]2. Иные услуги'!$D$11+('[1]3. Услуги по передаче'!$F$11*1000)+('[1]4. СН (Установленные)'!$E$12*1000)+'[1]5. Плата за УРП'!$D$6</f>
        <v>3642.1920002339912</v>
      </c>
      <c r="J58" s="34">
        <f>SUMIFS('[1]1. Отчет АТС'!$C:$C,'[1]1. Отчет АТС'!$A:$A,$A58,'[1]1. Отчет АТС'!$B:$B,8)+'[1]2. Иные услуги'!$D$11+('[1]3. Услуги по передаче'!$F$11*1000)+('[1]4. СН (Установленные)'!$E$12*1000)+'[1]5. Плата за УРП'!$D$6</f>
        <v>4302.3820002339908</v>
      </c>
      <c r="K58" s="34">
        <f>SUMIFS('[1]1. Отчет АТС'!$C:$C,'[1]1. Отчет АТС'!$A:$A,$A58,'[1]1. Отчет АТС'!$B:$B,9)+'[1]2. Иные услуги'!$D$11+('[1]3. Услуги по передаче'!$F$11*1000)+('[1]4. СН (Установленные)'!$E$12*1000)+'[1]5. Плата за УРП'!$D$6</f>
        <v>4352.0820002339915</v>
      </c>
      <c r="L58" s="34">
        <f>SUMIFS('[1]1. Отчет АТС'!$C:$C,'[1]1. Отчет АТС'!$A:$A,$A58,'[1]1. Отчет АТС'!$B:$B,10)+'[1]2. Иные услуги'!$D$11+('[1]3. Услуги по передаче'!$F$11*1000)+('[1]4. СН (Установленные)'!$E$12*1000)+'[1]5. Плата за УРП'!$D$6</f>
        <v>4467.2620002339909</v>
      </c>
      <c r="M58" s="34">
        <f>SUMIFS('[1]1. Отчет АТС'!$C:$C,'[1]1. Отчет АТС'!$A:$A,$A58,'[1]1. Отчет АТС'!$B:$B,11)+'[1]2. Иные услуги'!$D$11+('[1]3. Услуги по передаче'!$F$11*1000)+('[1]4. СН (Установленные)'!$E$12*1000)+'[1]5. Плата за УРП'!$D$6</f>
        <v>4517.7220002339909</v>
      </c>
      <c r="N58" s="34">
        <f>SUMIFS('[1]1. Отчет АТС'!$C:$C,'[1]1. Отчет АТС'!$A:$A,$A58,'[1]1. Отчет АТС'!$B:$B,12)+'[1]2. Иные услуги'!$D$11+('[1]3. Услуги по передаче'!$F$11*1000)+('[1]4. СН (Установленные)'!$E$12*1000)+'[1]5. Плата за УРП'!$D$6</f>
        <v>4554.4020002339912</v>
      </c>
      <c r="O58" s="34">
        <f>SUMIFS('[1]1. Отчет АТС'!$C:$C,'[1]1. Отчет АТС'!$A:$A,$A58,'[1]1. Отчет АТС'!$B:$B,13)+'[1]2. Иные услуги'!$D$11+('[1]3. Услуги по передаче'!$F$11*1000)+('[1]4. СН (Установленные)'!$E$12*1000)+'[1]5. Плата за УРП'!$D$6</f>
        <v>4573.1820002339909</v>
      </c>
      <c r="P58" s="34">
        <f>SUMIFS('[1]1. Отчет АТС'!$C:$C,'[1]1. Отчет АТС'!$A:$A,$A58,'[1]1. Отчет АТС'!$B:$B,14)+'[1]2. Иные услуги'!$D$11+('[1]3. Услуги по передаче'!$F$11*1000)+('[1]4. СН (Установленные)'!$E$12*1000)+'[1]5. Плата за УРП'!$D$6</f>
        <v>4596.1620002339914</v>
      </c>
      <c r="Q58" s="34">
        <f>SUMIFS('[1]1. Отчет АТС'!$C:$C,'[1]1. Отчет АТС'!$A:$A,$A58,'[1]1. Отчет АТС'!$B:$B,15)+'[1]2. Иные услуги'!$D$11+('[1]3. Услуги по передаче'!$F$11*1000)+('[1]4. СН (Установленные)'!$E$12*1000)+'[1]5. Плата за УРП'!$D$6</f>
        <v>4586.7020002339905</v>
      </c>
      <c r="R58" s="34">
        <f>SUMIFS('[1]1. Отчет АТС'!$C:$C,'[1]1. Отчет АТС'!$A:$A,$A58,'[1]1. Отчет АТС'!$B:$B,16)+'[1]2. Иные услуги'!$D$11+('[1]3. Услуги по передаче'!$F$11*1000)+('[1]4. СН (Установленные)'!$E$12*1000)+'[1]5. Плата за УРП'!$D$6</f>
        <v>4394.6320002339908</v>
      </c>
      <c r="S58" s="34">
        <f>SUMIFS('[1]1. Отчет АТС'!$C:$C,'[1]1. Отчет АТС'!$A:$A,$A58,'[1]1. Отчет АТС'!$B:$B,17)+'[1]2. Иные услуги'!$D$11+('[1]3. Услуги по передаче'!$F$11*1000)+('[1]4. СН (Установленные)'!$E$12*1000)+'[1]5. Плата за УРП'!$D$6</f>
        <v>4375.7220002339909</v>
      </c>
      <c r="T58" s="34">
        <f>SUMIFS('[1]1. Отчет АТС'!$C:$C,'[1]1. Отчет АТС'!$A:$A,$A58,'[1]1. Отчет АТС'!$B:$B,18)+'[1]2. Иные услуги'!$D$11+('[1]3. Услуги по передаче'!$F$11*1000)+('[1]4. СН (Установленные)'!$E$12*1000)+'[1]5. Плата за УРП'!$D$6</f>
        <v>4434.5620002339911</v>
      </c>
      <c r="U58" s="34">
        <f>SUMIFS('[1]1. Отчет АТС'!$C:$C,'[1]1. Отчет АТС'!$A:$A,$A58,'[1]1. Отчет АТС'!$B:$B,19)+'[1]2. Иные услуги'!$D$11+('[1]3. Услуги по передаче'!$F$11*1000)+('[1]4. СН (Установленные)'!$E$12*1000)+'[1]5. Плата за УРП'!$D$6</f>
        <v>4336.5620002339911</v>
      </c>
      <c r="V58" s="34">
        <f>SUMIFS('[1]1. Отчет АТС'!$C:$C,'[1]1. Отчет АТС'!$A:$A,$A58,'[1]1. Отчет АТС'!$B:$B,20)+'[1]2. Иные услуги'!$D$11+('[1]3. Услуги по передаче'!$F$11*1000)+('[1]4. СН (Установленные)'!$E$12*1000)+'[1]5. Плата за УРП'!$D$6</f>
        <v>4323.4320002339909</v>
      </c>
      <c r="W58" s="34">
        <f>SUMIFS('[1]1. Отчет АТС'!$C:$C,'[1]1. Отчет АТС'!$A:$A,$A58,'[1]1. Отчет АТС'!$B:$B,21)+'[1]2. Иные услуги'!$D$11+('[1]3. Услуги по передаче'!$F$11*1000)+('[1]4. СН (Установленные)'!$E$12*1000)+'[1]5. Плата за УРП'!$D$6</f>
        <v>4308.392000233991</v>
      </c>
      <c r="X58" s="34">
        <f>SUMIFS('[1]1. Отчет АТС'!$C:$C,'[1]1. Отчет АТС'!$A:$A,$A58,'[1]1. Отчет АТС'!$B:$B,22)+'[1]2. Иные услуги'!$D$11+('[1]3. Услуги по передаче'!$F$11*1000)+('[1]4. СН (Установленные)'!$E$12*1000)+'[1]5. Плата за УРП'!$D$6</f>
        <v>4229.7420002339913</v>
      </c>
      <c r="Y58" s="34">
        <f>SUMIFS('[1]1. Отчет АТС'!$C:$C,'[1]1. Отчет АТС'!$A:$A,$A58,'[1]1. Отчет АТС'!$B:$B,23)+'[1]2. Иные услуги'!$D$11+('[1]3. Услуги по передаче'!$F$11*1000)+('[1]4. СН (Установленные)'!$E$12*1000)+'[1]5. Плата за УРП'!$D$6</f>
        <v>3657.142000233991</v>
      </c>
    </row>
    <row r="59" spans="1:25" ht="15">
      <c r="A59" s="33">
        <v>45458</v>
      </c>
      <c r="B59" s="34">
        <f>SUMIFS('[1]1. Отчет АТС'!$C:$C,'[1]1. Отчет АТС'!$A:$A,$A59,'[1]1. Отчет АТС'!$B:$B,0)+'[1]2. Иные услуги'!$D$11+('[1]3. Услуги по передаче'!$F$11*1000)+('[1]4. СН (Установленные)'!$E$12*1000)+'[1]5. Плата за УРП'!$D$6</f>
        <v>3421.5720002339913</v>
      </c>
      <c r="C59" s="34">
        <f>SUMIFS('[1]1. Отчет АТС'!$C:$C,'[1]1. Отчет АТС'!$A:$A,$A59,'[1]1. Отчет АТС'!$B:$B,1)+'[1]2. Иные услуги'!$D$11+('[1]3. Услуги по передаче'!$F$11*1000)+('[1]4. СН (Установленные)'!$E$12*1000)+'[1]5. Плата за УРП'!$D$6</f>
        <v>3388.4920002339913</v>
      </c>
      <c r="D59" s="34">
        <f>SUMIFS('[1]1. Отчет АТС'!$C:$C,'[1]1. Отчет АТС'!$A:$A,$A59,'[1]1. Отчет АТС'!$B:$B,2)+'[1]2. Иные услуги'!$D$11+('[1]3. Услуги по передаче'!$F$11*1000)+('[1]4. СН (Установленные)'!$E$12*1000)+'[1]5. Плата за УРП'!$D$6</f>
        <v>3279.3220002339913</v>
      </c>
      <c r="E59" s="34">
        <f>SUMIFS('[1]1. Отчет АТС'!$C:$C,'[1]1. Отчет АТС'!$A:$A,$A59,'[1]1. Отчет АТС'!$B:$B,3)+'[1]2. Иные услуги'!$D$11+('[1]3. Услуги по передаче'!$F$11*1000)+('[1]4. СН (Установленные)'!$E$12*1000)+'[1]5. Плата за УРП'!$D$6</f>
        <v>3063.0720002339913</v>
      </c>
      <c r="F59" s="34">
        <f>SUMIFS('[1]1. Отчет АТС'!$C:$C,'[1]1. Отчет АТС'!$A:$A,$A59,'[1]1. Отчет АТС'!$B:$B,4)+'[1]2. Иные услуги'!$D$11+('[1]3. Услуги по передаче'!$F$11*1000)+('[1]4. СН (Установленные)'!$E$12*1000)+'[1]5. Плата за УРП'!$D$6</f>
        <v>3009.9020002339912</v>
      </c>
      <c r="G59" s="34">
        <f>SUMIFS('[1]1. Отчет АТС'!$C:$C,'[1]1. Отчет АТС'!$A:$A,$A59,'[1]1. Отчет АТС'!$B:$B,5)+'[1]2. Иные услуги'!$D$11+('[1]3. Услуги по передаче'!$F$11*1000)+('[1]4. СН (Установленные)'!$E$12*1000)+'[1]5. Плата за УРП'!$D$6</f>
        <v>3211.4320002339909</v>
      </c>
      <c r="H59" s="34">
        <f>SUMIFS('[1]1. Отчет АТС'!$C:$C,'[1]1. Отчет АТС'!$A:$A,$A59,'[1]1. Отчет АТС'!$B:$B,6)+'[1]2. Иные услуги'!$D$11+('[1]3. Услуги по передаче'!$F$11*1000)+('[1]4. СН (Установленные)'!$E$12*1000)+'[1]5. Плата за УРП'!$D$6</f>
        <v>3224.3820002339908</v>
      </c>
      <c r="I59" s="34">
        <f>SUMIFS('[1]1. Отчет АТС'!$C:$C,'[1]1. Отчет АТС'!$A:$A,$A59,'[1]1. Отчет АТС'!$B:$B,7)+'[1]2. Иные услуги'!$D$11+('[1]3. Услуги по передаче'!$F$11*1000)+('[1]4. СН (Установленные)'!$E$12*1000)+'[1]5. Плата за УРП'!$D$6</f>
        <v>3410.0120002339909</v>
      </c>
      <c r="J59" s="34">
        <f>SUMIFS('[1]1. Отчет АТС'!$C:$C,'[1]1. Отчет АТС'!$A:$A,$A59,'[1]1. Отчет АТС'!$B:$B,8)+'[1]2. Иные услуги'!$D$11+('[1]3. Услуги по передаче'!$F$11*1000)+('[1]4. СН (Установленные)'!$E$12*1000)+'[1]5. Плата за УРП'!$D$6</f>
        <v>3884.3420002339908</v>
      </c>
      <c r="K59" s="34">
        <f>SUMIFS('[1]1. Отчет АТС'!$C:$C,'[1]1. Отчет АТС'!$A:$A,$A59,'[1]1. Отчет АТС'!$B:$B,9)+'[1]2. Иные услуги'!$D$11+('[1]3. Услуги по передаче'!$F$11*1000)+('[1]4. СН (Установленные)'!$E$12*1000)+'[1]5. Плата за УРП'!$D$6</f>
        <v>4311.6520002339912</v>
      </c>
      <c r="L59" s="34">
        <f>SUMIFS('[1]1. Отчет АТС'!$C:$C,'[1]1. Отчет АТС'!$A:$A,$A59,'[1]1. Отчет АТС'!$B:$B,10)+'[1]2. Иные услуги'!$D$11+('[1]3. Услуги по передаче'!$F$11*1000)+('[1]4. СН (Установленные)'!$E$12*1000)+'[1]5. Плата за УРП'!$D$6</f>
        <v>4334.0320002339904</v>
      </c>
      <c r="M59" s="34">
        <f>SUMIFS('[1]1. Отчет АТС'!$C:$C,'[1]1. Отчет АТС'!$A:$A,$A59,'[1]1. Отчет АТС'!$B:$B,11)+'[1]2. Иные услуги'!$D$11+('[1]3. Услуги по передаче'!$F$11*1000)+('[1]4. СН (Установленные)'!$E$12*1000)+'[1]5. Плата за УРП'!$D$6</f>
        <v>4342.1220002339905</v>
      </c>
      <c r="N59" s="34">
        <f>SUMIFS('[1]1. Отчет АТС'!$C:$C,'[1]1. Отчет АТС'!$A:$A,$A59,'[1]1. Отчет АТС'!$B:$B,12)+'[1]2. Иные услуги'!$D$11+('[1]3. Услуги по передаче'!$F$11*1000)+('[1]4. СН (Установленные)'!$E$12*1000)+'[1]5. Плата за УРП'!$D$6</f>
        <v>4323.8220002339913</v>
      </c>
      <c r="O59" s="34">
        <f>SUMIFS('[1]1. Отчет АТС'!$C:$C,'[1]1. Отчет АТС'!$A:$A,$A59,'[1]1. Отчет АТС'!$B:$B,13)+'[1]2. Иные услуги'!$D$11+('[1]3. Услуги по передаче'!$F$11*1000)+('[1]4. СН (Установленные)'!$E$12*1000)+'[1]5. Плата за УРП'!$D$6</f>
        <v>4317.8320002339915</v>
      </c>
      <c r="P59" s="34">
        <f>SUMIFS('[1]1. Отчет АТС'!$C:$C,'[1]1. Отчет АТС'!$A:$A,$A59,'[1]1. Отчет АТС'!$B:$B,14)+'[1]2. Иные услуги'!$D$11+('[1]3. Услуги по передаче'!$F$11*1000)+('[1]4. СН (Установленные)'!$E$12*1000)+'[1]5. Плата за УРП'!$D$6</f>
        <v>4342.2120002339907</v>
      </c>
      <c r="Q59" s="34">
        <f>SUMIFS('[1]1. Отчет АТС'!$C:$C,'[1]1. Отчет АТС'!$A:$A,$A59,'[1]1. Отчет АТС'!$B:$B,15)+'[1]2. Иные услуги'!$D$11+('[1]3. Услуги по передаче'!$F$11*1000)+('[1]4. СН (Установленные)'!$E$12*1000)+'[1]5. Плата за УРП'!$D$6</f>
        <v>4350.7720002339911</v>
      </c>
      <c r="R59" s="34">
        <f>SUMIFS('[1]1. Отчет АТС'!$C:$C,'[1]1. Отчет АТС'!$A:$A,$A59,'[1]1. Отчет АТС'!$B:$B,16)+'[1]2. Иные услуги'!$D$11+('[1]3. Услуги по передаче'!$F$11*1000)+('[1]4. СН (Установленные)'!$E$12*1000)+'[1]5. Плата за УРП'!$D$6</f>
        <v>4374.3220002339913</v>
      </c>
      <c r="S59" s="34">
        <f>SUMIFS('[1]1. Отчет АТС'!$C:$C,'[1]1. Отчет АТС'!$A:$A,$A59,'[1]1. Отчет АТС'!$B:$B,17)+'[1]2. Иные услуги'!$D$11+('[1]3. Услуги по передаче'!$F$11*1000)+('[1]4. СН (Установленные)'!$E$12*1000)+'[1]5. Плата за УРП'!$D$6</f>
        <v>4367.4520002339905</v>
      </c>
      <c r="T59" s="34">
        <f>SUMIFS('[1]1. Отчет АТС'!$C:$C,'[1]1. Отчет АТС'!$A:$A,$A59,'[1]1. Отчет АТС'!$B:$B,18)+'[1]2. Иные услуги'!$D$11+('[1]3. Услуги по передаче'!$F$11*1000)+('[1]4. СН (Установленные)'!$E$12*1000)+'[1]5. Плата за УРП'!$D$6</f>
        <v>4340.4120002339914</v>
      </c>
      <c r="U59" s="34">
        <f>SUMIFS('[1]1. Отчет АТС'!$C:$C,'[1]1. Отчет АТС'!$A:$A,$A59,'[1]1. Отчет АТС'!$B:$B,19)+'[1]2. Иные услуги'!$D$11+('[1]3. Услуги по передаче'!$F$11*1000)+('[1]4. СН (Установленные)'!$E$12*1000)+'[1]5. Плата за УРП'!$D$6</f>
        <v>4312.2620002339909</v>
      </c>
      <c r="V59" s="34">
        <f>SUMIFS('[1]1. Отчет АТС'!$C:$C,'[1]1. Отчет АТС'!$A:$A,$A59,'[1]1. Отчет АТС'!$B:$B,20)+'[1]2. Иные услуги'!$D$11+('[1]3. Услуги по передаче'!$F$11*1000)+('[1]4. СН (Установленные)'!$E$12*1000)+'[1]5. Плата за УРП'!$D$6</f>
        <v>4320.6620002339914</v>
      </c>
      <c r="W59" s="34">
        <f>SUMIFS('[1]1. Отчет АТС'!$C:$C,'[1]1. Отчет АТС'!$A:$A,$A59,'[1]1. Отчет АТС'!$B:$B,21)+'[1]2. Иные услуги'!$D$11+('[1]3. Услуги по передаче'!$F$11*1000)+('[1]4. СН (Установленные)'!$E$12*1000)+'[1]5. Плата за УРП'!$D$6</f>
        <v>4303.392000233991</v>
      </c>
      <c r="X59" s="34">
        <f>SUMIFS('[1]1. Отчет АТС'!$C:$C,'[1]1. Отчет АТС'!$A:$A,$A59,'[1]1. Отчет АТС'!$B:$B,22)+'[1]2. Иные услуги'!$D$11+('[1]3. Услуги по передаче'!$F$11*1000)+('[1]4. СН (Установленные)'!$E$12*1000)+'[1]5. Плата за УРП'!$D$6</f>
        <v>4175.6320002339908</v>
      </c>
      <c r="Y59" s="34">
        <f>SUMIFS('[1]1. Отчет АТС'!$C:$C,'[1]1. Отчет АТС'!$A:$A,$A59,'[1]1. Отчет АТС'!$B:$B,23)+'[1]2. Иные услуги'!$D$11+('[1]3. Услуги по передаче'!$F$11*1000)+('[1]4. СН (Установленные)'!$E$12*1000)+'[1]5. Плата за УРП'!$D$6</f>
        <v>3655.2120002339911</v>
      </c>
    </row>
    <row r="60" spans="1:25" ht="15">
      <c r="A60" s="33">
        <v>45459</v>
      </c>
      <c r="B60" s="34">
        <f>SUMIFS('[1]1. Отчет АТС'!$C:$C,'[1]1. Отчет АТС'!$A:$A,$A60,'[1]1. Отчет АТС'!$B:$B,0)+'[1]2. Иные услуги'!$D$11+('[1]3. Услуги по передаче'!$F$11*1000)+('[1]4. СН (Установленные)'!$E$12*1000)+'[1]5. Плата за УРП'!$D$6</f>
        <v>3386.4420002339912</v>
      </c>
      <c r="C60" s="34">
        <f>SUMIFS('[1]1. Отчет АТС'!$C:$C,'[1]1. Отчет АТС'!$A:$A,$A60,'[1]1. Отчет АТС'!$B:$B,1)+'[1]2. Иные услуги'!$D$11+('[1]3. Услуги по передаче'!$F$11*1000)+('[1]4. СН (Установленные)'!$E$12*1000)+'[1]5. Плата за УРП'!$D$6</f>
        <v>3337.6820002339909</v>
      </c>
      <c r="D60" s="34">
        <f>SUMIFS('[1]1. Отчет АТС'!$C:$C,'[1]1. Отчет АТС'!$A:$A,$A60,'[1]1. Отчет АТС'!$B:$B,2)+'[1]2. Иные услуги'!$D$11+('[1]3. Услуги по передаче'!$F$11*1000)+('[1]4. СН (Установленные)'!$E$12*1000)+'[1]5. Плата за УРП'!$D$6</f>
        <v>3232.102000233991</v>
      </c>
      <c r="E60" s="34">
        <f>SUMIFS('[1]1. Отчет АТС'!$C:$C,'[1]1. Отчет АТС'!$A:$A,$A60,'[1]1. Отчет АТС'!$B:$B,3)+'[1]2. Иные услуги'!$D$11+('[1]3. Услуги по передаче'!$F$11*1000)+('[1]4. СН (Установленные)'!$E$12*1000)+'[1]5. Плата за УРП'!$D$6</f>
        <v>3020.2520002339911</v>
      </c>
      <c r="F60" s="34">
        <f>SUMIFS('[1]1. Отчет АТС'!$C:$C,'[1]1. Отчет АТС'!$A:$A,$A60,'[1]1. Отчет АТС'!$B:$B,4)+'[1]2. Иные услуги'!$D$11+('[1]3. Услуги по передаче'!$F$11*1000)+('[1]4. СН (Установленные)'!$E$12*1000)+'[1]5. Плата за УРП'!$D$6</f>
        <v>2891.622000233991</v>
      </c>
      <c r="G60" s="34">
        <f>SUMIFS('[1]1. Отчет АТС'!$C:$C,'[1]1. Отчет АТС'!$A:$A,$A60,'[1]1. Отчет АТС'!$B:$B,5)+'[1]2. Иные услуги'!$D$11+('[1]3. Услуги по передаче'!$F$11*1000)+('[1]4. СН (Установленные)'!$E$12*1000)+'[1]5. Плата за УРП'!$D$6</f>
        <v>3154.0320002339909</v>
      </c>
      <c r="H60" s="34">
        <f>SUMIFS('[1]1. Отчет АТС'!$C:$C,'[1]1. Отчет АТС'!$A:$A,$A60,'[1]1. Отчет АТС'!$B:$B,6)+'[1]2. Иные услуги'!$D$11+('[1]3. Услуги по передаче'!$F$11*1000)+('[1]4. СН (Установленные)'!$E$12*1000)+'[1]5. Плата за УРП'!$D$6</f>
        <v>3099.102000233991</v>
      </c>
      <c r="I60" s="34">
        <f>SUMIFS('[1]1. Отчет АТС'!$C:$C,'[1]1. Отчет АТС'!$A:$A,$A60,'[1]1. Отчет АТС'!$B:$B,7)+'[1]2. Иные услуги'!$D$11+('[1]3. Услуги по передаче'!$F$11*1000)+('[1]4. СН (Установленные)'!$E$12*1000)+'[1]5. Плата за УРП'!$D$6</f>
        <v>3283.3120002339911</v>
      </c>
      <c r="J60" s="34">
        <f>SUMIFS('[1]1. Отчет АТС'!$C:$C,'[1]1. Отчет АТС'!$A:$A,$A60,'[1]1. Отчет АТС'!$B:$B,8)+'[1]2. Иные услуги'!$D$11+('[1]3. Услуги по передаче'!$F$11*1000)+('[1]4. СН (Установленные)'!$E$12*1000)+'[1]5. Плата за УРП'!$D$6</f>
        <v>3682.6720002339912</v>
      </c>
      <c r="K60" s="34">
        <f>SUMIFS('[1]1. Отчет АТС'!$C:$C,'[1]1. Отчет АТС'!$A:$A,$A60,'[1]1. Отчет АТС'!$B:$B,9)+'[1]2. Иные услуги'!$D$11+('[1]3. Услуги по передаче'!$F$11*1000)+('[1]4. СН (Установленные)'!$E$12*1000)+'[1]5. Плата за УРП'!$D$6</f>
        <v>4246.642000233991</v>
      </c>
      <c r="L60" s="34">
        <f>SUMIFS('[1]1. Отчет АТС'!$C:$C,'[1]1. Отчет АТС'!$A:$A,$A60,'[1]1. Отчет АТС'!$B:$B,10)+'[1]2. Иные услуги'!$D$11+('[1]3. Услуги по передаче'!$F$11*1000)+('[1]4. СН (Установленные)'!$E$12*1000)+'[1]5. Плата за УРП'!$D$6</f>
        <v>4309.9220002339916</v>
      </c>
      <c r="M60" s="34">
        <f>SUMIFS('[1]1. Отчет АТС'!$C:$C,'[1]1. Отчет АТС'!$A:$A,$A60,'[1]1. Отчет АТС'!$B:$B,11)+'[1]2. Иные услуги'!$D$11+('[1]3. Услуги по передаче'!$F$11*1000)+('[1]4. СН (Установленные)'!$E$12*1000)+'[1]5. Плата за УРП'!$D$6</f>
        <v>4312.5320002339904</v>
      </c>
      <c r="N60" s="34">
        <f>SUMIFS('[1]1. Отчет АТС'!$C:$C,'[1]1. Отчет АТС'!$A:$A,$A60,'[1]1. Отчет АТС'!$B:$B,12)+'[1]2. Иные услуги'!$D$11+('[1]3. Услуги по передаче'!$F$11*1000)+('[1]4. СН (Установленные)'!$E$12*1000)+'[1]5. Плата за УРП'!$D$6</f>
        <v>4319.642000233991</v>
      </c>
      <c r="O60" s="34">
        <f>SUMIFS('[1]1. Отчет АТС'!$C:$C,'[1]1. Отчет АТС'!$A:$A,$A60,'[1]1. Отчет АТС'!$B:$B,13)+'[1]2. Иные услуги'!$D$11+('[1]3. Услуги по передаче'!$F$11*1000)+('[1]4. СН (Установленные)'!$E$12*1000)+'[1]5. Плата за УРП'!$D$6</f>
        <v>4308.0920002339908</v>
      </c>
      <c r="P60" s="34">
        <f>SUMIFS('[1]1. Отчет АТС'!$C:$C,'[1]1. Отчет АТС'!$A:$A,$A60,'[1]1. Отчет АТС'!$B:$B,14)+'[1]2. Иные услуги'!$D$11+('[1]3. Услуги по передаче'!$F$11*1000)+('[1]4. СН (Установленные)'!$E$12*1000)+'[1]5. Плата за УРП'!$D$6</f>
        <v>4315.0020002339916</v>
      </c>
      <c r="Q60" s="34">
        <f>SUMIFS('[1]1. Отчет АТС'!$C:$C,'[1]1. Отчет АТС'!$A:$A,$A60,'[1]1. Отчет АТС'!$B:$B,15)+'[1]2. Иные услуги'!$D$11+('[1]3. Услуги по передаче'!$F$11*1000)+('[1]4. СН (Установленные)'!$E$12*1000)+'[1]5. Плата за УРП'!$D$6</f>
        <v>4312.5320002339904</v>
      </c>
      <c r="R60" s="34">
        <f>SUMIFS('[1]1. Отчет АТС'!$C:$C,'[1]1. Отчет АТС'!$A:$A,$A60,'[1]1. Отчет АТС'!$B:$B,16)+'[1]2. Иные услуги'!$D$11+('[1]3. Услуги по передаче'!$F$11*1000)+('[1]4. СН (Установленные)'!$E$12*1000)+'[1]5. Плата за УРП'!$D$6</f>
        <v>4324.7820002339904</v>
      </c>
      <c r="S60" s="34">
        <f>SUMIFS('[1]1. Отчет АТС'!$C:$C,'[1]1. Отчет АТС'!$A:$A,$A60,'[1]1. Отчет АТС'!$B:$B,17)+'[1]2. Иные услуги'!$D$11+('[1]3. Услуги по передаче'!$F$11*1000)+('[1]4. СН (Установленные)'!$E$12*1000)+'[1]5. Плата за УРП'!$D$6</f>
        <v>4323.4120002339914</v>
      </c>
      <c r="T60" s="34">
        <f>SUMIFS('[1]1. Отчет АТС'!$C:$C,'[1]1. Отчет АТС'!$A:$A,$A60,'[1]1. Отчет АТС'!$B:$B,18)+'[1]2. Иные услуги'!$D$11+('[1]3. Услуги по передаче'!$F$11*1000)+('[1]4. СН (Установленные)'!$E$12*1000)+'[1]5. Плата за УРП'!$D$6</f>
        <v>4328.1920002339903</v>
      </c>
      <c r="U60" s="34">
        <f>SUMIFS('[1]1. Отчет АТС'!$C:$C,'[1]1. Отчет АТС'!$A:$A,$A60,'[1]1. Отчет АТС'!$B:$B,19)+'[1]2. Иные услуги'!$D$11+('[1]3. Услуги по передаче'!$F$11*1000)+('[1]4. СН (Установленные)'!$E$12*1000)+'[1]5. Плата за УРП'!$D$6</f>
        <v>4314.9220002339907</v>
      </c>
      <c r="V60" s="34">
        <f>SUMIFS('[1]1. Отчет АТС'!$C:$C,'[1]1. Отчет АТС'!$A:$A,$A60,'[1]1. Отчет АТС'!$B:$B,20)+'[1]2. Иные услуги'!$D$11+('[1]3. Услуги по передаче'!$F$11*1000)+('[1]4. СН (Установленные)'!$E$12*1000)+'[1]5. Плата за УРП'!$D$6</f>
        <v>4326.4820002339911</v>
      </c>
      <c r="W60" s="34">
        <f>SUMIFS('[1]1. Отчет АТС'!$C:$C,'[1]1. Отчет АТС'!$A:$A,$A60,'[1]1. Отчет АТС'!$B:$B,21)+'[1]2. Иные услуги'!$D$11+('[1]3. Услуги по передаче'!$F$11*1000)+('[1]4. СН (Установленные)'!$E$12*1000)+'[1]5. Плата за УРП'!$D$6</f>
        <v>4300.2220002339909</v>
      </c>
      <c r="X60" s="34">
        <f>SUMIFS('[1]1. Отчет АТС'!$C:$C,'[1]1. Отчет АТС'!$A:$A,$A60,'[1]1. Отчет АТС'!$B:$B,22)+'[1]2. Иные услуги'!$D$11+('[1]3. Услуги по передаче'!$F$11*1000)+('[1]4. СН (Установленные)'!$E$12*1000)+'[1]5. Плата за УРП'!$D$6</f>
        <v>4080.6220002339915</v>
      </c>
      <c r="Y60" s="34">
        <f>SUMIFS('[1]1. Отчет АТС'!$C:$C,'[1]1. Отчет АТС'!$A:$A,$A60,'[1]1. Отчет АТС'!$B:$B,23)+'[1]2. Иные услуги'!$D$11+('[1]3. Услуги по передаче'!$F$11*1000)+('[1]4. СН (Установленные)'!$E$12*1000)+'[1]5. Плата за УРП'!$D$6</f>
        <v>3661.9620002339911</v>
      </c>
    </row>
    <row r="61" spans="1:25" ht="15">
      <c r="A61" s="33">
        <v>45460</v>
      </c>
      <c r="B61" s="34">
        <f>SUMIFS('[1]1. Отчет АТС'!$C:$C,'[1]1. Отчет АТС'!$A:$A,$A61,'[1]1. Отчет АТС'!$B:$B,0)+'[1]2. Иные услуги'!$D$11+('[1]3. Услуги по передаче'!$F$11*1000)+('[1]4. СН (Установленные)'!$E$12*1000)+'[1]5. Плата за УРП'!$D$6</f>
        <v>3444.5220002339911</v>
      </c>
      <c r="C61" s="34">
        <f>SUMIFS('[1]1. Отчет АТС'!$C:$C,'[1]1. Отчет АТС'!$A:$A,$A61,'[1]1. Отчет АТС'!$B:$B,1)+'[1]2. Иные услуги'!$D$11+('[1]3. Услуги по передаче'!$F$11*1000)+('[1]4. СН (Установленные)'!$E$12*1000)+'[1]5. Плата за УРП'!$D$6</f>
        <v>3376.352000233991</v>
      </c>
      <c r="D61" s="34">
        <f>SUMIFS('[1]1. Отчет АТС'!$C:$C,'[1]1. Отчет АТС'!$A:$A,$A61,'[1]1. Отчет АТС'!$B:$B,2)+'[1]2. Иные услуги'!$D$11+('[1]3. Услуги по передаче'!$F$11*1000)+('[1]4. СН (Установленные)'!$E$12*1000)+'[1]5. Плата за УРП'!$D$6</f>
        <v>3285.9320002339909</v>
      </c>
      <c r="E61" s="34">
        <f>SUMIFS('[1]1. Отчет АТС'!$C:$C,'[1]1. Отчет АТС'!$A:$A,$A61,'[1]1. Отчет АТС'!$B:$B,3)+'[1]2. Иные услуги'!$D$11+('[1]3. Услуги по передаче'!$F$11*1000)+('[1]4. СН (Установленные)'!$E$12*1000)+'[1]5. Плата за УРП'!$D$6</f>
        <v>3172.2020002339909</v>
      </c>
      <c r="F61" s="34">
        <f>SUMIFS('[1]1. Отчет АТС'!$C:$C,'[1]1. Отчет АТС'!$A:$A,$A61,'[1]1. Отчет АТС'!$B:$B,4)+'[1]2. Иные услуги'!$D$11+('[1]3. Услуги по передаче'!$F$11*1000)+('[1]4. СН (Установленные)'!$E$12*1000)+'[1]5. Плата за УРП'!$D$6</f>
        <v>3237.9720002339909</v>
      </c>
      <c r="G61" s="34">
        <f>SUMIFS('[1]1. Отчет АТС'!$C:$C,'[1]1. Отчет АТС'!$A:$A,$A61,'[1]1. Отчет АТС'!$B:$B,5)+'[1]2. Иные услуги'!$D$11+('[1]3. Услуги по передаче'!$F$11*1000)+('[1]4. СН (Установленные)'!$E$12*1000)+'[1]5. Плата за УРП'!$D$6</f>
        <v>3350.8120002339911</v>
      </c>
      <c r="H61" s="34">
        <f>SUMIFS('[1]1. Отчет АТС'!$C:$C,'[1]1. Отчет АТС'!$A:$A,$A61,'[1]1. Отчет АТС'!$B:$B,6)+'[1]2. Иные услуги'!$D$11+('[1]3. Услуги по передаче'!$F$11*1000)+('[1]4. СН (Установленные)'!$E$12*1000)+'[1]5. Плата за УРП'!$D$6</f>
        <v>3431.352000233991</v>
      </c>
      <c r="I61" s="34">
        <f>SUMIFS('[1]1. Отчет АТС'!$C:$C,'[1]1. Отчет АТС'!$A:$A,$A61,'[1]1. Отчет АТС'!$B:$B,7)+'[1]2. Иные услуги'!$D$11+('[1]3. Услуги по передаче'!$F$11*1000)+('[1]4. СН (Установленные)'!$E$12*1000)+'[1]5. Плата за УРП'!$D$6</f>
        <v>3663.392000233991</v>
      </c>
      <c r="J61" s="34">
        <f>SUMIFS('[1]1. Отчет АТС'!$C:$C,'[1]1. Отчет АТС'!$A:$A,$A61,'[1]1. Отчет АТС'!$B:$B,8)+'[1]2. Иные услуги'!$D$11+('[1]3. Услуги по передаче'!$F$11*1000)+('[1]4. СН (Установленные)'!$E$12*1000)+'[1]5. Плата за УРП'!$D$6</f>
        <v>4264.3120002339911</v>
      </c>
      <c r="K61" s="34">
        <f>SUMIFS('[1]1. Отчет АТС'!$C:$C,'[1]1. Отчет АТС'!$A:$A,$A61,'[1]1. Отчет АТС'!$B:$B,9)+'[1]2. Иные услуги'!$D$11+('[1]3. Услуги по передаче'!$F$11*1000)+('[1]4. СН (Установленные)'!$E$12*1000)+'[1]5. Плата за УРП'!$D$6</f>
        <v>4321.7020002339905</v>
      </c>
      <c r="L61" s="34">
        <f>SUMIFS('[1]1. Отчет АТС'!$C:$C,'[1]1. Отчет АТС'!$A:$A,$A61,'[1]1. Отчет АТС'!$B:$B,10)+'[1]2. Иные услуги'!$D$11+('[1]3. Услуги по передаче'!$F$11*1000)+('[1]4. СН (Установленные)'!$E$12*1000)+'[1]5. Плата за УРП'!$D$6</f>
        <v>4337.9320002339909</v>
      </c>
      <c r="M61" s="34">
        <f>SUMIFS('[1]1. Отчет АТС'!$C:$C,'[1]1. Отчет АТС'!$A:$A,$A61,'[1]1. Отчет АТС'!$B:$B,11)+'[1]2. Иные услуги'!$D$11+('[1]3. Услуги по передаче'!$F$11*1000)+('[1]4. СН (Установленные)'!$E$12*1000)+'[1]5. Плата за УРП'!$D$6</f>
        <v>4341.392000233991</v>
      </c>
      <c r="N61" s="34">
        <f>SUMIFS('[1]1. Отчет АТС'!$C:$C,'[1]1. Отчет АТС'!$A:$A,$A61,'[1]1. Отчет АТС'!$B:$B,12)+'[1]2. Иные услуги'!$D$11+('[1]3. Услуги по передаче'!$F$11*1000)+('[1]4. СН (Установленные)'!$E$12*1000)+'[1]5. Плата за УРП'!$D$6</f>
        <v>4339.392000233991</v>
      </c>
      <c r="O61" s="34">
        <f>SUMIFS('[1]1. Отчет АТС'!$C:$C,'[1]1. Отчет АТС'!$A:$A,$A61,'[1]1. Отчет АТС'!$B:$B,13)+'[1]2. Иные услуги'!$D$11+('[1]3. Услуги по передаче'!$F$11*1000)+('[1]4. СН (Установленные)'!$E$12*1000)+'[1]5. Плата за УРП'!$D$6</f>
        <v>4336.4020002339912</v>
      </c>
      <c r="P61" s="34">
        <f>SUMIFS('[1]1. Отчет АТС'!$C:$C,'[1]1. Отчет АТС'!$A:$A,$A61,'[1]1. Отчет АТС'!$B:$B,14)+'[1]2. Иные услуги'!$D$11+('[1]3. Услуги по передаче'!$F$11*1000)+('[1]4. СН (Установленные)'!$E$12*1000)+'[1]5. Плата за УРП'!$D$6</f>
        <v>4344.2520002339916</v>
      </c>
      <c r="Q61" s="34">
        <f>SUMIFS('[1]1. Отчет АТС'!$C:$C,'[1]1. Отчет АТС'!$A:$A,$A61,'[1]1. Отчет АТС'!$B:$B,15)+'[1]2. Иные услуги'!$D$11+('[1]3. Услуги по передаче'!$F$11*1000)+('[1]4. СН (Установленные)'!$E$12*1000)+'[1]5. Плата за УРП'!$D$6</f>
        <v>4342.4220002339907</v>
      </c>
      <c r="R61" s="34">
        <f>SUMIFS('[1]1. Отчет АТС'!$C:$C,'[1]1. Отчет АТС'!$A:$A,$A61,'[1]1. Отчет АТС'!$B:$B,16)+'[1]2. Иные услуги'!$D$11+('[1]3. Услуги по передаче'!$F$11*1000)+('[1]4. СН (Установленные)'!$E$12*1000)+'[1]5. Плата за УРП'!$D$6</f>
        <v>4347.0020002339916</v>
      </c>
      <c r="S61" s="34">
        <f>SUMIFS('[1]1. Отчет АТС'!$C:$C,'[1]1. Отчет АТС'!$A:$A,$A61,'[1]1. Отчет АТС'!$B:$B,17)+'[1]2. Иные услуги'!$D$11+('[1]3. Услуги по передаче'!$F$11*1000)+('[1]4. СН (Установленные)'!$E$12*1000)+'[1]5. Плата за УРП'!$D$6</f>
        <v>4344.7820002339904</v>
      </c>
      <c r="T61" s="34">
        <f>SUMIFS('[1]1. Отчет АТС'!$C:$C,'[1]1. Отчет АТС'!$A:$A,$A61,'[1]1. Отчет АТС'!$B:$B,18)+'[1]2. Иные услуги'!$D$11+('[1]3. Услуги по передаче'!$F$11*1000)+('[1]4. СН (Установленные)'!$E$12*1000)+'[1]5. Плата за УРП'!$D$6</f>
        <v>4339.0920002339908</v>
      </c>
      <c r="U61" s="34">
        <f>SUMIFS('[1]1. Отчет АТС'!$C:$C,'[1]1. Отчет АТС'!$A:$A,$A61,'[1]1. Отчет АТС'!$B:$B,19)+'[1]2. Иные услуги'!$D$11+('[1]3. Услуги по передаче'!$F$11*1000)+('[1]4. СН (Установленные)'!$E$12*1000)+'[1]5. Плата за УРП'!$D$6</f>
        <v>4322.9720002339909</v>
      </c>
      <c r="V61" s="34">
        <f>SUMIFS('[1]1. Отчет АТС'!$C:$C,'[1]1. Отчет АТС'!$A:$A,$A61,'[1]1. Отчет АТС'!$B:$B,20)+'[1]2. Иные услуги'!$D$11+('[1]3. Услуги по передаче'!$F$11*1000)+('[1]4. СН (Установленные)'!$E$12*1000)+'[1]5. Плата за УРП'!$D$6</f>
        <v>4325.5520002339908</v>
      </c>
      <c r="W61" s="34">
        <f>SUMIFS('[1]1. Отчет АТС'!$C:$C,'[1]1. Отчет АТС'!$A:$A,$A61,'[1]1. Отчет АТС'!$B:$B,21)+'[1]2. Иные услуги'!$D$11+('[1]3. Услуги по передаче'!$F$11*1000)+('[1]4. СН (Установленные)'!$E$12*1000)+'[1]5. Плата за УРП'!$D$6</f>
        <v>4317.2520002339916</v>
      </c>
      <c r="X61" s="34">
        <f>SUMIFS('[1]1. Отчет АТС'!$C:$C,'[1]1. Отчет АТС'!$A:$A,$A61,'[1]1. Отчет АТС'!$B:$B,22)+'[1]2. Иные услуги'!$D$11+('[1]3. Услуги по передаче'!$F$11*1000)+('[1]4. СН (Установленные)'!$E$12*1000)+'[1]5. Плата за УРП'!$D$6</f>
        <v>4035.2020002339914</v>
      </c>
      <c r="Y61" s="34">
        <f>SUMIFS('[1]1. Отчет АТС'!$C:$C,'[1]1. Отчет АТС'!$A:$A,$A61,'[1]1. Отчет АТС'!$B:$B,23)+'[1]2. Иные услуги'!$D$11+('[1]3. Услуги по передаче'!$F$11*1000)+('[1]4. СН (Установленные)'!$E$12*1000)+'[1]5. Плата за УРП'!$D$6</f>
        <v>3657.4120002339914</v>
      </c>
    </row>
    <row r="62" spans="1:25" ht="15">
      <c r="A62" s="33">
        <v>45461</v>
      </c>
      <c r="B62" s="34">
        <f>SUMIFS('[1]1. Отчет АТС'!$C:$C,'[1]1. Отчет АТС'!$A:$A,$A62,'[1]1. Отчет АТС'!$B:$B,0)+'[1]2. Иные услуги'!$D$11+('[1]3. Услуги по передаче'!$F$11*1000)+('[1]4. СН (Установленные)'!$E$12*1000)+'[1]5. Плата за УРП'!$D$6</f>
        <v>3434.9320002339909</v>
      </c>
      <c r="C62" s="34">
        <f>SUMIFS('[1]1. Отчет АТС'!$C:$C,'[1]1. Отчет АТС'!$A:$A,$A62,'[1]1. Отчет АТС'!$B:$B,1)+'[1]2. Иные услуги'!$D$11+('[1]3. Услуги по передаче'!$F$11*1000)+('[1]4. СН (Установленные)'!$E$12*1000)+'[1]5. Плата за УРП'!$D$6</f>
        <v>3345.3020002339908</v>
      </c>
      <c r="D62" s="34">
        <f>SUMIFS('[1]1. Отчет АТС'!$C:$C,'[1]1. Отчет АТС'!$A:$A,$A62,'[1]1. Отчет АТС'!$B:$B,2)+'[1]2. Иные услуги'!$D$11+('[1]3. Услуги по передаче'!$F$11*1000)+('[1]4. СН (Установленные)'!$E$12*1000)+'[1]5. Плата за УРП'!$D$6</f>
        <v>3174.642000233991</v>
      </c>
      <c r="E62" s="34">
        <f>SUMIFS('[1]1. Отчет АТС'!$C:$C,'[1]1. Отчет АТС'!$A:$A,$A62,'[1]1. Отчет АТС'!$B:$B,3)+'[1]2. Иные услуги'!$D$11+('[1]3. Услуги по передаче'!$F$11*1000)+('[1]4. СН (Установленные)'!$E$12*1000)+'[1]5. Плата за УРП'!$D$6</f>
        <v>3111.6920002339912</v>
      </c>
      <c r="F62" s="34">
        <f>SUMIFS('[1]1. Отчет АТС'!$C:$C,'[1]1. Отчет АТС'!$A:$A,$A62,'[1]1. Отчет АТС'!$B:$B,4)+'[1]2. Иные услуги'!$D$11+('[1]3. Услуги по передаче'!$F$11*1000)+('[1]4. СН (Установленные)'!$E$12*1000)+'[1]5. Плата за УРП'!$D$6</f>
        <v>3096.3420002339908</v>
      </c>
      <c r="G62" s="34">
        <f>SUMIFS('[1]1. Отчет АТС'!$C:$C,'[1]1. Отчет АТС'!$A:$A,$A62,'[1]1. Отчет АТС'!$B:$B,5)+'[1]2. Иные услуги'!$D$11+('[1]3. Услуги по передаче'!$F$11*1000)+('[1]4. СН (Установленные)'!$E$12*1000)+'[1]5. Плата за УРП'!$D$6</f>
        <v>3327.8120002339911</v>
      </c>
      <c r="H62" s="34">
        <f>SUMIFS('[1]1. Отчет АТС'!$C:$C,'[1]1. Отчет АТС'!$A:$A,$A62,'[1]1. Отчет АТС'!$B:$B,6)+'[1]2. Иные услуги'!$D$11+('[1]3. Услуги по передаче'!$F$11*1000)+('[1]4. СН (Установленные)'!$E$12*1000)+'[1]5. Плата за УРП'!$D$6</f>
        <v>3429.4120002339914</v>
      </c>
      <c r="I62" s="34">
        <f>SUMIFS('[1]1. Отчет АТС'!$C:$C,'[1]1. Отчет АТС'!$A:$A,$A62,'[1]1. Отчет АТС'!$B:$B,7)+'[1]2. Иные услуги'!$D$11+('[1]3. Услуги по передаче'!$F$11*1000)+('[1]4. СН (Установленные)'!$E$12*1000)+'[1]5. Плата за УРП'!$D$6</f>
        <v>3739.9120002339914</v>
      </c>
      <c r="J62" s="34">
        <f>SUMIFS('[1]1. Отчет АТС'!$C:$C,'[1]1. Отчет АТС'!$A:$A,$A62,'[1]1. Отчет АТС'!$B:$B,8)+'[1]2. Иные услуги'!$D$11+('[1]3. Услуги по передаче'!$F$11*1000)+('[1]4. СН (Установленные)'!$E$12*1000)+'[1]5. Плата за УРП'!$D$6</f>
        <v>4308.5620002339911</v>
      </c>
      <c r="K62" s="34">
        <f>SUMIFS('[1]1. Отчет АТС'!$C:$C,'[1]1. Отчет АТС'!$A:$A,$A62,'[1]1. Отчет АТС'!$B:$B,9)+'[1]2. Иные услуги'!$D$11+('[1]3. Услуги по передаче'!$F$11*1000)+('[1]4. СН (Установленные)'!$E$12*1000)+'[1]5. Плата за УРП'!$D$6</f>
        <v>4353.6320002339908</v>
      </c>
      <c r="L62" s="34">
        <f>SUMIFS('[1]1. Отчет АТС'!$C:$C,'[1]1. Отчет АТС'!$A:$A,$A62,'[1]1. Отчет АТС'!$B:$B,10)+'[1]2. Иные услуги'!$D$11+('[1]3. Услуги по передаче'!$F$11*1000)+('[1]4. СН (Установленные)'!$E$12*1000)+'[1]5. Плата за УРП'!$D$6</f>
        <v>4426.8620002339903</v>
      </c>
      <c r="M62" s="34">
        <f>SUMIFS('[1]1. Отчет АТС'!$C:$C,'[1]1. Отчет АТС'!$A:$A,$A62,'[1]1. Отчет АТС'!$B:$B,11)+'[1]2. Иные услуги'!$D$11+('[1]3. Услуги по передаче'!$F$11*1000)+('[1]4. СН (Установленные)'!$E$12*1000)+'[1]5. Плата за УРП'!$D$6</f>
        <v>4446.8320002339915</v>
      </c>
      <c r="N62" s="34">
        <f>SUMIFS('[1]1. Отчет АТС'!$C:$C,'[1]1. Отчет АТС'!$A:$A,$A62,'[1]1. Отчет АТС'!$B:$B,12)+'[1]2. Иные услуги'!$D$11+('[1]3. Услуги по передаче'!$F$11*1000)+('[1]4. СН (Установленные)'!$E$12*1000)+'[1]5. Плата за УРП'!$D$6</f>
        <v>4451.2520002339916</v>
      </c>
      <c r="O62" s="34">
        <f>SUMIFS('[1]1. Отчет АТС'!$C:$C,'[1]1. Отчет АТС'!$A:$A,$A62,'[1]1. Отчет АТС'!$B:$B,13)+'[1]2. Иные услуги'!$D$11+('[1]3. Услуги по передаче'!$F$11*1000)+('[1]4. СН (Установленные)'!$E$12*1000)+'[1]5. Плата за УРП'!$D$6</f>
        <v>4483.8620002339903</v>
      </c>
      <c r="P62" s="34">
        <f>SUMIFS('[1]1. Отчет АТС'!$C:$C,'[1]1. Отчет АТС'!$A:$A,$A62,'[1]1. Отчет АТС'!$B:$B,14)+'[1]2. Иные услуги'!$D$11+('[1]3. Услуги по передаче'!$F$11*1000)+('[1]4. СН (Установленные)'!$E$12*1000)+'[1]5. Плата за УРП'!$D$6</f>
        <v>4527.5020002339916</v>
      </c>
      <c r="Q62" s="34">
        <f>SUMIFS('[1]1. Отчет АТС'!$C:$C,'[1]1. Отчет АТС'!$A:$A,$A62,'[1]1. Отчет АТС'!$B:$B,15)+'[1]2. Иные услуги'!$D$11+('[1]3. Услуги по передаче'!$F$11*1000)+('[1]4. СН (Установленные)'!$E$12*1000)+'[1]5. Плата за УРП'!$D$6</f>
        <v>4459.4020002339912</v>
      </c>
      <c r="R62" s="34">
        <f>SUMIFS('[1]1. Отчет АТС'!$C:$C,'[1]1. Отчет АТС'!$A:$A,$A62,'[1]1. Отчет АТС'!$B:$B,16)+'[1]2. Иные услуги'!$D$11+('[1]3. Услуги по передаче'!$F$11*1000)+('[1]4. СН (Установленные)'!$E$12*1000)+'[1]5. Плата за УРП'!$D$6</f>
        <v>4462.1920002339903</v>
      </c>
      <c r="S62" s="34">
        <f>SUMIFS('[1]1. Отчет АТС'!$C:$C,'[1]1. Отчет АТС'!$A:$A,$A62,'[1]1. Отчет АТС'!$B:$B,17)+'[1]2. Иные услуги'!$D$11+('[1]3. Услуги по передаче'!$F$11*1000)+('[1]4. СН (Установленные)'!$E$12*1000)+'[1]5. Плата за УРП'!$D$6</f>
        <v>4462.4920002339913</v>
      </c>
      <c r="T62" s="34">
        <f>SUMIFS('[1]1. Отчет АТС'!$C:$C,'[1]1. Отчет АТС'!$A:$A,$A62,'[1]1. Отчет АТС'!$B:$B,18)+'[1]2. Иные услуги'!$D$11+('[1]3. Услуги по передаче'!$F$11*1000)+('[1]4. СН (Установленные)'!$E$12*1000)+'[1]5. Плата за УРП'!$D$6</f>
        <v>4463.2320002339911</v>
      </c>
      <c r="U62" s="34">
        <f>SUMIFS('[1]1. Отчет АТС'!$C:$C,'[1]1. Отчет АТС'!$A:$A,$A62,'[1]1. Отчет АТС'!$B:$B,19)+'[1]2. Иные услуги'!$D$11+('[1]3. Услуги по передаче'!$F$11*1000)+('[1]4. СН (Установленные)'!$E$12*1000)+'[1]5. Плата за УРП'!$D$6</f>
        <v>4382.7720002339911</v>
      </c>
      <c r="V62" s="34">
        <f>SUMIFS('[1]1. Отчет АТС'!$C:$C,'[1]1. Отчет АТС'!$A:$A,$A62,'[1]1. Отчет АТС'!$B:$B,20)+'[1]2. Иные услуги'!$D$11+('[1]3. Услуги по передаче'!$F$11*1000)+('[1]4. СН (Установленные)'!$E$12*1000)+'[1]5. Плата за УРП'!$D$6</f>
        <v>4386.8120002339911</v>
      </c>
      <c r="W62" s="34">
        <f>SUMIFS('[1]1. Отчет АТС'!$C:$C,'[1]1. Отчет АТС'!$A:$A,$A62,'[1]1. Отчет АТС'!$B:$B,21)+'[1]2. Иные услуги'!$D$11+('[1]3. Услуги по передаче'!$F$11*1000)+('[1]4. СН (Установленные)'!$E$12*1000)+'[1]5. Плата за УРП'!$D$6</f>
        <v>4346.4920002339913</v>
      </c>
      <c r="X62" s="34">
        <f>SUMIFS('[1]1. Отчет АТС'!$C:$C,'[1]1. Отчет АТС'!$A:$A,$A62,'[1]1. Отчет АТС'!$B:$B,22)+'[1]2. Иные услуги'!$D$11+('[1]3. Услуги по передаче'!$F$11*1000)+('[1]4. СН (Установленные)'!$E$12*1000)+'[1]5. Плата за УРП'!$D$6</f>
        <v>4288.3320002339915</v>
      </c>
      <c r="Y62" s="34">
        <f>SUMIFS('[1]1. Отчет АТС'!$C:$C,'[1]1. Отчет АТС'!$A:$A,$A62,'[1]1. Отчет АТС'!$B:$B,23)+'[1]2. Иные услуги'!$D$11+('[1]3. Услуги по передаче'!$F$11*1000)+('[1]4. СН (Установленные)'!$E$12*1000)+'[1]5. Плата за УРП'!$D$6</f>
        <v>3733.9220002339912</v>
      </c>
    </row>
    <row r="63" spans="1:25" ht="15">
      <c r="A63" s="33">
        <v>45462</v>
      </c>
      <c r="B63" s="34">
        <f>SUMIFS('[1]1. Отчет АТС'!$C:$C,'[1]1. Отчет АТС'!$A:$A,$A63,'[1]1. Отчет АТС'!$B:$B,0)+'[1]2. Иные услуги'!$D$11+('[1]3. Услуги по передаче'!$F$11*1000)+('[1]4. СН (Установленные)'!$E$12*1000)+'[1]5. Плата за УРП'!$D$6</f>
        <v>3460.3720002339915</v>
      </c>
      <c r="C63" s="34">
        <f>SUMIFS('[1]1. Отчет АТС'!$C:$C,'[1]1. Отчет АТС'!$A:$A,$A63,'[1]1. Отчет АТС'!$B:$B,1)+'[1]2. Иные услуги'!$D$11+('[1]3. Услуги по передаче'!$F$11*1000)+('[1]4. СН (Установленные)'!$E$12*1000)+'[1]5. Плата за УРП'!$D$6</f>
        <v>3412.5320002339913</v>
      </c>
      <c r="D63" s="34">
        <f>SUMIFS('[1]1. Отчет АТС'!$C:$C,'[1]1. Отчет АТС'!$A:$A,$A63,'[1]1. Отчет АТС'!$B:$B,2)+'[1]2. Иные услуги'!$D$11+('[1]3. Услуги по передаче'!$F$11*1000)+('[1]4. СН (Установленные)'!$E$12*1000)+'[1]5. Плата за УРП'!$D$6</f>
        <v>3208.3420002339908</v>
      </c>
      <c r="E63" s="34">
        <f>SUMIFS('[1]1. Отчет АТС'!$C:$C,'[1]1. Отчет АТС'!$A:$A,$A63,'[1]1. Отчет АТС'!$B:$B,3)+'[1]2. Иные услуги'!$D$11+('[1]3. Услуги по передаче'!$F$11*1000)+('[1]4. СН (Установленные)'!$E$12*1000)+'[1]5. Плата за УРП'!$D$6</f>
        <v>3064.2720002339911</v>
      </c>
      <c r="F63" s="34">
        <f>SUMIFS('[1]1. Отчет АТС'!$C:$C,'[1]1. Отчет АТС'!$A:$A,$A63,'[1]1. Отчет АТС'!$B:$B,4)+'[1]2. Иные услуги'!$D$11+('[1]3. Услуги по передаче'!$F$11*1000)+('[1]4. СН (Установленные)'!$E$12*1000)+'[1]5. Плата за УРП'!$D$6</f>
        <v>3047.7620002339909</v>
      </c>
      <c r="G63" s="34">
        <f>SUMIFS('[1]1. Отчет АТС'!$C:$C,'[1]1. Отчет АТС'!$A:$A,$A63,'[1]1. Отчет АТС'!$B:$B,5)+'[1]2. Иные услуги'!$D$11+('[1]3. Услуги по передаче'!$F$11*1000)+('[1]4. СН (Установленные)'!$E$12*1000)+'[1]5. Плата за УРП'!$D$6</f>
        <v>3354.892000233991</v>
      </c>
      <c r="H63" s="34">
        <f>SUMIFS('[1]1. Отчет АТС'!$C:$C,'[1]1. Отчет АТС'!$A:$A,$A63,'[1]1. Отчет АТС'!$B:$B,6)+'[1]2. Иные услуги'!$D$11+('[1]3. Услуги по передаче'!$F$11*1000)+('[1]4. СН (Установленные)'!$E$12*1000)+'[1]5. Плата за УРП'!$D$6</f>
        <v>3450.1820002339909</v>
      </c>
      <c r="I63" s="34">
        <f>SUMIFS('[1]1. Отчет АТС'!$C:$C,'[1]1. Отчет АТС'!$A:$A,$A63,'[1]1. Отчет АТС'!$B:$B,7)+'[1]2. Иные услуги'!$D$11+('[1]3. Услуги по передаче'!$F$11*1000)+('[1]4. СН (Установленные)'!$E$12*1000)+'[1]5. Плата за УРП'!$D$6</f>
        <v>3781.9920002339913</v>
      </c>
      <c r="J63" s="34">
        <f>SUMIFS('[1]1. Отчет АТС'!$C:$C,'[1]1. Отчет АТС'!$A:$A,$A63,'[1]1. Отчет АТС'!$B:$B,8)+'[1]2. Иные услуги'!$D$11+('[1]3. Услуги по передаче'!$F$11*1000)+('[1]4. СН (Установленные)'!$E$12*1000)+'[1]5. Плата за УРП'!$D$6</f>
        <v>4335.1220002339905</v>
      </c>
      <c r="K63" s="34">
        <f>SUMIFS('[1]1. Отчет АТС'!$C:$C,'[1]1. Отчет АТС'!$A:$A,$A63,'[1]1. Отчет АТС'!$B:$B,9)+'[1]2. Иные услуги'!$D$11+('[1]3. Услуги по передаче'!$F$11*1000)+('[1]4. СН (Установленные)'!$E$12*1000)+'[1]5. Плата за УРП'!$D$6</f>
        <v>4445.7420002339913</v>
      </c>
      <c r="L63" s="34">
        <f>SUMIFS('[1]1. Отчет АТС'!$C:$C,'[1]1. Отчет АТС'!$A:$A,$A63,'[1]1. Отчет АТС'!$B:$B,10)+'[1]2. Иные услуги'!$D$11+('[1]3. Услуги по передаче'!$F$11*1000)+('[1]4. СН (Установленные)'!$E$12*1000)+'[1]5. Плата за УРП'!$D$6</f>
        <v>4568.3020002339908</v>
      </c>
      <c r="M63" s="34">
        <f>SUMIFS('[1]1. Отчет АТС'!$C:$C,'[1]1. Отчет АТС'!$A:$A,$A63,'[1]1. Отчет АТС'!$B:$B,11)+'[1]2. Иные услуги'!$D$11+('[1]3. Услуги по передаче'!$F$11*1000)+('[1]4. СН (Установленные)'!$E$12*1000)+'[1]5. Плата за УРП'!$D$6</f>
        <v>4609.9920002339913</v>
      </c>
      <c r="N63" s="34">
        <f>SUMIFS('[1]1. Отчет АТС'!$C:$C,'[1]1. Отчет АТС'!$A:$A,$A63,'[1]1. Отчет АТС'!$B:$B,12)+'[1]2. Иные услуги'!$D$11+('[1]3. Услуги по передаче'!$F$11*1000)+('[1]4. СН (Установленные)'!$E$12*1000)+'[1]5. Плата за УРП'!$D$6</f>
        <v>4625.3020002339908</v>
      </c>
      <c r="O63" s="34">
        <f>SUMIFS('[1]1. Отчет АТС'!$C:$C,'[1]1. Отчет АТС'!$A:$A,$A63,'[1]1. Отчет АТС'!$B:$B,13)+'[1]2. Иные услуги'!$D$11+('[1]3. Услуги по передаче'!$F$11*1000)+('[1]4. СН (Установленные)'!$E$12*1000)+'[1]5. Плата за УРП'!$D$6</f>
        <v>4642.0820002339915</v>
      </c>
      <c r="P63" s="34">
        <f>SUMIFS('[1]1. Отчет АТС'!$C:$C,'[1]1. Отчет АТС'!$A:$A,$A63,'[1]1. Отчет АТС'!$B:$B,14)+'[1]2. Иные услуги'!$D$11+('[1]3. Услуги по передаче'!$F$11*1000)+('[1]4. СН (Установленные)'!$E$12*1000)+'[1]5. Плата за УРП'!$D$6</f>
        <v>4675.4420002339903</v>
      </c>
      <c r="Q63" s="34">
        <f>SUMIFS('[1]1. Отчет АТС'!$C:$C,'[1]1. Отчет АТС'!$A:$A,$A63,'[1]1. Отчет АТС'!$B:$B,15)+'[1]2. Иные услуги'!$D$11+('[1]3. Услуги по передаче'!$F$11*1000)+('[1]4. СН (Установленные)'!$E$12*1000)+'[1]5. Плата за УРП'!$D$6</f>
        <v>4693.1320002339908</v>
      </c>
      <c r="R63" s="34">
        <f>SUMIFS('[1]1. Отчет АТС'!$C:$C,'[1]1. Отчет АТС'!$A:$A,$A63,'[1]1. Отчет АТС'!$B:$B,16)+'[1]2. Иные услуги'!$D$11+('[1]3. Услуги по передаче'!$F$11*1000)+('[1]4. СН (Установленные)'!$E$12*1000)+'[1]5. Плата за УРП'!$D$6</f>
        <v>4700.5120002339909</v>
      </c>
      <c r="S63" s="34">
        <f>SUMIFS('[1]1. Отчет АТС'!$C:$C,'[1]1. Отчет АТС'!$A:$A,$A63,'[1]1. Отчет АТС'!$B:$B,17)+'[1]2. Иные услуги'!$D$11+('[1]3. Услуги по передаче'!$F$11*1000)+('[1]4. СН (Установленные)'!$E$12*1000)+'[1]5. Плата за УРП'!$D$6</f>
        <v>4708.2220002339909</v>
      </c>
      <c r="T63" s="34">
        <f>SUMIFS('[1]1. Отчет АТС'!$C:$C,'[1]1. Отчет АТС'!$A:$A,$A63,'[1]1. Отчет АТС'!$B:$B,18)+'[1]2. Иные услуги'!$D$11+('[1]3. Услуги по передаче'!$F$11*1000)+('[1]4. СН (Установленные)'!$E$12*1000)+'[1]5. Плата за УРП'!$D$6</f>
        <v>4641.3620002339903</v>
      </c>
      <c r="U63" s="34">
        <f>SUMIFS('[1]1. Отчет АТС'!$C:$C,'[1]1. Отчет АТС'!$A:$A,$A63,'[1]1. Отчет АТС'!$B:$B,19)+'[1]2. Иные услуги'!$D$11+('[1]3. Услуги по передаче'!$F$11*1000)+('[1]4. СН (Установленные)'!$E$12*1000)+'[1]5. Плата за УРП'!$D$6</f>
        <v>4524.5620002339911</v>
      </c>
      <c r="V63" s="34">
        <f>SUMIFS('[1]1. Отчет АТС'!$C:$C,'[1]1. Отчет АТС'!$A:$A,$A63,'[1]1. Отчет АТС'!$B:$B,20)+'[1]2. Иные услуги'!$D$11+('[1]3. Услуги по передаче'!$F$11*1000)+('[1]4. СН (Установленные)'!$E$12*1000)+'[1]5. Плата за УРП'!$D$6</f>
        <v>4548.9420002339903</v>
      </c>
      <c r="W63" s="34">
        <f>SUMIFS('[1]1. Отчет АТС'!$C:$C,'[1]1. Отчет АТС'!$A:$A,$A63,'[1]1. Отчет АТС'!$B:$B,21)+'[1]2. Иные услуги'!$D$11+('[1]3. Услуги по передаче'!$F$11*1000)+('[1]4. СН (Установленные)'!$E$12*1000)+'[1]5. Плата за УРП'!$D$6</f>
        <v>4480.4120002339914</v>
      </c>
      <c r="X63" s="34">
        <f>SUMIFS('[1]1. Отчет АТС'!$C:$C,'[1]1. Отчет АТС'!$A:$A,$A63,'[1]1. Отчет АТС'!$B:$B,22)+'[1]2. Иные услуги'!$D$11+('[1]3. Услуги по передаче'!$F$11*1000)+('[1]4. СН (Установленные)'!$E$12*1000)+'[1]5. Плата за УРП'!$D$6</f>
        <v>4318.0820002339915</v>
      </c>
      <c r="Y63" s="34">
        <f>SUMIFS('[1]1. Отчет АТС'!$C:$C,'[1]1. Отчет АТС'!$A:$A,$A63,'[1]1. Отчет АТС'!$B:$B,23)+'[1]2. Иные услуги'!$D$11+('[1]3. Услуги по передаче'!$F$11*1000)+('[1]4. СН (Установленные)'!$E$12*1000)+'[1]5. Плата за УРП'!$D$6</f>
        <v>3798.5320002339913</v>
      </c>
    </row>
    <row r="64" spans="1:25" ht="15">
      <c r="A64" s="33">
        <v>45463</v>
      </c>
      <c r="B64" s="34">
        <f>SUMIFS('[1]1. Отчет АТС'!$C:$C,'[1]1. Отчет АТС'!$A:$A,$A64,'[1]1. Отчет АТС'!$B:$B,0)+'[1]2. Иные услуги'!$D$11+('[1]3. Услуги по передаче'!$F$11*1000)+('[1]4. СН (Установленные)'!$E$12*1000)+'[1]5. Плата за УРП'!$D$6</f>
        <v>3478.6820002339909</v>
      </c>
      <c r="C64" s="34">
        <f>SUMIFS('[1]1. Отчет АТС'!$C:$C,'[1]1. Отчет АТС'!$A:$A,$A64,'[1]1. Отчет АТС'!$B:$B,1)+'[1]2. Иные услуги'!$D$11+('[1]3. Услуги по передаче'!$F$11*1000)+('[1]4. СН (Установленные)'!$E$12*1000)+'[1]5. Плата за УРП'!$D$6</f>
        <v>3436.1820002339909</v>
      </c>
      <c r="D64" s="34">
        <f>SUMIFS('[1]1. Отчет АТС'!$C:$C,'[1]1. Отчет АТС'!$A:$A,$A64,'[1]1. Отчет АТС'!$B:$B,2)+'[1]2. Иные услуги'!$D$11+('[1]3. Услуги по передаче'!$F$11*1000)+('[1]4. СН (Установленные)'!$E$12*1000)+'[1]5. Плата за УРП'!$D$6</f>
        <v>3224.0420002339911</v>
      </c>
      <c r="E64" s="34">
        <f>SUMIFS('[1]1. Отчет АТС'!$C:$C,'[1]1. Отчет АТС'!$A:$A,$A64,'[1]1. Отчет АТС'!$B:$B,3)+'[1]2. Иные услуги'!$D$11+('[1]3. Услуги по передаче'!$F$11*1000)+('[1]4. СН (Установленные)'!$E$12*1000)+'[1]5. Плата за УРП'!$D$6</f>
        <v>3115.4020002339912</v>
      </c>
      <c r="F64" s="34">
        <f>SUMIFS('[1]1. Отчет АТС'!$C:$C,'[1]1. Отчет АТС'!$A:$A,$A64,'[1]1. Отчет АТС'!$B:$B,4)+'[1]2. Иные услуги'!$D$11+('[1]3. Услуги по передаче'!$F$11*1000)+('[1]4. СН (Установленные)'!$E$12*1000)+'[1]5. Плата за УРП'!$D$6</f>
        <v>3056.0620002339911</v>
      </c>
      <c r="G64" s="34">
        <f>SUMIFS('[1]1. Отчет АТС'!$C:$C,'[1]1. Отчет АТС'!$A:$A,$A64,'[1]1. Отчет АТС'!$B:$B,5)+'[1]2. Иные услуги'!$D$11+('[1]3. Услуги по передаче'!$F$11*1000)+('[1]4. СН (Установленные)'!$E$12*1000)+'[1]5. Плата за УРП'!$D$6</f>
        <v>3247.3120002339911</v>
      </c>
      <c r="H64" s="34">
        <f>SUMIFS('[1]1. Отчет АТС'!$C:$C,'[1]1. Отчет АТС'!$A:$A,$A64,'[1]1. Отчет АТС'!$B:$B,6)+'[1]2. Иные услуги'!$D$11+('[1]3. Услуги по передаче'!$F$11*1000)+('[1]4. СН (Установленные)'!$E$12*1000)+'[1]5. Плата за УРП'!$D$6</f>
        <v>3382.892000233991</v>
      </c>
      <c r="I64" s="34">
        <f>SUMIFS('[1]1. Отчет АТС'!$C:$C,'[1]1. Отчет АТС'!$A:$A,$A64,'[1]1. Отчет АТС'!$B:$B,7)+'[1]2. Иные услуги'!$D$11+('[1]3. Услуги по передаче'!$F$11*1000)+('[1]4. СН (Установленные)'!$E$12*1000)+'[1]5. Плата за УРП'!$D$6</f>
        <v>3673.9320002339909</v>
      </c>
      <c r="J64" s="34">
        <f>SUMIFS('[1]1. Отчет АТС'!$C:$C,'[1]1. Отчет АТС'!$A:$A,$A64,'[1]1. Отчет АТС'!$B:$B,8)+'[1]2. Иные услуги'!$D$11+('[1]3. Услуги по передаче'!$F$11*1000)+('[1]4. СН (Установленные)'!$E$12*1000)+'[1]5. Плата за УРП'!$D$6</f>
        <v>4314.0720002339913</v>
      </c>
      <c r="K64" s="34">
        <f>SUMIFS('[1]1. Отчет АТС'!$C:$C,'[1]1. Отчет АТС'!$A:$A,$A64,'[1]1. Отчет АТС'!$B:$B,9)+'[1]2. Иные услуги'!$D$11+('[1]3. Услуги по передаче'!$F$11*1000)+('[1]4. СН (Установленные)'!$E$12*1000)+'[1]5. Плата за УРП'!$D$6</f>
        <v>4340.9320002339909</v>
      </c>
      <c r="L64" s="34">
        <f>SUMIFS('[1]1. Отчет АТС'!$C:$C,'[1]1. Отчет АТС'!$A:$A,$A64,'[1]1. Отчет АТС'!$B:$B,10)+'[1]2. Иные услуги'!$D$11+('[1]3. Услуги по передаче'!$F$11*1000)+('[1]4. СН (Установленные)'!$E$12*1000)+'[1]5. Плата за УРП'!$D$6</f>
        <v>4387.3720002339905</v>
      </c>
      <c r="M64" s="34">
        <f>SUMIFS('[1]1. Отчет АТС'!$C:$C,'[1]1. Отчет АТС'!$A:$A,$A64,'[1]1. Отчет АТС'!$B:$B,11)+'[1]2. Иные услуги'!$D$11+('[1]3. Услуги по передаче'!$F$11*1000)+('[1]4. СН (Установленные)'!$E$12*1000)+'[1]5. Плата за УРП'!$D$6</f>
        <v>4422.9020002339912</v>
      </c>
      <c r="N64" s="34">
        <f>SUMIFS('[1]1. Отчет АТС'!$C:$C,'[1]1. Отчет АТС'!$A:$A,$A64,'[1]1. Отчет АТС'!$B:$B,12)+'[1]2. Иные услуги'!$D$11+('[1]3. Услуги по передаче'!$F$11*1000)+('[1]4. СН (Установленные)'!$E$12*1000)+'[1]5. Плата за УРП'!$D$6</f>
        <v>4450.9620002339907</v>
      </c>
      <c r="O64" s="34">
        <f>SUMIFS('[1]1. Отчет АТС'!$C:$C,'[1]1. Отчет АТС'!$A:$A,$A64,'[1]1. Отчет АТС'!$B:$B,13)+'[1]2. Иные услуги'!$D$11+('[1]3. Услуги по передаче'!$F$11*1000)+('[1]4. СН (Установленные)'!$E$12*1000)+'[1]5. Плата за УРП'!$D$6</f>
        <v>4412.602000233991</v>
      </c>
      <c r="P64" s="34">
        <f>SUMIFS('[1]1. Отчет АТС'!$C:$C,'[1]1. Отчет АТС'!$A:$A,$A64,'[1]1. Отчет АТС'!$B:$B,14)+'[1]2. Иные услуги'!$D$11+('[1]3. Услуги по передаче'!$F$11*1000)+('[1]4. СН (Установленные)'!$E$12*1000)+'[1]5. Плата за УРП'!$D$6</f>
        <v>4428.4820002339911</v>
      </c>
      <c r="Q64" s="34">
        <f>SUMIFS('[1]1. Отчет АТС'!$C:$C,'[1]1. Отчет АТС'!$A:$A,$A64,'[1]1. Отчет АТС'!$B:$B,15)+'[1]2. Иные услуги'!$D$11+('[1]3. Услуги по передаче'!$F$11*1000)+('[1]4. СН (Установленные)'!$E$12*1000)+'[1]5. Плата за УРП'!$D$6</f>
        <v>4435.7520002339916</v>
      </c>
      <c r="R64" s="34">
        <f>SUMIFS('[1]1. Отчет АТС'!$C:$C,'[1]1. Отчет АТС'!$A:$A,$A64,'[1]1. Отчет АТС'!$B:$B,16)+'[1]2. Иные услуги'!$D$11+('[1]3. Услуги по передаче'!$F$11*1000)+('[1]4. СН (Установленные)'!$E$12*1000)+'[1]5. Плата за УРП'!$D$6</f>
        <v>4419.892000233991</v>
      </c>
      <c r="S64" s="34">
        <f>SUMIFS('[1]1. Отчет АТС'!$C:$C,'[1]1. Отчет АТС'!$A:$A,$A64,'[1]1. Отчет АТС'!$B:$B,17)+'[1]2. Иные услуги'!$D$11+('[1]3. Услуги по передаче'!$F$11*1000)+('[1]4. СН (Установленные)'!$E$12*1000)+'[1]5. Плата за УРП'!$D$6</f>
        <v>4417.4720002339909</v>
      </c>
      <c r="T64" s="34">
        <f>SUMIFS('[1]1. Отчет АТС'!$C:$C,'[1]1. Отчет АТС'!$A:$A,$A64,'[1]1. Отчет АТС'!$B:$B,18)+'[1]2. Иные услуги'!$D$11+('[1]3. Услуги по передаче'!$F$11*1000)+('[1]4. СН (Установленные)'!$E$12*1000)+'[1]5. Плата за УРП'!$D$6</f>
        <v>4366.9320002339909</v>
      </c>
      <c r="U64" s="34">
        <f>SUMIFS('[1]1. Отчет АТС'!$C:$C,'[1]1. Отчет АТС'!$A:$A,$A64,'[1]1. Отчет АТС'!$B:$B,19)+'[1]2. Иные услуги'!$D$11+('[1]3. Услуги по передаче'!$F$11*1000)+('[1]4. СН (Установленные)'!$E$12*1000)+'[1]5. Плата за УРП'!$D$6</f>
        <v>4347.392000233991</v>
      </c>
      <c r="V64" s="34">
        <f>SUMIFS('[1]1. Отчет АТС'!$C:$C,'[1]1. Отчет АТС'!$A:$A,$A64,'[1]1. Отчет АТС'!$B:$B,20)+'[1]2. Иные услуги'!$D$11+('[1]3. Услуги по передаче'!$F$11*1000)+('[1]4. СН (Установленные)'!$E$12*1000)+'[1]5. Плата за УРП'!$D$6</f>
        <v>4342.6520002339912</v>
      </c>
      <c r="W64" s="34">
        <f>SUMIFS('[1]1. Отчет АТС'!$C:$C,'[1]1. Отчет АТС'!$A:$A,$A64,'[1]1. Отчет АТС'!$B:$B,21)+'[1]2. Иные услуги'!$D$11+('[1]3. Услуги по передаче'!$F$11*1000)+('[1]4. СН (Установленные)'!$E$12*1000)+'[1]5. Плата за УРП'!$D$6</f>
        <v>4325.1120002339903</v>
      </c>
      <c r="X64" s="34">
        <f>SUMIFS('[1]1. Отчет АТС'!$C:$C,'[1]1. Отчет АТС'!$A:$A,$A64,'[1]1. Отчет АТС'!$B:$B,22)+'[1]2. Иные услуги'!$D$11+('[1]3. Услуги по передаче'!$F$11*1000)+('[1]4. СН (Установленные)'!$E$12*1000)+'[1]5. Плата за УРП'!$D$6</f>
        <v>3888.4420002339912</v>
      </c>
      <c r="Y64" s="34">
        <f>SUMIFS('[1]1. Отчет АТС'!$C:$C,'[1]1. Отчет АТС'!$A:$A,$A64,'[1]1. Отчет АТС'!$B:$B,23)+'[1]2. Иные услуги'!$D$11+('[1]3. Услуги по передаче'!$F$11*1000)+('[1]4. СН (Установленные)'!$E$12*1000)+'[1]5. Плата за УРП'!$D$6</f>
        <v>3543.3020002339908</v>
      </c>
    </row>
    <row r="65" spans="1:25" ht="15">
      <c r="A65" s="33">
        <v>45464</v>
      </c>
      <c r="B65" s="34">
        <f>SUMIFS('[1]1. Отчет АТС'!$C:$C,'[1]1. Отчет АТС'!$A:$A,$A65,'[1]1. Отчет АТС'!$B:$B,0)+'[1]2. Иные услуги'!$D$11+('[1]3. Услуги по передаче'!$F$11*1000)+('[1]4. СН (Установленные)'!$E$12*1000)+'[1]5. Плата за УРП'!$D$6</f>
        <v>3321.332000233991</v>
      </c>
      <c r="C65" s="34">
        <f>SUMIFS('[1]1. Отчет АТС'!$C:$C,'[1]1. Отчет АТС'!$A:$A,$A65,'[1]1. Отчет АТС'!$B:$B,1)+'[1]2. Иные услуги'!$D$11+('[1]3. Услуги по передаче'!$F$11*1000)+('[1]4. СН (Установленные)'!$E$12*1000)+'[1]5. Плата за УРП'!$D$6</f>
        <v>3171.9920002339909</v>
      </c>
      <c r="D65" s="34">
        <f>SUMIFS('[1]1. Отчет АТС'!$C:$C,'[1]1. Отчет АТС'!$A:$A,$A65,'[1]1. Отчет АТС'!$B:$B,2)+'[1]2. Иные услуги'!$D$11+('[1]3. Услуги по передаче'!$F$11*1000)+('[1]4. СН (Установленные)'!$E$12*1000)+'[1]5. Плата за УРП'!$D$6</f>
        <v>2976.3420002339908</v>
      </c>
      <c r="E65" s="34">
        <f>SUMIFS('[1]1. Отчет АТС'!$C:$C,'[1]1. Отчет АТС'!$A:$A,$A65,'[1]1. Отчет АТС'!$B:$B,3)+'[1]2. Иные услуги'!$D$11+('[1]3. Услуги по передаче'!$F$11*1000)+('[1]4. СН (Установленные)'!$E$12*1000)+'[1]5. Плата за УРП'!$D$6</f>
        <v>2355.3820002339912</v>
      </c>
      <c r="F65" s="34">
        <f>SUMIFS('[1]1. Отчет АТС'!$C:$C,'[1]1. Отчет АТС'!$A:$A,$A65,'[1]1. Отчет АТС'!$B:$B,4)+'[1]2. Иные услуги'!$D$11+('[1]3. Услуги по передаче'!$F$11*1000)+('[1]4. СН (Установленные)'!$E$12*1000)+'[1]5. Плата за УРП'!$D$6</f>
        <v>2449.4720002339909</v>
      </c>
      <c r="G65" s="34">
        <f>SUMIFS('[1]1. Отчет АТС'!$C:$C,'[1]1. Отчет АТС'!$A:$A,$A65,'[1]1. Отчет АТС'!$B:$B,5)+'[1]2. Иные услуги'!$D$11+('[1]3. Услуги по передаче'!$F$11*1000)+('[1]4. СН (Установленные)'!$E$12*1000)+'[1]5. Плата за УРП'!$D$6</f>
        <v>2269.0520002339908</v>
      </c>
      <c r="H65" s="34">
        <f>SUMIFS('[1]1. Отчет АТС'!$C:$C,'[1]1. Отчет АТС'!$A:$A,$A65,'[1]1. Отчет АТС'!$B:$B,6)+'[1]2. Иные услуги'!$D$11+('[1]3. Услуги по передаче'!$F$11*1000)+('[1]4. СН (Установленные)'!$E$12*1000)+'[1]5. Плата за УРП'!$D$6</f>
        <v>3218.8620002339912</v>
      </c>
      <c r="I65" s="34">
        <f>SUMIFS('[1]1. Отчет АТС'!$C:$C,'[1]1. Отчет АТС'!$A:$A,$A65,'[1]1. Отчет АТС'!$B:$B,7)+'[1]2. Иные услуги'!$D$11+('[1]3. Услуги по передаче'!$F$11*1000)+('[1]4. СН (Установленные)'!$E$12*1000)+'[1]5. Плата за УРП'!$D$6</f>
        <v>3444.6620002339914</v>
      </c>
      <c r="J65" s="34">
        <f>SUMIFS('[1]1. Отчет АТС'!$C:$C,'[1]1. Отчет АТС'!$A:$A,$A65,'[1]1. Отчет АТС'!$B:$B,8)+'[1]2. Иные услуги'!$D$11+('[1]3. Услуги по передаче'!$F$11*1000)+('[1]4. СН (Установленные)'!$E$12*1000)+'[1]5. Плата за УРП'!$D$6</f>
        <v>3792.6520002339912</v>
      </c>
      <c r="K65" s="34">
        <f>SUMIFS('[1]1. Отчет АТС'!$C:$C,'[1]1. Отчет АТС'!$A:$A,$A65,'[1]1. Отчет АТС'!$B:$B,9)+'[1]2. Иные услуги'!$D$11+('[1]3. Услуги по передаче'!$F$11*1000)+('[1]4. СН (Установленные)'!$E$12*1000)+'[1]5. Плата за УРП'!$D$6</f>
        <v>4121.7320002339911</v>
      </c>
      <c r="L65" s="34">
        <f>SUMIFS('[1]1. Отчет АТС'!$C:$C,'[1]1. Отчет АТС'!$A:$A,$A65,'[1]1. Отчет АТС'!$B:$B,10)+'[1]2. Иные услуги'!$D$11+('[1]3. Услуги по передаче'!$F$11*1000)+('[1]4. СН (Установленные)'!$E$12*1000)+'[1]5. Плата за УРП'!$D$6</f>
        <v>4197.642000233991</v>
      </c>
      <c r="M65" s="34">
        <f>SUMIFS('[1]1. Отчет АТС'!$C:$C,'[1]1. Отчет АТС'!$A:$A,$A65,'[1]1. Отчет АТС'!$B:$B,11)+'[1]2. Иные услуги'!$D$11+('[1]3. Услуги по передаче'!$F$11*1000)+('[1]4. СН (Установленные)'!$E$12*1000)+'[1]5. Плата за УРП'!$D$6</f>
        <v>4221.0020002339916</v>
      </c>
      <c r="N65" s="34">
        <f>SUMIFS('[1]1. Отчет АТС'!$C:$C,'[1]1. Отчет АТС'!$A:$A,$A65,'[1]1. Отчет АТС'!$B:$B,12)+'[1]2. Иные услуги'!$D$11+('[1]3. Услуги по передаче'!$F$11*1000)+('[1]4. СН (Установленные)'!$E$12*1000)+'[1]5. Плата за УРП'!$D$6</f>
        <v>3937.4120002339914</v>
      </c>
      <c r="O65" s="34">
        <f>SUMIFS('[1]1. Отчет АТС'!$C:$C,'[1]1. Отчет АТС'!$A:$A,$A65,'[1]1. Отчет АТС'!$B:$B,13)+'[1]2. Иные услуги'!$D$11+('[1]3. Услуги по передаче'!$F$11*1000)+('[1]4. СН (Установленные)'!$E$12*1000)+'[1]5. Плата за УРП'!$D$6</f>
        <v>4228.0120002339909</v>
      </c>
      <c r="P65" s="34">
        <f>SUMIFS('[1]1. Отчет АТС'!$C:$C,'[1]1. Отчет АТС'!$A:$A,$A65,'[1]1. Отчет АТС'!$B:$B,14)+'[1]2. Иные услуги'!$D$11+('[1]3. Услуги по передаче'!$F$11*1000)+('[1]4. СН (Установленные)'!$E$12*1000)+'[1]5. Плата за УРП'!$D$6</f>
        <v>4266.4420002339912</v>
      </c>
      <c r="Q65" s="34">
        <f>SUMIFS('[1]1. Отчет АТС'!$C:$C,'[1]1. Отчет АТС'!$A:$A,$A65,'[1]1. Отчет АТС'!$B:$B,15)+'[1]2. Иные услуги'!$D$11+('[1]3. Услуги по передаче'!$F$11*1000)+('[1]4. СН (Установленные)'!$E$12*1000)+'[1]5. Плата за УРП'!$D$6</f>
        <v>4283.6120002339912</v>
      </c>
      <c r="R65" s="34">
        <f>SUMIFS('[1]1. Отчет АТС'!$C:$C,'[1]1. Отчет АТС'!$A:$A,$A65,'[1]1. Отчет АТС'!$B:$B,16)+'[1]2. Иные услуги'!$D$11+('[1]3. Услуги по передаче'!$F$11*1000)+('[1]4. СН (Установленные)'!$E$12*1000)+'[1]5. Плата за УРП'!$D$6</f>
        <v>4275.0520002339908</v>
      </c>
      <c r="S65" s="34">
        <f>SUMIFS('[1]1. Отчет АТС'!$C:$C,'[1]1. Отчет АТС'!$A:$A,$A65,'[1]1. Отчет АТС'!$B:$B,17)+'[1]2. Иные услуги'!$D$11+('[1]3. Услуги по передаче'!$F$11*1000)+('[1]4. СН (Установленные)'!$E$12*1000)+'[1]5. Плата за УРП'!$D$6</f>
        <v>4248.0020002339916</v>
      </c>
      <c r="T65" s="34">
        <f>SUMIFS('[1]1. Отчет АТС'!$C:$C,'[1]1. Отчет АТС'!$A:$A,$A65,'[1]1. Отчет АТС'!$B:$B,18)+'[1]2. Иные услуги'!$D$11+('[1]3. Услуги по передаче'!$F$11*1000)+('[1]4. СН (Установленные)'!$E$12*1000)+'[1]5. Плата за УРП'!$D$6</f>
        <v>4207.4320002339909</v>
      </c>
      <c r="U65" s="34">
        <f>SUMIFS('[1]1. Отчет АТС'!$C:$C,'[1]1. Отчет АТС'!$A:$A,$A65,'[1]1. Отчет АТС'!$B:$B,19)+'[1]2. Иные услуги'!$D$11+('[1]3. Услуги по передаче'!$F$11*1000)+('[1]4. СН (Установленные)'!$E$12*1000)+'[1]5. Плата за УРП'!$D$6</f>
        <v>4076.9620002339911</v>
      </c>
      <c r="V65" s="34">
        <f>SUMIFS('[1]1. Отчет АТС'!$C:$C,'[1]1. Отчет АТС'!$A:$A,$A65,'[1]1. Отчет АТС'!$B:$B,20)+'[1]2. Иные услуги'!$D$11+('[1]3. Услуги по передаче'!$F$11*1000)+('[1]4. СН (Установленные)'!$E$12*1000)+'[1]5. Плата за УРП'!$D$6</f>
        <v>4308.2120002339907</v>
      </c>
      <c r="W65" s="34">
        <f>SUMIFS('[1]1. Отчет АТС'!$C:$C,'[1]1. Отчет АТС'!$A:$A,$A65,'[1]1. Отчет АТС'!$B:$B,21)+'[1]2. Иные услуги'!$D$11+('[1]3. Услуги по передаче'!$F$11*1000)+('[1]4. СН (Установленные)'!$E$12*1000)+'[1]5. Плата за УРП'!$D$6</f>
        <v>4292.0720002339913</v>
      </c>
      <c r="X65" s="34">
        <f>SUMIFS('[1]1. Отчет АТС'!$C:$C,'[1]1. Отчет АТС'!$A:$A,$A65,'[1]1. Отчет АТС'!$B:$B,22)+'[1]2. Иные услуги'!$D$11+('[1]3. Услуги по передаче'!$F$11*1000)+('[1]4. СН (Установленные)'!$E$12*1000)+'[1]5. Плата за УРП'!$D$6</f>
        <v>3948.9620002339911</v>
      </c>
      <c r="Y65" s="34">
        <f>SUMIFS('[1]1. Отчет АТС'!$C:$C,'[1]1. Отчет АТС'!$A:$A,$A65,'[1]1. Отчет АТС'!$B:$B,23)+'[1]2. Иные услуги'!$D$11+('[1]3. Услуги по передаче'!$F$11*1000)+('[1]4. СН (Установленные)'!$E$12*1000)+'[1]5. Плата за УРП'!$D$6</f>
        <v>3551.9320002339909</v>
      </c>
    </row>
    <row r="66" spans="1:25" ht="15">
      <c r="A66" s="33">
        <v>45465</v>
      </c>
      <c r="B66" s="34">
        <f>SUMIFS('[1]1. Отчет АТС'!$C:$C,'[1]1. Отчет АТС'!$A:$A,$A66,'[1]1. Отчет АТС'!$B:$B,0)+'[1]2. Иные услуги'!$D$11+('[1]3. Услуги по передаче'!$F$11*1000)+('[1]4. СН (Установленные)'!$E$12*1000)+'[1]5. Плата за УРП'!$D$6</f>
        <v>3467.2020002339914</v>
      </c>
      <c r="C66" s="34">
        <f>SUMIFS('[1]1. Отчет АТС'!$C:$C,'[1]1. Отчет АТС'!$A:$A,$A66,'[1]1. Отчет АТС'!$B:$B,1)+'[1]2. Иные услуги'!$D$11+('[1]3. Услуги по передаче'!$F$11*1000)+('[1]4. СН (Установленные)'!$E$12*1000)+'[1]5. Плата за УРП'!$D$6</f>
        <v>3403.9320002339909</v>
      </c>
      <c r="D66" s="34">
        <f>SUMIFS('[1]1. Отчет АТС'!$C:$C,'[1]1. Отчет АТС'!$A:$A,$A66,'[1]1. Отчет АТС'!$B:$B,2)+'[1]2. Иные услуги'!$D$11+('[1]3. Услуги по передаче'!$F$11*1000)+('[1]4. СН (Установленные)'!$E$12*1000)+'[1]5. Плата за УРП'!$D$6</f>
        <v>3278.7820002339909</v>
      </c>
      <c r="E66" s="34">
        <f>SUMIFS('[1]1. Отчет АТС'!$C:$C,'[1]1. Отчет АТС'!$A:$A,$A66,'[1]1. Отчет АТС'!$B:$B,3)+'[1]2. Иные услуги'!$D$11+('[1]3. Услуги по передаче'!$F$11*1000)+('[1]4. СН (Установленные)'!$E$12*1000)+'[1]5. Плата за УРП'!$D$6</f>
        <v>3177.9220002339912</v>
      </c>
      <c r="F66" s="34">
        <f>SUMIFS('[1]1. Отчет АТС'!$C:$C,'[1]1. Отчет АТС'!$A:$A,$A66,'[1]1. Отчет АТС'!$B:$B,4)+'[1]2. Иные услуги'!$D$11+('[1]3. Услуги по передаче'!$F$11*1000)+('[1]4. СН (Установленные)'!$E$12*1000)+'[1]5. Плата за УРП'!$D$6</f>
        <v>3183.412000233991</v>
      </c>
      <c r="G66" s="34">
        <f>SUMIFS('[1]1. Отчет АТС'!$C:$C,'[1]1. Отчет АТС'!$A:$A,$A66,'[1]1. Отчет АТС'!$B:$B,5)+'[1]2. Иные услуги'!$D$11+('[1]3. Услуги по передаче'!$F$11*1000)+('[1]4. СН (Установленные)'!$E$12*1000)+'[1]5. Плата за УРП'!$D$6</f>
        <v>3272.122000233991</v>
      </c>
      <c r="H66" s="34">
        <f>SUMIFS('[1]1. Отчет АТС'!$C:$C,'[1]1. Отчет АТС'!$A:$A,$A66,'[1]1. Отчет АТС'!$B:$B,6)+'[1]2. Иные услуги'!$D$11+('[1]3. Услуги по передаче'!$F$11*1000)+('[1]4. СН (Установленные)'!$E$12*1000)+'[1]5. Плата за УРП'!$D$6</f>
        <v>3268.8020002339908</v>
      </c>
      <c r="I66" s="34">
        <f>SUMIFS('[1]1. Отчет АТС'!$C:$C,'[1]1. Отчет АТС'!$A:$A,$A66,'[1]1. Отчет АТС'!$B:$B,7)+'[1]2. Иные услуги'!$D$11+('[1]3. Услуги по передаче'!$F$11*1000)+('[1]4. СН (Установленные)'!$E$12*1000)+'[1]5. Плата за УРП'!$D$6</f>
        <v>3512.9120002339914</v>
      </c>
      <c r="J66" s="34">
        <f>SUMIFS('[1]1. Отчет АТС'!$C:$C,'[1]1. Отчет АТС'!$A:$A,$A66,'[1]1. Отчет АТС'!$B:$B,8)+'[1]2. Иные услуги'!$D$11+('[1]3. Услуги по передаче'!$F$11*1000)+('[1]4. СН (Установленные)'!$E$12*1000)+'[1]5. Плата за УРП'!$D$6</f>
        <v>4075.8620002339912</v>
      </c>
      <c r="K66" s="34">
        <f>SUMIFS('[1]1. Отчет АТС'!$C:$C,'[1]1. Отчет АТС'!$A:$A,$A66,'[1]1. Отчет АТС'!$B:$B,9)+'[1]2. Иные услуги'!$D$11+('[1]3. Услуги по передаче'!$F$11*1000)+('[1]4. СН (Установленные)'!$E$12*1000)+'[1]5. Плата за УРП'!$D$6</f>
        <v>4317.9520002339905</v>
      </c>
      <c r="L66" s="34">
        <f>SUMIFS('[1]1. Отчет АТС'!$C:$C,'[1]1. Отчет АТС'!$A:$A,$A66,'[1]1. Отчет АТС'!$B:$B,10)+'[1]2. Иные услуги'!$D$11+('[1]3. Услуги по передаче'!$F$11*1000)+('[1]4. СН (Установленные)'!$E$12*1000)+'[1]5. Плата за УРП'!$D$6</f>
        <v>4339.2020002339905</v>
      </c>
      <c r="M66" s="34">
        <f>SUMIFS('[1]1. Отчет АТС'!$C:$C,'[1]1. Отчет АТС'!$A:$A,$A66,'[1]1. Отчет АТС'!$B:$B,11)+'[1]2. Иные услуги'!$D$11+('[1]3. Услуги по передаче'!$F$11*1000)+('[1]4. СН (Установленные)'!$E$12*1000)+'[1]5. Плата за УРП'!$D$6</f>
        <v>4339.0820002339915</v>
      </c>
      <c r="N66" s="34">
        <f>SUMIFS('[1]1. Отчет АТС'!$C:$C,'[1]1. Отчет АТС'!$A:$A,$A66,'[1]1. Отчет АТС'!$B:$B,12)+'[1]2. Иные услуги'!$D$11+('[1]3. Услуги по передаче'!$F$11*1000)+('[1]4. СН (Установленные)'!$E$12*1000)+'[1]5. Плата за УРП'!$D$6</f>
        <v>4343.3120002339911</v>
      </c>
      <c r="O66" s="34">
        <f>SUMIFS('[1]1. Отчет АТС'!$C:$C,'[1]1. Отчет АТС'!$A:$A,$A66,'[1]1. Отчет АТС'!$B:$B,13)+'[1]2. Иные услуги'!$D$11+('[1]3. Услуги по передаче'!$F$11*1000)+('[1]4. СН (Установленные)'!$E$12*1000)+'[1]5. Плата за УРП'!$D$6</f>
        <v>4341.2520002339916</v>
      </c>
      <c r="P66" s="34">
        <f>SUMIFS('[1]1. Отчет АТС'!$C:$C,'[1]1. Отчет АТС'!$A:$A,$A66,'[1]1. Отчет АТС'!$B:$B,14)+'[1]2. Иные услуги'!$D$11+('[1]3. Услуги по передаче'!$F$11*1000)+('[1]4. СН (Установленные)'!$E$12*1000)+'[1]5. Плата за УРП'!$D$6</f>
        <v>4351.6220002339905</v>
      </c>
      <c r="Q66" s="34">
        <f>SUMIFS('[1]1. Отчет АТС'!$C:$C,'[1]1. Отчет АТС'!$A:$A,$A66,'[1]1. Отчет АТС'!$B:$B,15)+'[1]2. Иные услуги'!$D$11+('[1]3. Услуги по передаче'!$F$11*1000)+('[1]4. СН (Установленные)'!$E$12*1000)+'[1]5. Плата за УРП'!$D$6</f>
        <v>4354.3020002339908</v>
      </c>
      <c r="R66" s="34">
        <f>SUMIFS('[1]1. Отчет АТС'!$C:$C,'[1]1. Отчет АТС'!$A:$A,$A66,'[1]1. Отчет АТС'!$B:$B,16)+'[1]2. Иные услуги'!$D$11+('[1]3. Услуги по передаче'!$F$11*1000)+('[1]4. СН (Установленные)'!$E$12*1000)+'[1]5. Плата за УРП'!$D$6</f>
        <v>4358.2520002339916</v>
      </c>
      <c r="S66" s="34">
        <f>SUMIFS('[1]1. Отчет АТС'!$C:$C,'[1]1. Отчет АТС'!$A:$A,$A66,'[1]1. Отчет АТС'!$B:$B,17)+'[1]2. Иные услуги'!$D$11+('[1]3. Услуги по передаче'!$F$11*1000)+('[1]4. СН (Установленные)'!$E$12*1000)+'[1]5. Плата за УРП'!$D$6</f>
        <v>4357.8120002339911</v>
      </c>
      <c r="T66" s="34">
        <f>SUMIFS('[1]1. Отчет АТС'!$C:$C,'[1]1. Отчет АТС'!$A:$A,$A66,'[1]1. Отчет АТС'!$B:$B,18)+'[1]2. Иные услуги'!$D$11+('[1]3. Услуги по передаче'!$F$11*1000)+('[1]4. СН (Установленные)'!$E$12*1000)+'[1]5. Плата за УРП'!$D$6</f>
        <v>4350.0620002339911</v>
      </c>
      <c r="U66" s="34">
        <f>SUMIFS('[1]1. Отчет АТС'!$C:$C,'[1]1. Отчет АТС'!$A:$A,$A66,'[1]1. Отчет АТС'!$B:$B,19)+'[1]2. Иные услуги'!$D$11+('[1]3. Услуги по передаче'!$F$11*1000)+('[1]4. СН (Установленные)'!$E$12*1000)+'[1]5. Плата за УРП'!$D$6</f>
        <v>4340.5720002339913</v>
      </c>
      <c r="V66" s="34">
        <f>SUMIFS('[1]1. Отчет АТС'!$C:$C,'[1]1. Отчет АТС'!$A:$A,$A66,'[1]1. Отчет АТС'!$B:$B,20)+'[1]2. Иные услуги'!$D$11+('[1]3. Услуги по передаче'!$F$11*1000)+('[1]4. СН (Установленные)'!$E$12*1000)+'[1]5. Плата за УРП'!$D$6</f>
        <v>4357.8320002339915</v>
      </c>
      <c r="W66" s="34">
        <f>SUMIFS('[1]1. Отчет АТС'!$C:$C,'[1]1. Отчет АТС'!$A:$A,$A66,'[1]1. Отчет АТС'!$B:$B,21)+'[1]2. Иные услуги'!$D$11+('[1]3. Услуги по передаче'!$F$11*1000)+('[1]4. СН (Установленные)'!$E$12*1000)+'[1]5. Плата за УРП'!$D$6</f>
        <v>4379.0620002339911</v>
      </c>
      <c r="X66" s="34">
        <f>SUMIFS('[1]1. Отчет АТС'!$C:$C,'[1]1. Отчет АТС'!$A:$A,$A66,'[1]1. Отчет АТС'!$B:$B,22)+'[1]2. Иные услуги'!$D$11+('[1]3. Услуги по передаче'!$F$11*1000)+('[1]4. СН (Установленные)'!$E$12*1000)+'[1]5. Плата за УРП'!$D$6</f>
        <v>4304.8720002339915</v>
      </c>
      <c r="Y66" s="34">
        <f>SUMIFS('[1]1. Отчет АТС'!$C:$C,'[1]1. Отчет АТС'!$A:$A,$A66,'[1]1. Отчет АТС'!$B:$B,23)+'[1]2. Иные услуги'!$D$11+('[1]3. Услуги по передаче'!$F$11*1000)+('[1]4. СН (Установленные)'!$E$12*1000)+'[1]5. Плата за УРП'!$D$6</f>
        <v>3865.2320002339911</v>
      </c>
    </row>
    <row r="67" spans="1:25" ht="15">
      <c r="A67" s="33">
        <v>45466</v>
      </c>
      <c r="B67" s="34">
        <f>SUMIFS('[1]1. Отчет АТС'!$C:$C,'[1]1. Отчет АТС'!$A:$A,$A67,'[1]1. Отчет АТС'!$B:$B,0)+'[1]2. Иные услуги'!$D$11+('[1]3. Услуги по передаче'!$F$11*1000)+('[1]4. СН (Установленные)'!$E$12*1000)+'[1]5. Плата за УРП'!$D$6</f>
        <v>3511.3120002339911</v>
      </c>
      <c r="C67" s="34">
        <f>SUMIFS('[1]1. Отчет АТС'!$C:$C,'[1]1. Отчет АТС'!$A:$A,$A67,'[1]1. Отчет АТС'!$B:$B,1)+'[1]2. Иные услуги'!$D$11+('[1]3. Услуги по передаче'!$F$11*1000)+('[1]4. СН (Установленные)'!$E$12*1000)+'[1]5. Плата за УРП'!$D$6</f>
        <v>3445.2020002339914</v>
      </c>
      <c r="D67" s="34">
        <f>SUMIFS('[1]1. Отчет АТС'!$C:$C,'[1]1. Отчет АТС'!$A:$A,$A67,'[1]1. Отчет АТС'!$B:$B,2)+'[1]2. Иные услуги'!$D$11+('[1]3. Услуги по передаче'!$F$11*1000)+('[1]4. СН (Установленные)'!$E$12*1000)+'[1]5. Плата за УРП'!$D$6</f>
        <v>3254.8820002339908</v>
      </c>
      <c r="E67" s="34">
        <f>SUMIFS('[1]1. Отчет АТС'!$C:$C,'[1]1. Отчет АТС'!$A:$A,$A67,'[1]1. Отчет АТС'!$B:$B,3)+'[1]2. Иные услуги'!$D$11+('[1]3. Услуги по передаче'!$F$11*1000)+('[1]4. СН (Установленные)'!$E$12*1000)+'[1]5. Плата за УРП'!$D$6</f>
        <v>3107.7620002339909</v>
      </c>
      <c r="F67" s="34">
        <f>SUMIFS('[1]1. Отчет АТС'!$C:$C,'[1]1. Отчет АТС'!$A:$A,$A67,'[1]1. Отчет АТС'!$B:$B,4)+'[1]2. Иные услуги'!$D$11+('[1]3. Услуги по передаче'!$F$11*1000)+('[1]4. СН (Установленные)'!$E$12*1000)+'[1]5. Плата за УРП'!$D$6</f>
        <v>3064.7020002339909</v>
      </c>
      <c r="G67" s="34">
        <f>SUMIFS('[1]1. Отчет АТС'!$C:$C,'[1]1. Отчет АТС'!$A:$A,$A67,'[1]1. Отчет АТС'!$B:$B,5)+'[1]2. Иные услуги'!$D$11+('[1]3. Услуги по передаче'!$F$11*1000)+('[1]4. СН (Установленные)'!$E$12*1000)+'[1]5. Плата за УРП'!$D$6</f>
        <v>3175.9420002339912</v>
      </c>
      <c r="H67" s="34">
        <f>SUMIFS('[1]1. Отчет АТС'!$C:$C,'[1]1. Отчет АТС'!$A:$A,$A67,'[1]1. Отчет АТС'!$B:$B,6)+'[1]2. Иные услуги'!$D$11+('[1]3. Услуги по передаче'!$F$11*1000)+('[1]4. СН (Установленные)'!$E$12*1000)+'[1]5. Плата за УРП'!$D$6</f>
        <v>3317.2420002339913</v>
      </c>
      <c r="I67" s="34">
        <f>SUMIFS('[1]1. Отчет АТС'!$C:$C,'[1]1. Отчет АТС'!$A:$A,$A67,'[1]1. Отчет АТС'!$B:$B,7)+'[1]2. Иные услуги'!$D$11+('[1]3. Услуги по передаче'!$F$11*1000)+('[1]4. СН (Установленные)'!$E$12*1000)+'[1]5. Плата за УРП'!$D$6</f>
        <v>3547.5220002339911</v>
      </c>
      <c r="J67" s="34">
        <f>SUMIFS('[1]1. Отчет АТС'!$C:$C,'[1]1. Отчет АТС'!$A:$A,$A67,'[1]1. Отчет АТС'!$B:$B,8)+'[1]2. Иные услуги'!$D$11+('[1]3. Услуги по передаче'!$F$11*1000)+('[1]4. СН (Установленные)'!$E$12*1000)+'[1]5. Плата за УРП'!$D$6</f>
        <v>4011.1520002339912</v>
      </c>
      <c r="K67" s="34">
        <f>SUMIFS('[1]1. Отчет АТС'!$C:$C,'[1]1. Отчет АТС'!$A:$A,$A67,'[1]1. Отчет АТС'!$B:$B,9)+'[1]2. Иные услуги'!$D$11+('[1]3. Услуги по передаче'!$F$11*1000)+('[1]4. СН (Установленные)'!$E$12*1000)+'[1]5. Плата за УРП'!$D$6</f>
        <v>4338.7920002339906</v>
      </c>
      <c r="L67" s="34">
        <f>SUMIFS('[1]1. Отчет АТС'!$C:$C,'[1]1. Отчет АТС'!$A:$A,$A67,'[1]1. Отчет АТС'!$B:$B,10)+'[1]2. Иные услуги'!$D$11+('[1]3. Услуги по передаче'!$F$11*1000)+('[1]4. СН (Установленные)'!$E$12*1000)+'[1]5. Плата за УРП'!$D$6</f>
        <v>4365.7920002339906</v>
      </c>
      <c r="M67" s="34">
        <f>SUMIFS('[1]1. Отчет АТС'!$C:$C,'[1]1. Отчет АТС'!$A:$A,$A67,'[1]1. Отчет АТС'!$B:$B,11)+'[1]2. Иные услуги'!$D$11+('[1]3. Услуги по передаче'!$F$11*1000)+('[1]4. СН (Установленные)'!$E$12*1000)+'[1]5. Плата за УРП'!$D$6</f>
        <v>4351.9220002339907</v>
      </c>
      <c r="N67" s="34">
        <f>SUMIFS('[1]1. Отчет АТС'!$C:$C,'[1]1. Отчет АТС'!$A:$A,$A67,'[1]1. Отчет АТС'!$B:$B,12)+'[1]2. Иные услуги'!$D$11+('[1]3. Услуги по передаче'!$F$11*1000)+('[1]4. СН (Установленные)'!$E$12*1000)+'[1]5. Плата за УРП'!$D$6</f>
        <v>4354.6220002339905</v>
      </c>
      <c r="O67" s="34">
        <f>SUMIFS('[1]1. Отчет АТС'!$C:$C,'[1]1. Отчет АТС'!$A:$A,$A67,'[1]1. Отчет АТС'!$B:$B,13)+'[1]2. Иные услуги'!$D$11+('[1]3. Услуги по передаче'!$F$11*1000)+('[1]4. СН (Установленные)'!$E$12*1000)+'[1]5. Плата за УРП'!$D$6</f>
        <v>4349.6220002339905</v>
      </c>
      <c r="P67" s="34">
        <f>SUMIFS('[1]1. Отчет АТС'!$C:$C,'[1]1. Отчет АТС'!$A:$A,$A67,'[1]1. Отчет АТС'!$B:$B,14)+'[1]2. Иные услуги'!$D$11+('[1]3. Услуги по передаче'!$F$11*1000)+('[1]4. СН (Установленные)'!$E$12*1000)+'[1]5. Плата за УРП'!$D$6</f>
        <v>4362.8620002339903</v>
      </c>
      <c r="Q67" s="34">
        <f>SUMIFS('[1]1. Отчет АТС'!$C:$C,'[1]1. Отчет АТС'!$A:$A,$A67,'[1]1. Отчет АТС'!$B:$B,15)+'[1]2. Иные услуги'!$D$11+('[1]3. Услуги по передаче'!$F$11*1000)+('[1]4. СН (Установленные)'!$E$12*1000)+'[1]5. Плата за УРП'!$D$6</f>
        <v>4361.0720002339913</v>
      </c>
      <c r="R67" s="34">
        <f>SUMIFS('[1]1. Отчет АТС'!$C:$C,'[1]1. Отчет АТС'!$A:$A,$A67,'[1]1. Отчет АТС'!$B:$B,16)+'[1]2. Иные услуги'!$D$11+('[1]3. Услуги по передаче'!$F$11*1000)+('[1]4. СН (Установленные)'!$E$12*1000)+'[1]5. Плата за УРП'!$D$6</f>
        <v>4356.1320002339908</v>
      </c>
      <c r="S67" s="34">
        <f>SUMIFS('[1]1. Отчет АТС'!$C:$C,'[1]1. Отчет АТС'!$A:$A,$A67,'[1]1. Отчет АТС'!$B:$B,17)+'[1]2. Иные услуги'!$D$11+('[1]3. Услуги по передаче'!$F$11*1000)+('[1]4. СН (Установленные)'!$E$12*1000)+'[1]5. Плата за УРП'!$D$6</f>
        <v>4351.7420002339913</v>
      </c>
      <c r="T67" s="34">
        <f>SUMIFS('[1]1. Отчет АТС'!$C:$C,'[1]1. Отчет АТС'!$A:$A,$A67,'[1]1. Отчет АТС'!$B:$B,18)+'[1]2. Иные услуги'!$D$11+('[1]3. Услуги по передаче'!$F$11*1000)+('[1]4. СН (Установленные)'!$E$12*1000)+'[1]5. Плата за УРП'!$D$6</f>
        <v>4351.7920002339906</v>
      </c>
      <c r="U67" s="34">
        <f>SUMIFS('[1]1. Отчет АТС'!$C:$C,'[1]1. Отчет АТС'!$A:$A,$A67,'[1]1. Отчет АТС'!$B:$B,19)+'[1]2. Иные услуги'!$D$11+('[1]3. Услуги по передаче'!$F$11*1000)+('[1]4. СН (Установленные)'!$E$12*1000)+'[1]5. Плата за УРП'!$D$6</f>
        <v>4342.3120002339911</v>
      </c>
      <c r="V67" s="34">
        <f>SUMIFS('[1]1. Отчет АТС'!$C:$C,'[1]1. Отчет АТС'!$A:$A,$A67,'[1]1. Отчет АТС'!$B:$B,20)+'[1]2. Иные услуги'!$D$11+('[1]3. Услуги по передаче'!$F$11*1000)+('[1]4. СН (Установленные)'!$E$12*1000)+'[1]5. Плата за УРП'!$D$6</f>
        <v>4353.2420002339913</v>
      </c>
      <c r="W67" s="34">
        <f>SUMIFS('[1]1. Отчет АТС'!$C:$C,'[1]1. Отчет АТС'!$A:$A,$A67,'[1]1. Отчет АТС'!$B:$B,21)+'[1]2. Иные услуги'!$D$11+('[1]3. Услуги по передаче'!$F$11*1000)+('[1]4. СН (Установленные)'!$E$12*1000)+'[1]5. Плата за УРП'!$D$6</f>
        <v>4364.3120002339911</v>
      </c>
      <c r="X67" s="34">
        <f>SUMIFS('[1]1. Отчет АТС'!$C:$C,'[1]1. Отчет АТС'!$A:$A,$A67,'[1]1. Отчет АТС'!$B:$B,22)+'[1]2. Иные услуги'!$D$11+('[1]3. Услуги по передаче'!$F$11*1000)+('[1]4. СН (Установленные)'!$E$12*1000)+'[1]5. Плата за УРП'!$D$6</f>
        <v>4321.892000233991</v>
      </c>
      <c r="Y67" s="34">
        <f>SUMIFS('[1]1. Отчет АТС'!$C:$C,'[1]1. Отчет АТС'!$A:$A,$A67,'[1]1. Отчет АТС'!$B:$B,23)+'[1]2. Иные услуги'!$D$11+('[1]3. Услуги по передаче'!$F$11*1000)+('[1]4. СН (Установленные)'!$E$12*1000)+'[1]5. Плата за УРП'!$D$6</f>
        <v>3902.2820002339913</v>
      </c>
    </row>
    <row r="68" spans="1:25" ht="15">
      <c r="A68" s="33">
        <v>45467</v>
      </c>
      <c r="B68" s="34">
        <f>SUMIFS('[1]1. Отчет АТС'!$C:$C,'[1]1. Отчет АТС'!$A:$A,$A68,'[1]1. Отчет АТС'!$B:$B,0)+'[1]2. Иные услуги'!$D$11+('[1]3. Услуги по передаче'!$F$11*1000)+('[1]4. СН (Установленные)'!$E$12*1000)+'[1]5. Плата за УРП'!$D$6</f>
        <v>3590.7120002339911</v>
      </c>
      <c r="C68" s="34">
        <f>SUMIFS('[1]1. Отчет АТС'!$C:$C,'[1]1. Отчет АТС'!$A:$A,$A68,'[1]1. Отчет АТС'!$B:$B,1)+'[1]2. Иные услуги'!$D$11+('[1]3. Услуги по передаче'!$F$11*1000)+('[1]4. СН (Установленные)'!$E$12*1000)+'[1]5. Плата за УРП'!$D$6</f>
        <v>3452.2520002339911</v>
      </c>
      <c r="D68" s="34">
        <f>SUMIFS('[1]1. Отчет АТС'!$C:$C,'[1]1. Отчет АТС'!$A:$A,$A68,'[1]1. Отчет АТС'!$B:$B,2)+'[1]2. Иные услуги'!$D$11+('[1]3. Услуги по передаче'!$F$11*1000)+('[1]4. СН (Установленные)'!$E$12*1000)+'[1]5. Плата за УРП'!$D$6</f>
        <v>3253.642000233991</v>
      </c>
      <c r="E68" s="34">
        <f>SUMIFS('[1]1. Отчет АТС'!$C:$C,'[1]1. Отчет АТС'!$A:$A,$A68,'[1]1. Отчет АТС'!$B:$B,3)+'[1]2. Иные услуги'!$D$11+('[1]3. Услуги по передаче'!$F$11*1000)+('[1]4. СН (Установленные)'!$E$12*1000)+'[1]5. Плата за УРП'!$D$6</f>
        <v>3124.9820002339911</v>
      </c>
      <c r="F68" s="34">
        <f>SUMIFS('[1]1. Отчет АТС'!$C:$C,'[1]1. Отчет АТС'!$A:$A,$A68,'[1]1. Отчет АТС'!$B:$B,4)+'[1]2. Иные услуги'!$D$11+('[1]3. Услуги по передаче'!$F$11*1000)+('[1]4. СН (Установленные)'!$E$12*1000)+'[1]5. Плата за УРП'!$D$6</f>
        <v>3111.0320002339909</v>
      </c>
      <c r="G68" s="34">
        <f>SUMIFS('[1]1. Отчет АТС'!$C:$C,'[1]1. Отчет АТС'!$A:$A,$A68,'[1]1. Отчет АТС'!$B:$B,5)+'[1]2. Иные услуги'!$D$11+('[1]3. Услуги по передаче'!$F$11*1000)+('[1]4. СН (Установленные)'!$E$12*1000)+'[1]5. Плата за УРП'!$D$6</f>
        <v>3369.892000233991</v>
      </c>
      <c r="H68" s="34">
        <f>SUMIFS('[1]1. Отчет АТС'!$C:$C,'[1]1. Отчет АТС'!$A:$A,$A68,'[1]1. Отчет АТС'!$B:$B,6)+'[1]2. Иные услуги'!$D$11+('[1]3. Услуги по передаче'!$F$11*1000)+('[1]4. СН (Установленные)'!$E$12*1000)+'[1]5. Плата за УРП'!$D$6</f>
        <v>3505.9220002339912</v>
      </c>
      <c r="I68" s="34">
        <f>SUMIFS('[1]1. Отчет АТС'!$C:$C,'[1]1. Отчет АТС'!$A:$A,$A68,'[1]1. Отчет АТС'!$B:$B,7)+'[1]2. Иные услуги'!$D$11+('[1]3. Услуги по передаче'!$F$11*1000)+('[1]4. СН (Установленные)'!$E$12*1000)+'[1]5. Плата за УРП'!$D$6</f>
        <v>3825.1620002339914</v>
      </c>
      <c r="J68" s="34">
        <f>SUMIFS('[1]1. Отчет АТС'!$C:$C,'[1]1. Отчет АТС'!$A:$A,$A68,'[1]1. Отчет АТС'!$B:$B,8)+'[1]2. Иные услуги'!$D$11+('[1]3. Услуги по передаче'!$F$11*1000)+('[1]4. СН (Установленные)'!$E$12*1000)+'[1]5. Плата за УРП'!$D$6</f>
        <v>4360.7420002339913</v>
      </c>
      <c r="K68" s="34">
        <f>SUMIFS('[1]1. Отчет АТС'!$C:$C,'[1]1. Отчет АТС'!$A:$A,$A68,'[1]1. Отчет АТС'!$B:$B,9)+'[1]2. Иные услуги'!$D$11+('[1]3. Услуги по передаче'!$F$11*1000)+('[1]4. СН (Установленные)'!$E$12*1000)+'[1]5. Плата за УРП'!$D$6</f>
        <v>4405.352000233991</v>
      </c>
      <c r="L68" s="34">
        <f>SUMIFS('[1]1. Отчет АТС'!$C:$C,'[1]1. Отчет АТС'!$A:$A,$A68,'[1]1. Отчет АТС'!$B:$B,10)+'[1]2. Иные услуги'!$D$11+('[1]3. Услуги по передаче'!$F$11*1000)+('[1]4. СН (Установленные)'!$E$12*1000)+'[1]5. Плата за УРП'!$D$6</f>
        <v>4407.8620002339903</v>
      </c>
      <c r="M68" s="34">
        <f>SUMIFS('[1]1. Отчет АТС'!$C:$C,'[1]1. Отчет АТС'!$A:$A,$A68,'[1]1. Отчет АТС'!$B:$B,11)+'[1]2. Иные услуги'!$D$11+('[1]3. Услуги по передаче'!$F$11*1000)+('[1]4. СН (Установленные)'!$E$12*1000)+'[1]5. Плата за УРП'!$D$6</f>
        <v>4401.602000233991</v>
      </c>
      <c r="N68" s="34">
        <f>SUMIFS('[1]1. Отчет АТС'!$C:$C,'[1]1. Отчет АТС'!$A:$A,$A68,'[1]1. Отчет АТС'!$B:$B,12)+'[1]2. Иные услуги'!$D$11+('[1]3. Услуги по передаче'!$F$11*1000)+('[1]4. СН (Установленные)'!$E$12*1000)+'[1]5. Плата за УРП'!$D$6</f>
        <v>4400.392000233991</v>
      </c>
      <c r="O68" s="34">
        <f>SUMIFS('[1]1. Отчет АТС'!$C:$C,'[1]1. Отчет АТС'!$A:$A,$A68,'[1]1. Отчет АТС'!$B:$B,13)+'[1]2. Иные услуги'!$D$11+('[1]3. Услуги по передаче'!$F$11*1000)+('[1]4. СН (Установленные)'!$E$12*1000)+'[1]5. Плата за УРП'!$D$6</f>
        <v>4446.8320002339915</v>
      </c>
      <c r="P68" s="34">
        <f>SUMIFS('[1]1. Отчет АТС'!$C:$C,'[1]1. Отчет АТС'!$A:$A,$A68,'[1]1. Отчет АТС'!$B:$B,14)+'[1]2. Иные услуги'!$D$11+('[1]3. Услуги по передаче'!$F$11*1000)+('[1]4. СН (Установленные)'!$E$12*1000)+'[1]5. Плата за УРП'!$D$6</f>
        <v>4465.9620002339907</v>
      </c>
      <c r="Q68" s="34">
        <f>SUMIFS('[1]1. Отчет АТС'!$C:$C,'[1]1. Отчет АТС'!$A:$A,$A68,'[1]1. Отчет АТС'!$B:$B,15)+'[1]2. Иные услуги'!$D$11+('[1]3. Услуги по передаче'!$F$11*1000)+('[1]4. СН (Установленные)'!$E$12*1000)+'[1]5. Плата за УРП'!$D$6</f>
        <v>4500.0220002339911</v>
      </c>
      <c r="R68" s="34">
        <f>SUMIFS('[1]1. Отчет АТС'!$C:$C,'[1]1. Отчет АТС'!$A:$A,$A68,'[1]1. Отчет АТС'!$B:$B,16)+'[1]2. Иные услуги'!$D$11+('[1]3. Услуги по передаче'!$F$11*1000)+('[1]4. СН (Установленные)'!$E$12*1000)+'[1]5. Плата за УРП'!$D$6</f>
        <v>4501.5520002339908</v>
      </c>
      <c r="S68" s="34">
        <f>SUMIFS('[1]1. Отчет АТС'!$C:$C,'[1]1. Отчет АТС'!$A:$A,$A68,'[1]1. Отчет АТС'!$B:$B,17)+'[1]2. Иные услуги'!$D$11+('[1]3. Услуги по передаче'!$F$11*1000)+('[1]4. СН (Установленные)'!$E$12*1000)+'[1]5. Плата за УРП'!$D$6</f>
        <v>4463.1520002339912</v>
      </c>
      <c r="T68" s="34">
        <f>SUMIFS('[1]1. Отчет АТС'!$C:$C,'[1]1. Отчет АТС'!$A:$A,$A68,'[1]1. Отчет АТС'!$B:$B,18)+'[1]2. Иные услуги'!$D$11+('[1]3. Услуги по передаче'!$F$11*1000)+('[1]4. СН (Установленные)'!$E$12*1000)+'[1]5. Плата за УРП'!$D$6</f>
        <v>4378.5820002339915</v>
      </c>
      <c r="U68" s="34">
        <f>SUMIFS('[1]1. Отчет АТС'!$C:$C,'[1]1. Отчет АТС'!$A:$A,$A68,'[1]1. Отчет АТС'!$B:$B,19)+'[1]2. Иные услуги'!$D$11+('[1]3. Услуги по передаче'!$F$11*1000)+('[1]4. СН (Установленные)'!$E$12*1000)+'[1]5. Плата за УРП'!$D$6</f>
        <v>4355.2120002339907</v>
      </c>
      <c r="V68" s="34">
        <f>SUMIFS('[1]1. Отчет АТС'!$C:$C,'[1]1. Отчет АТС'!$A:$A,$A68,'[1]1. Отчет АТС'!$B:$B,20)+'[1]2. Иные услуги'!$D$11+('[1]3. Услуги по передаче'!$F$11*1000)+('[1]4. СН (Установленные)'!$E$12*1000)+'[1]5. Плата за УРП'!$D$6</f>
        <v>4364.7920002339906</v>
      </c>
      <c r="W68" s="34">
        <f>SUMIFS('[1]1. Отчет АТС'!$C:$C,'[1]1. Отчет АТС'!$A:$A,$A68,'[1]1. Отчет АТС'!$B:$B,21)+'[1]2. Иные услуги'!$D$11+('[1]3. Услуги по передаче'!$F$11*1000)+('[1]4. СН (Установленные)'!$E$12*1000)+'[1]5. Плата за УРП'!$D$6</f>
        <v>4366.9520002339905</v>
      </c>
      <c r="X68" s="34">
        <f>SUMIFS('[1]1. Отчет АТС'!$C:$C,'[1]1. Отчет АТС'!$A:$A,$A68,'[1]1. Отчет АТС'!$B:$B,22)+'[1]2. Иные услуги'!$D$11+('[1]3. Услуги по передаче'!$F$11*1000)+('[1]4. СН (Установленные)'!$E$12*1000)+'[1]5. Плата за УРП'!$D$6</f>
        <v>4320.3320002339915</v>
      </c>
      <c r="Y68" s="34">
        <f>SUMIFS('[1]1. Отчет АТС'!$C:$C,'[1]1. Отчет АТС'!$A:$A,$A68,'[1]1. Отчет АТС'!$B:$B,23)+'[1]2. Иные услуги'!$D$11+('[1]3. Услуги по передаче'!$F$11*1000)+('[1]4. СН (Установленные)'!$E$12*1000)+'[1]5. Плата за УРП'!$D$6</f>
        <v>3783.2120002339911</v>
      </c>
    </row>
    <row r="69" spans="1:25" ht="15">
      <c r="A69" s="33">
        <v>45468</v>
      </c>
      <c r="B69" s="34">
        <f>SUMIFS('[1]1. Отчет АТС'!$C:$C,'[1]1. Отчет АТС'!$A:$A,$A69,'[1]1. Отчет АТС'!$B:$B,0)+'[1]2. Иные услуги'!$D$11+('[1]3. Услуги по передаче'!$F$11*1000)+('[1]4. СН (Установленные)'!$E$12*1000)+'[1]5. Плата за УРП'!$D$6</f>
        <v>3486.852000233991</v>
      </c>
      <c r="C69" s="34">
        <f>SUMIFS('[1]1. Отчет АТС'!$C:$C,'[1]1. Отчет АТС'!$A:$A,$A69,'[1]1. Отчет АТС'!$B:$B,1)+'[1]2. Иные услуги'!$D$11+('[1]3. Услуги по передаче'!$F$11*1000)+('[1]4. СН (Установленные)'!$E$12*1000)+'[1]5. Плата за УРП'!$D$6</f>
        <v>3296.3720002339915</v>
      </c>
      <c r="D69" s="34">
        <f>SUMIFS('[1]1. Отчет АТС'!$C:$C,'[1]1. Отчет АТС'!$A:$A,$A69,'[1]1. Отчет АТС'!$B:$B,2)+'[1]2. Иные услуги'!$D$11+('[1]3. Услуги по передаче'!$F$11*1000)+('[1]4. СН (Установленные)'!$E$12*1000)+'[1]5. Плата за УРП'!$D$6</f>
        <v>3114.662000233991</v>
      </c>
      <c r="E69" s="34">
        <f>SUMIFS('[1]1. Отчет АТС'!$C:$C,'[1]1. Отчет АТС'!$A:$A,$A69,'[1]1. Отчет АТС'!$B:$B,3)+'[1]2. Иные услуги'!$D$11+('[1]3. Услуги по передаче'!$F$11*1000)+('[1]4. СН (Установленные)'!$E$12*1000)+'[1]5. Плата за УРП'!$D$6</f>
        <v>2266.892000233991</v>
      </c>
      <c r="F69" s="34">
        <f>SUMIFS('[1]1. Отчет АТС'!$C:$C,'[1]1. Отчет АТС'!$A:$A,$A69,'[1]1. Отчет АТС'!$B:$B,4)+'[1]2. Иные услуги'!$D$11+('[1]3. Услуги по передаче'!$F$11*1000)+('[1]4. СН (Установленные)'!$E$12*1000)+'[1]5. Плата за УРП'!$D$6</f>
        <v>2266.7220002339909</v>
      </c>
      <c r="G69" s="34">
        <f>SUMIFS('[1]1. Отчет АТС'!$C:$C,'[1]1. Отчет АТС'!$A:$A,$A69,'[1]1. Отчет АТС'!$B:$B,5)+'[1]2. Иные услуги'!$D$11+('[1]3. Услуги по передаче'!$F$11*1000)+('[1]4. СН (Установленные)'!$E$12*1000)+'[1]5. Плата за УРП'!$D$6</f>
        <v>3243.4520002339909</v>
      </c>
      <c r="H69" s="34">
        <f>SUMIFS('[1]1. Отчет АТС'!$C:$C,'[1]1. Отчет АТС'!$A:$A,$A69,'[1]1. Отчет АТС'!$B:$B,6)+'[1]2. Иные услуги'!$D$11+('[1]3. Услуги по передаче'!$F$11*1000)+('[1]4. СН (Установленные)'!$E$12*1000)+'[1]5. Плата за УРП'!$D$6</f>
        <v>3434.6520002339912</v>
      </c>
      <c r="I69" s="34">
        <f>SUMIFS('[1]1. Отчет АТС'!$C:$C,'[1]1. Отчет АТС'!$A:$A,$A69,'[1]1. Отчет АТС'!$B:$B,7)+'[1]2. Иные услуги'!$D$11+('[1]3. Услуги по передаче'!$F$11*1000)+('[1]4. СН (Установленные)'!$E$12*1000)+'[1]5. Плата за УРП'!$D$6</f>
        <v>3690.7120002339911</v>
      </c>
      <c r="J69" s="34">
        <f>SUMIFS('[1]1. Отчет АТС'!$C:$C,'[1]1. Отчет АТС'!$A:$A,$A69,'[1]1. Отчет АТС'!$B:$B,8)+'[1]2. Иные услуги'!$D$11+('[1]3. Услуги по передаче'!$F$11*1000)+('[1]4. СН (Установленные)'!$E$12*1000)+'[1]5. Плата за УРП'!$D$6</f>
        <v>4319.3020002339908</v>
      </c>
      <c r="K69" s="34">
        <f>SUMIFS('[1]1. Отчет АТС'!$C:$C,'[1]1. Отчет АТС'!$A:$A,$A69,'[1]1. Отчет АТС'!$B:$B,9)+'[1]2. Иные услуги'!$D$11+('[1]3. Услуги по передаче'!$F$11*1000)+('[1]4. СН (Установленные)'!$E$12*1000)+'[1]5. Плата за УРП'!$D$6</f>
        <v>4352.7520002339916</v>
      </c>
      <c r="L69" s="34">
        <f>SUMIFS('[1]1. Отчет АТС'!$C:$C,'[1]1. Отчет АТС'!$A:$A,$A69,'[1]1. Отчет АТС'!$B:$B,10)+'[1]2. Иные услуги'!$D$11+('[1]3. Услуги по передаче'!$F$11*1000)+('[1]4. СН (Установленные)'!$E$12*1000)+'[1]5. Плата за УРП'!$D$6</f>
        <v>4360.1920002339903</v>
      </c>
      <c r="M69" s="34">
        <f>SUMIFS('[1]1. Отчет АТС'!$C:$C,'[1]1. Отчет АТС'!$A:$A,$A69,'[1]1. Отчет АТС'!$B:$B,11)+'[1]2. Иные услуги'!$D$11+('[1]3. Услуги по передаче'!$F$11*1000)+('[1]4. СН (Установленные)'!$E$12*1000)+'[1]5. Плата за УРП'!$D$6</f>
        <v>4365.4620002339907</v>
      </c>
      <c r="N69" s="34">
        <f>SUMIFS('[1]1. Отчет АТС'!$C:$C,'[1]1. Отчет АТС'!$A:$A,$A69,'[1]1. Отчет АТС'!$B:$B,12)+'[1]2. Иные услуги'!$D$11+('[1]3. Услуги по передаче'!$F$11*1000)+('[1]4. СН (Установленные)'!$E$12*1000)+'[1]5. Плата за УРП'!$D$6</f>
        <v>4365.9820002339911</v>
      </c>
      <c r="O69" s="34">
        <f>SUMIFS('[1]1. Отчет АТС'!$C:$C,'[1]1. Отчет АТС'!$A:$A,$A69,'[1]1. Отчет АТС'!$B:$B,13)+'[1]2. Иные услуги'!$D$11+('[1]3. Услуги по передаче'!$F$11*1000)+('[1]4. СН (Установленные)'!$E$12*1000)+'[1]5. Плата за УРП'!$D$6</f>
        <v>4362.892000233991</v>
      </c>
      <c r="P69" s="34">
        <f>SUMIFS('[1]1. Отчет АТС'!$C:$C,'[1]1. Отчет АТС'!$A:$A,$A69,'[1]1. Отчет АТС'!$B:$B,14)+'[1]2. Иные услуги'!$D$11+('[1]3. Услуги по передаче'!$F$11*1000)+('[1]4. СН (Установленные)'!$E$12*1000)+'[1]5. Плата за УРП'!$D$6</f>
        <v>4373.1820002339909</v>
      </c>
      <c r="Q69" s="34">
        <f>SUMIFS('[1]1. Отчет АТС'!$C:$C,'[1]1. Отчет АТС'!$A:$A,$A69,'[1]1. Отчет АТС'!$B:$B,15)+'[1]2. Иные услуги'!$D$11+('[1]3. Услуги по передаче'!$F$11*1000)+('[1]4. СН (Установленные)'!$E$12*1000)+'[1]5. Плата за УРП'!$D$6</f>
        <v>4364.2920002339906</v>
      </c>
      <c r="R69" s="34">
        <f>SUMIFS('[1]1. Отчет АТС'!$C:$C,'[1]1. Отчет АТС'!$A:$A,$A69,'[1]1. Отчет АТС'!$B:$B,16)+'[1]2. Иные услуги'!$D$11+('[1]3. Услуги по передаче'!$F$11*1000)+('[1]4. СН (Установленные)'!$E$12*1000)+'[1]5. Плата за УРП'!$D$6</f>
        <v>4364.9320002339909</v>
      </c>
      <c r="S69" s="34">
        <f>SUMIFS('[1]1. Отчет АТС'!$C:$C,'[1]1. Отчет АТС'!$A:$A,$A69,'[1]1. Отчет АТС'!$B:$B,17)+'[1]2. Иные услуги'!$D$11+('[1]3. Услуги по передаче'!$F$11*1000)+('[1]4. СН (Установленные)'!$E$12*1000)+'[1]5. Плата за УРП'!$D$6</f>
        <v>4350.3320002339915</v>
      </c>
      <c r="T69" s="34">
        <f>SUMIFS('[1]1. Отчет АТС'!$C:$C,'[1]1. Отчет АТС'!$A:$A,$A69,'[1]1. Отчет АТС'!$B:$B,18)+'[1]2. Иные услуги'!$D$11+('[1]3. Услуги по передаче'!$F$11*1000)+('[1]4. СН (Установленные)'!$E$12*1000)+'[1]5. Плата за УРП'!$D$6</f>
        <v>4340.7320002339911</v>
      </c>
      <c r="U69" s="34">
        <f>SUMIFS('[1]1. Отчет АТС'!$C:$C,'[1]1. Отчет АТС'!$A:$A,$A69,'[1]1. Отчет АТС'!$B:$B,19)+'[1]2. Иные услуги'!$D$11+('[1]3. Услуги по передаче'!$F$11*1000)+('[1]4. СН (Установленные)'!$E$12*1000)+'[1]5. Плата за УРП'!$D$6</f>
        <v>4322.6720002339907</v>
      </c>
      <c r="V69" s="34">
        <f>SUMIFS('[1]1. Отчет АТС'!$C:$C,'[1]1. Отчет АТС'!$A:$A,$A69,'[1]1. Отчет АТС'!$B:$B,20)+'[1]2. Иные услуги'!$D$11+('[1]3. Услуги по передаче'!$F$11*1000)+('[1]4. СН (Установленные)'!$E$12*1000)+'[1]5. Плата за УРП'!$D$6</f>
        <v>4332.3820002339908</v>
      </c>
      <c r="W69" s="34">
        <f>SUMIFS('[1]1. Отчет АТС'!$C:$C,'[1]1. Отчет АТС'!$A:$A,$A69,'[1]1. Отчет АТС'!$B:$B,21)+'[1]2. Иные услуги'!$D$11+('[1]3. Услуги по передаче'!$F$11*1000)+('[1]4. СН (Установленные)'!$E$12*1000)+'[1]5. Плата за УРП'!$D$6</f>
        <v>4339.2720002339911</v>
      </c>
      <c r="X69" s="34">
        <f>SUMIFS('[1]1. Отчет АТС'!$C:$C,'[1]1. Отчет АТС'!$A:$A,$A69,'[1]1. Отчет АТС'!$B:$B,22)+'[1]2. Иные услуги'!$D$11+('[1]3. Услуги по передаче'!$F$11*1000)+('[1]4. СН (Установленные)'!$E$12*1000)+'[1]5. Плата за УРП'!$D$6</f>
        <v>4166.3120002339911</v>
      </c>
      <c r="Y69" s="34">
        <f>SUMIFS('[1]1. Отчет АТС'!$C:$C,'[1]1. Отчет АТС'!$A:$A,$A69,'[1]1. Отчет АТС'!$B:$B,23)+'[1]2. Иные услуги'!$D$11+('[1]3. Услуги по передаче'!$F$11*1000)+('[1]4. СН (Установленные)'!$E$12*1000)+'[1]5. Плата за УРП'!$D$6</f>
        <v>3717.5220002339911</v>
      </c>
    </row>
    <row r="70" spans="1:25" ht="15">
      <c r="A70" s="33">
        <v>45469</v>
      </c>
      <c r="B70" s="34">
        <f>SUMIFS('[1]1. Отчет АТС'!$C:$C,'[1]1. Отчет АТС'!$A:$A,$A70,'[1]1. Отчет АТС'!$B:$B,0)+'[1]2. Иные услуги'!$D$11+('[1]3. Услуги по передаче'!$F$11*1000)+('[1]4. СН (Установленные)'!$E$12*1000)+'[1]5. Плата за УРП'!$D$6</f>
        <v>3524.0720002339913</v>
      </c>
      <c r="C70" s="34">
        <f>SUMIFS('[1]1. Отчет АТС'!$C:$C,'[1]1. Отчет АТС'!$A:$A,$A70,'[1]1. Отчет АТС'!$B:$B,1)+'[1]2. Иные услуги'!$D$11+('[1]3. Услуги по передаче'!$F$11*1000)+('[1]4. СН (Установленные)'!$E$12*1000)+'[1]5. Плата за УРП'!$D$6</f>
        <v>3293.9820002339911</v>
      </c>
      <c r="D70" s="34">
        <f>SUMIFS('[1]1. Отчет АТС'!$C:$C,'[1]1. Отчет АТС'!$A:$A,$A70,'[1]1. Отчет АТС'!$B:$B,2)+'[1]2. Иные услуги'!$D$11+('[1]3. Услуги по передаче'!$F$11*1000)+('[1]4. СН (Установленные)'!$E$12*1000)+'[1]5. Плата за УРП'!$D$6</f>
        <v>3166.3420002339908</v>
      </c>
      <c r="E70" s="34">
        <f>SUMIFS('[1]1. Отчет АТС'!$C:$C,'[1]1. Отчет АТС'!$A:$A,$A70,'[1]1. Отчет АТС'!$B:$B,3)+'[1]2. Иные услуги'!$D$11+('[1]3. Услуги по передаче'!$F$11*1000)+('[1]4. СН (Установленные)'!$E$12*1000)+'[1]5. Плата за УРП'!$D$6</f>
        <v>3091.582000233991</v>
      </c>
      <c r="F70" s="34">
        <f>SUMIFS('[1]1. Отчет АТС'!$C:$C,'[1]1. Отчет АТС'!$A:$A,$A70,'[1]1. Отчет АТС'!$B:$B,4)+'[1]2. Иные услуги'!$D$11+('[1]3. Услуги по передаче'!$F$11*1000)+('[1]4. СН (Установленные)'!$E$12*1000)+'[1]5. Плата за УРП'!$D$6</f>
        <v>2889.9220002339912</v>
      </c>
      <c r="G70" s="34">
        <f>SUMIFS('[1]1. Отчет АТС'!$C:$C,'[1]1. Отчет АТС'!$A:$A,$A70,'[1]1. Отчет АТС'!$B:$B,5)+'[1]2. Иные услуги'!$D$11+('[1]3. Услуги по передаче'!$F$11*1000)+('[1]4. СН (Установленные)'!$E$12*1000)+'[1]5. Плата за УРП'!$D$6</f>
        <v>3327.5320002339913</v>
      </c>
      <c r="H70" s="34">
        <f>SUMIFS('[1]1. Отчет АТС'!$C:$C,'[1]1. Отчет АТС'!$A:$A,$A70,'[1]1. Отчет АТС'!$B:$B,6)+'[1]2. Иные услуги'!$D$11+('[1]3. Услуги по передаче'!$F$11*1000)+('[1]4. СН (Установленные)'!$E$12*1000)+'[1]5. Плата за УРП'!$D$6</f>
        <v>3519.6720002339912</v>
      </c>
      <c r="I70" s="34">
        <f>SUMIFS('[1]1. Отчет АТС'!$C:$C,'[1]1. Отчет АТС'!$A:$A,$A70,'[1]1. Отчет АТС'!$B:$B,7)+'[1]2. Иные услуги'!$D$11+('[1]3. Услуги по передаче'!$F$11*1000)+('[1]4. СН (Установленные)'!$E$12*1000)+'[1]5. Плата за УРП'!$D$6</f>
        <v>3782.3220002339913</v>
      </c>
      <c r="J70" s="34">
        <f>SUMIFS('[1]1. Отчет АТС'!$C:$C,'[1]1. Отчет АТС'!$A:$A,$A70,'[1]1. Отчет АТС'!$B:$B,8)+'[1]2. Иные услуги'!$D$11+('[1]3. Услуги по передаче'!$F$11*1000)+('[1]4. СН (Установленные)'!$E$12*1000)+'[1]5. Плата за УРП'!$D$6</f>
        <v>4319.9120002339914</v>
      </c>
      <c r="K70" s="34">
        <f>SUMIFS('[1]1. Отчет АТС'!$C:$C,'[1]1. Отчет АТС'!$A:$A,$A70,'[1]1. Отчет АТС'!$B:$B,9)+'[1]2. Иные услуги'!$D$11+('[1]3. Услуги по передаче'!$F$11*1000)+('[1]4. СН (Установленные)'!$E$12*1000)+'[1]5. Плата за УРП'!$D$6</f>
        <v>4360.9520002339905</v>
      </c>
      <c r="L70" s="34">
        <f>SUMIFS('[1]1. Отчет АТС'!$C:$C,'[1]1. Отчет АТС'!$A:$A,$A70,'[1]1. Отчет АТС'!$B:$B,10)+'[1]2. Иные услуги'!$D$11+('[1]3. Услуги по передаче'!$F$11*1000)+('[1]4. СН (Установленные)'!$E$12*1000)+'[1]5. Плата за УРП'!$D$6</f>
        <v>4365.9020002339912</v>
      </c>
      <c r="M70" s="34">
        <f>SUMIFS('[1]1. Отчет АТС'!$C:$C,'[1]1. Отчет АТС'!$A:$A,$A70,'[1]1. Отчет АТС'!$B:$B,11)+'[1]2. Иные услуги'!$D$11+('[1]3. Услуги по передаче'!$F$11*1000)+('[1]4. СН (Установленные)'!$E$12*1000)+'[1]5. Плата за УРП'!$D$6</f>
        <v>4357.1720002339907</v>
      </c>
      <c r="N70" s="34">
        <f>SUMIFS('[1]1. Отчет АТС'!$C:$C,'[1]1. Отчет АТС'!$A:$A,$A70,'[1]1. Отчет АТС'!$B:$B,12)+'[1]2. Иные услуги'!$D$11+('[1]3. Услуги по передаче'!$F$11*1000)+('[1]4. СН (Установленные)'!$E$12*1000)+'[1]5. Плата за УРП'!$D$6</f>
        <v>4353.5620002339911</v>
      </c>
      <c r="O70" s="34">
        <f>SUMIFS('[1]1. Отчет АТС'!$C:$C,'[1]1. Отчет АТС'!$A:$A,$A70,'[1]1. Отчет АТС'!$B:$B,13)+'[1]2. Иные услуги'!$D$11+('[1]3. Услуги по передаче'!$F$11*1000)+('[1]4. СН (Установленные)'!$E$12*1000)+'[1]5. Плата за УРП'!$D$6</f>
        <v>4345.9420002339903</v>
      </c>
      <c r="P70" s="34">
        <f>SUMIFS('[1]1. Отчет АТС'!$C:$C,'[1]1. Отчет АТС'!$A:$A,$A70,'[1]1. Отчет АТС'!$B:$B,14)+'[1]2. Иные услуги'!$D$11+('[1]3. Услуги по передаче'!$F$11*1000)+('[1]4. СН (Установленные)'!$E$12*1000)+'[1]5. Плата за УРП'!$D$6</f>
        <v>4362.0820002339915</v>
      </c>
      <c r="Q70" s="34">
        <f>SUMIFS('[1]1. Отчет АТС'!$C:$C,'[1]1. Отчет АТС'!$A:$A,$A70,'[1]1. Отчет АТС'!$B:$B,15)+'[1]2. Иные услуги'!$D$11+('[1]3. Услуги по передаче'!$F$11*1000)+('[1]4. СН (Установленные)'!$E$12*1000)+'[1]5. Плата за УРП'!$D$6</f>
        <v>4353.3420002339908</v>
      </c>
      <c r="R70" s="34">
        <f>SUMIFS('[1]1. Отчет АТС'!$C:$C,'[1]1. Отчет АТС'!$A:$A,$A70,'[1]1. Отчет АТС'!$B:$B,16)+'[1]2. Иные услуги'!$D$11+('[1]3. Услуги по передаче'!$F$11*1000)+('[1]4. СН (Установленные)'!$E$12*1000)+'[1]5. Плата за УРП'!$D$6</f>
        <v>4354.0220002339911</v>
      </c>
      <c r="S70" s="34">
        <f>SUMIFS('[1]1. Отчет АТС'!$C:$C,'[1]1. Отчет АТС'!$A:$A,$A70,'[1]1. Отчет АТС'!$B:$B,17)+'[1]2. Иные услуги'!$D$11+('[1]3. Услуги по передаче'!$F$11*1000)+('[1]4. СН (Установленные)'!$E$12*1000)+'[1]5. Плата за УРП'!$D$6</f>
        <v>4358.3820002339908</v>
      </c>
      <c r="T70" s="34">
        <f>SUMIFS('[1]1. Отчет АТС'!$C:$C,'[1]1. Отчет АТС'!$A:$A,$A70,'[1]1. Отчет АТС'!$B:$B,18)+'[1]2. Иные услуги'!$D$11+('[1]3. Услуги по передаче'!$F$11*1000)+('[1]4. СН (Установленные)'!$E$12*1000)+'[1]5. Плата за УРП'!$D$6</f>
        <v>4356.8220002339913</v>
      </c>
      <c r="U70" s="34">
        <f>SUMIFS('[1]1. Отчет АТС'!$C:$C,'[1]1. Отчет АТС'!$A:$A,$A70,'[1]1. Отчет АТС'!$B:$B,19)+'[1]2. Иные услуги'!$D$11+('[1]3. Услуги по передаче'!$F$11*1000)+('[1]4. СН (Установленные)'!$E$12*1000)+'[1]5. Плата за УРП'!$D$6</f>
        <v>4345.5320002339904</v>
      </c>
      <c r="V70" s="34">
        <f>SUMIFS('[1]1. Отчет АТС'!$C:$C,'[1]1. Отчет АТС'!$A:$A,$A70,'[1]1. Отчет АТС'!$B:$B,20)+'[1]2. Иные услуги'!$D$11+('[1]3. Услуги по передаче'!$F$11*1000)+('[1]4. СН (Установленные)'!$E$12*1000)+'[1]5. Плата за УРП'!$D$6</f>
        <v>4348.8620002339903</v>
      </c>
      <c r="W70" s="34">
        <f>SUMIFS('[1]1. Отчет АТС'!$C:$C,'[1]1. Отчет АТС'!$A:$A,$A70,'[1]1. Отчет АТС'!$B:$B,21)+'[1]2. Иные услуги'!$D$11+('[1]3. Услуги по передаче'!$F$11*1000)+('[1]4. СН (Установленные)'!$E$12*1000)+'[1]5. Плата за УРП'!$D$6</f>
        <v>4346.8120002339911</v>
      </c>
      <c r="X70" s="34">
        <f>SUMIFS('[1]1. Отчет АТС'!$C:$C,'[1]1. Отчет АТС'!$A:$A,$A70,'[1]1. Отчет АТС'!$B:$B,22)+'[1]2. Иные услуги'!$D$11+('[1]3. Услуги по передаче'!$F$11*1000)+('[1]4. СН (Установленные)'!$E$12*1000)+'[1]5. Плата за УРП'!$D$6</f>
        <v>4307.7920002339906</v>
      </c>
      <c r="Y70" s="34">
        <f>SUMIFS('[1]1. Отчет АТС'!$C:$C,'[1]1. Отчет АТС'!$A:$A,$A70,'[1]1. Отчет АТС'!$B:$B,23)+'[1]2. Иные услуги'!$D$11+('[1]3. Услуги по передаче'!$F$11*1000)+('[1]4. СН (Установленные)'!$E$12*1000)+'[1]5. Плата за УРП'!$D$6</f>
        <v>3798.8220002339913</v>
      </c>
    </row>
    <row r="71" spans="1:25" ht="15">
      <c r="A71" s="33">
        <v>45470</v>
      </c>
      <c r="B71" s="34">
        <f>SUMIFS('[1]1. Отчет АТС'!$C:$C,'[1]1. Отчет АТС'!$A:$A,$A71,'[1]1. Отчет АТС'!$B:$B,0)+'[1]2. Иные услуги'!$D$11+('[1]3. Услуги по передаче'!$F$11*1000)+('[1]4. СН (Установленные)'!$E$12*1000)+'[1]5. Плата за УРП'!$D$6</f>
        <v>3551.4920002339913</v>
      </c>
      <c r="C71" s="34">
        <f>SUMIFS('[1]1. Отчет АТС'!$C:$C,'[1]1. Отчет АТС'!$A:$A,$A71,'[1]1. Отчет АТС'!$B:$B,1)+'[1]2. Иные услуги'!$D$11+('[1]3. Услуги по передаче'!$F$11*1000)+('[1]4. СН (Установленные)'!$E$12*1000)+'[1]5. Плата за УРП'!$D$6</f>
        <v>3290.0420002339911</v>
      </c>
      <c r="D71" s="34">
        <f>SUMIFS('[1]1. Отчет АТС'!$C:$C,'[1]1. Отчет АТС'!$A:$A,$A71,'[1]1. Отчет АТС'!$B:$B,2)+'[1]2. Иные услуги'!$D$11+('[1]3. Услуги по передаче'!$F$11*1000)+('[1]4. СН (Установленные)'!$E$12*1000)+'[1]5. Плата за УРП'!$D$6</f>
        <v>3168.4320002339909</v>
      </c>
      <c r="E71" s="34">
        <f>SUMIFS('[1]1. Отчет АТС'!$C:$C,'[1]1. Отчет АТС'!$A:$A,$A71,'[1]1. Отчет АТС'!$B:$B,3)+'[1]2. Иные услуги'!$D$11+('[1]3. Услуги по передаче'!$F$11*1000)+('[1]4. СН (Установленные)'!$E$12*1000)+'[1]5. Плата за УРП'!$D$6</f>
        <v>3094.3420002339908</v>
      </c>
      <c r="F71" s="34">
        <f>SUMIFS('[1]1. Отчет АТС'!$C:$C,'[1]1. Отчет АТС'!$A:$A,$A71,'[1]1. Отчет АТС'!$B:$B,4)+'[1]2. Иные услуги'!$D$11+('[1]3. Услуги по передаче'!$F$11*1000)+('[1]4. СН (Установленные)'!$E$12*1000)+'[1]5. Плата за УРП'!$D$6</f>
        <v>3087.082000233991</v>
      </c>
      <c r="G71" s="34">
        <f>SUMIFS('[1]1. Отчет АТС'!$C:$C,'[1]1. Отчет АТС'!$A:$A,$A71,'[1]1. Отчет АТС'!$B:$B,5)+'[1]2. Иные услуги'!$D$11+('[1]3. Услуги по передаче'!$F$11*1000)+('[1]4. СН (Установленные)'!$E$12*1000)+'[1]5. Плата за УРП'!$D$6</f>
        <v>3349.3020002339908</v>
      </c>
      <c r="H71" s="34">
        <f>SUMIFS('[1]1. Отчет АТС'!$C:$C,'[1]1. Отчет АТС'!$A:$A,$A71,'[1]1. Отчет АТС'!$B:$B,6)+'[1]2. Иные услуги'!$D$11+('[1]3. Услуги по передаче'!$F$11*1000)+('[1]4. СН (Установленные)'!$E$12*1000)+'[1]5. Плата за УРП'!$D$6</f>
        <v>3537.0920002339908</v>
      </c>
      <c r="I71" s="34">
        <f>SUMIFS('[1]1. Отчет АТС'!$C:$C,'[1]1. Отчет АТС'!$A:$A,$A71,'[1]1. Отчет АТС'!$B:$B,7)+'[1]2. Иные услуги'!$D$11+('[1]3. Услуги по передаче'!$F$11*1000)+('[1]4. СН (Установленные)'!$E$12*1000)+'[1]5. Плата за УРП'!$D$6</f>
        <v>3822.9720002339909</v>
      </c>
      <c r="J71" s="34">
        <f>SUMIFS('[1]1. Отчет АТС'!$C:$C,'[1]1. Отчет АТС'!$A:$A,$A71,'[1]1. Отчет АТС'!$B:$B,8)+'[1]2. Иные услуги'!$D$11+('[1]3. Услуги по передаче'!$F$11*1000)+('[1]4. СН (Установленные)'!$E$12*1000)+'[1]5. Плата за УРП'!$D$6</f>
        <v>4350.2020002339905</v>
      </c>
      <c r="K71" s="34">
        <f>SUMIFS('[1]1. Отчет АТС'!$C:$C,'[1]1. Отчет АТС'!$A:$A,$A71,'[1]1. Отчет АТС'!$B:$B,9)+'[1]2. Иные услуги'!$D$11+('[1]3. Услуги по передаче'!$F$11*1000)+('[1]4. СН (Установленные)'!$E$12*1000)+'[1]5. Плата за УРП'!$D$6</f>
        <v>4400.8020002339908</v>
      </c>
      <c r="L71" s="34">
        <f>SUMIFS('[1]1. Отчет АТС'!$C:$C,'[1]1. Отчет АТС'!$A:$A,$A71,'[1]1. Отчет АТС'!$B:$B,10)+'[1]2. Иные услуги'!$D$11+('[1]3. Услуги по передаче'!$F$11*1000)+('[1]4. СН (Установленные)'!$E$12*1000)+'[1]5. Плата за УРП'!$D$6</f>
        <v>4397.1220002339905</v>
      </c>
      <c r="M71" s="34">
        <f>SUMIFS('[1]1. Отчет АТС'!$C:$C,'[1]1. Отчет АТС'!$A:$A,$A71,'[1]1. Отчет АТС'!$B:$B,11)+'[1]2. Иные услуги'!$D$11+('[1]3. Услуги по передаче'!$F$11*1000)+('[1]4. СН (Установленные)'!$E$12*1000)+'[1]5. Плата за УРП'!$D$6</f>
        <v>4391.4320002339909</v>
      </c>
      <c r="N71" s="34">
        <f>SUMIFS('[1]1. Отчет АТС'!$C:$C,'[1]1. Отчет АТС'!$A:$A,$A71,'[1]1. Отчет АТС'!$B:$B,12)+'[1]2. Иные услуги'!$D$11+('[1]3. Услуги по передаче'!$F$11*1000)+('[1]4. СН (Установленные)'!$E$12*1000)+'[1]5. Плата за УРП'!$D$6</f>
        <v>4386.6120002339903</v>
      </c>
      <c r="O71" s="34">
        <f>SUMIFS('[1]1. Отчет АТС'!$C:$C,'[1]1. Отчет АТС'!$A:$A,$A71,'[1]1. Отчет АТС'!$B:$B,13)+'[1]2. Иные услуги'!$D$11+('[1]3. Услуги по передаче'!$F$11*1000)+('[1]4. СН (Установленные)'!$E$12*1000)+'[1]5. Плата за УРП'!$D$6</f>
        <v>4386.7320002339911</v>
      </c>
      <c r="P71" s="34">
        <f>SUMIFS('[1]1. Отчет АТС'!$C:$C,'[1]1. Отчет АТС'!$A:$A,$A71,'[1]1. Отчет АТС'!$B:$B,14)+'[1]2. Иные услуги'!$D$11+('[1]3. Услуги по передаче'!$F$11*1000)+('[1]4. СН (Установленные)'!$E$12*1000)+'[1]5. Плата за УРП'!$D$6</f>
        <v>4442.8320002339915</v>
      </c>
      <c r="Q71" s="34">
        <f>SUMIFS('[1]1. Отчет АТС'!$C:$C,'[1]1. Отчет АТС'!$A:$A,$A71,'[1]1. Отчет АТС'!$B:$B,15)+'[1]2. Иные услуги'!$D$11+('[1]3. Услуги по передаче'!$F$11*1000)+('[1]4. СН (Установленные)'!$E$12*1000)+'[1]5. Плата за УРП'!$D$6</f>
        <v>4470.8220002339913</v>
      </c>
      <c r="R71" s="34">
        <f>SUMIFS('[1]1. Отчет АТС'!$C:$C,'[1]1. Отчет АТС'!$A:$A,$A71,'[1]1. Отчет АТС'!$B:$B,16)+'[1]2. Иные услуги'!$D$11+('[1]3. Услуги по передаче'!$F$11*1000)+('[1]4. СН (Установленные)'!$E$12*1000)+'[1]5. Плата за УРП'!$D$6</f>
        <v>4465.2820002339904</v>
      </c>
      <c r="S71" s="34">
        <f>SUMIFS('[1]1. Отчет АТС'!$C:$C,'[1]1. Отчет АТС'!$A:$A,$A71,'[1]1. Отчет АТС'!$B:$B,17)+'[1]2. Иные услуги'!$D$11+('[1]3. Услуги по передаче'!$F$11*1000)+('[1]4. СН (Установленные)'!$E$12*1000)+'[1]5. Плата за УРП'!$D$6</f>
        <v>4449.3320002339915</v>
      </c>
      <c r="T71" s="34">
        <f>SUMIFS('[1]1. Отчет АТС'!$C:$C,'[1]1. Отчет АТС'!$A:$A,$A71,'[1]1. Отчет АТС'!$B:$B,18)+'[1]2. Иные услуги'!$D$11+('[1]3. Услуги по передаче'!$F$11*1000)+('[1]4. СН (Установленные)'!$E$12*1000)+'[1]5. Плата за УРП'!$D$6</f>
        <v>4373.7020002339905</v>
      </c>
      <c r="U71" s="34">
        <f>SUMIFS('[1]1. Отчет АТС'!$C:$C,'[1]1. Отчет АТС'!$A:$A,$A71,'[1]1. Отчет АТС'!$B:$B,19)+'[1]2. Иные услуги'!$D$11+('[1]3. Услуги по передаче'!$F$11*1000)+('[1]4. СН (Установленные)'!$E$12*1000)+'[1]5. Плата за УРП'!$D$6</f>
        <v>4339.0120002339909</v>
      </c>
      <c r="V71" s="34">
        <f>SUMIFS('[1]1. Отчет АТС'!$C:$C,'[1]1. Отчет АТС'!$A:$A,$A71,'[1]1. Отчет АТС'!$B:$B,20)+'[1]2. Иные услуги'!$D$11+('[1]3. Услуги по передаче'!$F$11*1000)+('[1]4. СН (Установленные)'!$E$12*1000)+'[1]5. Плата за УРП'!$D$6</f>
        <v>4340.7920002339906</v>
      </c>
      <c r="W71" s="34">
        <f>SUMIFS('[1]1. Отчет АТС'!$C:$C,'[1]1. Отчет АТС'!$A:$A,$A71,'[1]1. Отчет АТС'!$B:$B,21)+'[1]2. Иные услуги'!$D$11+('[1]3. Услуги по передаче'!$F$11*1000)+('[1]4. СН (Установленные)'!$E$12*1000)+'[1]5. Плата за УРП'!$D$6</f>
        <v>4334.4320002339909</v>
      </c>
      <c r="X71" s="34">
        <f>SUMIFS('[1]1. Отчет АТС'!$C:$C,'[1]1. Отчет АТС'!$A:$A,$A71,'[1]1. Отчет АТС'!$B:$B,22)+'[1]2. Иные услуги'!$D$11+('[1]3. Услуги по передаче'!$F$11*1000)+('[1]4. СН (Установленные)'!$E$12*1000)+'[1]5. Плата за УРП'!$D$6</f>
        <v>4306.4420002339912</v>
      </c>
      <c r="Y71" s="34">
        <f>SUMIFS('[1]1. Отчет АТС'!$C:$C,'[1]1. Отчет АТС'!$A:$A,$A71,'[1]1. Отчет АТС'!$B:$B,23)+'[1]2. Иные услуги'!$D$11+('[1]3. Услуги по передаче'!$F$11*1000)+('[1]4. СН (Установленные)'!$E$12*1000)+'[1]5. Плата за УРП'!$D$6</f>
        <v>3862.6820002339909</v>
      </c>
    </row>
    <row r="72" spans="1:25" ht="15">
      <c r="A72" s="33">
        <v>45471</v>
      </c>
      <c r="B72" s="34">
        <f>SUMIFS('[1]1. Отчет АТС'!$C:$C,'[1]1. Отчет АТС'!$A:$A,$A72,'[1]1. Отчет АТС'!$B:$B,0)+'[1]2. Иные услуги'!$D$11+('[1]3. Услуги по передаче'!$F$11*1000)+('[1]4. СН (Установленные)'!$E$12*1000)+'[1]5. Плата за УРП'!$D$6</f>
        <v>3553.4820002339911</v>
      </c>
      <c r="C72" s="34">
        <f>SUMIFS('[1]1. Отчет АТС'!$C:$C,'[1]1. Отчет АТС'!$A:$A,$A72,'[1]1. Отчет АТС'!$B:$B,1)+'[1]2. Иные услуги'!$D$11+('[1]3. Услуги по передаче'!$F$11*1000)+('[1]4. СН (Установленные)'!$E$12*1000)+'[1]5. Плата за УРП'!$D$6</f>
        <v>3270.352000233991</v>
      </c>
      <c r="D72" s="34">
        <f>SUMIFS('[1]1. Отчет АТС'!$C:$C,'[1]1. Отчет АТС'!$A:$A,$A72,'[1]1. Отчет АТС'!$B:$B,2)+'[1]2. Иные услуги'!$D$11+('[1]3. Услуги по передаче'!$F$11*1000)+('[1]4. СН (Установленные)'!$E$12*1000)+'[1]5. Плата за УРП'!$D$6</f>
        <v>3098.102000233991</v>
      </c>
      <c r="E72" s="34">
        <f>SUMIFS('[1]1. Отчет АТС'!$C:$C,'[1]1. Отчет АТС'!$A:$A,$A72,'[1]1. Отчет АТС'!$B:$B,3)+'[1]2. Иные услуги'!$D$11+('[1]3. Услуги по передаче'!$F$11*1000)+('[1]4. СН (Установленные)'!$E$12*1000)+'[1]5. Плата за УРП'!$D$6</f>
        <v>2267.4920002339913</v>
      </c>
      <c r="F72" s="34">
        <f>SUMIFS('[1]1. Отчет АТС'!$C:$C,'[1]1. Отчет АТС'!$A:$A,$A72,'[1]1. Отчет АТС'!$B:$B,4)+'[1]2. Иные услуги'!$D$11+('[1]3. Услуги по передаче'!$F$11*1000)+('[1]4. СН (Установленные)'!$E$12*1000)+'[1]5. Плата за УРП'!$D$6</f>
        <v>2266.7720002339911</v>
      </c>
      <c r="G72" s="34">
        <f>SUMIFS('[1]1. Отчет АТС'!$C:$C,'[1]1. Отчет АТС'!$A:$A,$A72,'[1]1. Отчет АТС'!$B:$B,5)+'[1]2. Иные услуги'!$D$11+('[1]3. Услуги по передаче'!$F$11*1000)+('[1]4. СН (Установленные)'!$E$12*1000)+'[1]5. Плата за УРП'!$D$6</f>
        <v>3220.142000233991</v>
      </c>
      <c r="H72" s="34">
        <f>SUMIFS('[1]1. Отчет АТС'!$C:$C,'[1]1. Отчет АТС'!$A:$A,$A72,'[1]1. Отчет АТС'!$B:$B,6)+'[1]2. Иные услуги'!$D$11+('[1]3. Услуги по передаче'!$F$11*1000)+('[1]4. СН (Установленные)'!$E$12*1000)+'[1]5. Плата за УРП'!$D$6</f>
        <v>3435.8220002339913</v>
      </c>
      <c r="I72" s="34">
        <f>SUMIFS('[1]1. Отчет АТС'!$C:$C,'[1]1. Отчет АТС'!$A:$A,$A72,'[1]1. Отчет АТС'!$B:$B,7)+'[1]2. Иные услуги'!$D$11+('[1]3. Услуги по передаче'!$F$11*1000)+('[1]4. СН (Установленные)'!$E$12*1000)+'[1]5. Плата за УРП'!$D$6</f>
        <v>3773.9920002339913</v>
      </c>
      <c r="J72" s="34">
        <f>SUMIFS('[1]1. Отчет АТС'!$C:$C,'[1]1. Отчет АТС'!$A:$A,$A72,'[1]1. Отчет АТС'!$B:$B,8)+'[1]2. Иные услуги'!$D$11+('[1]3. Услуги по передаче'!$F$11*1000)+('[1]4. СН (Установленные)'!$E$12*1000)+'[1]5. Плата за УРП'!$D$6</f>
        <v>4336.0320002339904</v>
      </c>
      <c r="K72" s="34">
        <f>SUMIFS('[1]1. Отчет АТС'!$C:$C,'[1]1. Отчет АТС'!$A:$A,$A72,'[1]1. Отчет АТС'!$B:$B,9)+'[1]2. Иные услуги'!$D$11+('[1]3. Услуги по передаче'!$F$11*1000)+('[1]4. СН (Установленные)'!$E$12*1000)+'[1]5. Плата за УРП'!$D$6</f>
        <v>4524.4420002339903</v>
      </c>
      <c r="L72" s="34">
        <f>SUMIFS('[1]1. Отчет АТС'!$C:$C,'[1]1. Отчет АТС'!$A:$A,$A72,'[1]1. Отчет АТС'!$B:$B,10)+'[1]2. Иные услуги'!$D$11+('[1]3. Услуги по передаче'!$F$11*1000)+('[1]4. СН (Установленные)'!$E$12*1000)+'[1]5. Плата за УРП'!$D$6</f>
        <v>4519.7920002339906</v>
      </c>
      <c r="M72" s="34">
        <f>SUMIFS('[1]1. Отчет АТС'!$C:$C,'[1]1. Отчет АТС'!$A:$A,$A72,'[1]1. Отчет АТС'!$B:$B,11)+'[1]2. Иные услуги'!$D$11+('[1]3. Услуги по передаче'!$F$11*1000)+('[1]4. СН (Установленные)'!$E$12*1000)+'[1]5. Плата за УРП'!$D$6</f>
        <v>4542.5820002339915</v>
      </c>
      <c r="N72" s="34">
        <f>SUMIFS('[1]1. Отчет АТС'!$C:$C,'[1]1. Отчет АТС'!$A:$A,$A72,'[1]1. Отчет АТС'!$B:$B,12)+'[1]2. Иные услуги'!$D$11+('[1]3. Услуги по передаче'!$F$11*1000)+('[1]4. СН (Установленные)'!$E$12*1000)+'[1]5. Плата за УРП'!$D$6</f>
        <v>4496.0820002339915</v>
      </c>
      <c r="O72" s="34">
        <f>SUMIFS('[1]1. Отчет АТС'!$C:$C,'[1]1. Отчет АТС'!$A:$A,$A72,'[1]1. Отчет АТС'!$B:$B,13)+'[1]2. Иные услуги'!$D$11+('[1]3. Услуги по передаче'!$F$11*1000)+('[1]4. СН (Установленные)'!$E$12*1000)+'[1]5. Плата за УРП'!$D$6</f>
        <v>4575.2620002339909</v>
      </c>
      <c r="P72" s="34">
        <f>SUMIFS('[1]1. Отчет АТС'!$C:$C,'[1]1. Отчет АТС'!$A:$A,$A72,'[1]1. Отчет АТС'!$B:$B,14)+'[1]2. Иные услуги'!$D$11+('[1]3. Услуги по передаче'!$F$11*1000)+('[1]4. СН (Установленные)'!$E$12*1000)+'[1]5. Плата за УРП'!$D$6</f>
        <v>4584.5520002339908</v>
      </c>
      <c r="Q72" s="34">
        <f>SUMIFS('[1]1. Отчет АТС'!$C:$C,'[1]1. Отчет АТС'!$A:$A,$A72,'[1]1. Отчет АТС'!$B:$B,15)+'[1]2. Иные услуги'!$D$11+('[1]3. Услуги по передаче'!$F$11*1000)+('[1]4. СН (Установленные)'!$E$12*1000)+'[1]5. Плата за УРП'!$D$6</f>
        <v>4593.5020002339916</v>
      </c>
      <c r="R72" s="34">
        <f>SUMIFS('[1]1. Отчет АТС'!$C:$C,'[1]1. Отчет АТС'!$A:$A,$A72,'[1]1. Отчет АТС'!$B:$B,16)+'[1]2. Иные услуги'!$D$11+('[1]3. Услуги по передаче'!$F$11*1000)+('[1]4. СН (Установленные)'!$E$12*1000)+'[1]5. Плата за УРП'!$D$6</f>
        <v>4606.2620002339909</v>
      </c>
      <c r="S72" s="34">
        <f>SUMIFS('[1]1. Отчет АТС'!$C:$C,'[1]1. Отчет АТС'!$A:$A,$A72,'[1]1. Отчет АТС'!$B:$B,17)+'[1]2. Иные услуги'!$D$11+('[1]3. Услуги по передаче'!$F$11*1000)+('[1]4. СН (Установленные)'!$E$12*1000)+'[1]5. Плата за УРП'!$D$6</f>
        <v>4586.5120002339909</v>
      </c>
      <c r="T72" s="34">
        <f>SUMIFS('[1]1. Отчет АТС'!$C:$C,'[1]1. Отчет АТС'!$A:$A,$A72,'[1]1. Отчет АТС'!$B:$B,18)+'[1]2. Иные услуги'!$D$11+('[1]3. Услуги по передаче'!$F$11*1000)+('[1]4. СН (Установленные)'!$E$12*1000)+'[1]5. Плата за УРП'!$D$6</f>
        <v>4556.1220002339905</v>
      </c>
      <c r="U72" s="34">
        <f>SUMIFS('[1]1. Отчет АТС'!$C:$C,'[1]1. Отчет АТС'!$A:$A,$A72,'[1]1. Отчет АТС'!$B:$B,19)+'[1]2. Иные услуги'!$D$11+('[1]3. Услуги по передаче'!$F$11*1000)+('[1]4. СН (Установленные)'!$E$12*1000)+'[1]5. Плата за УРП'!$D$6</f>
        <v>4450.4020002339912</v>
      </c>
      <c r="V72" s="34">
        <f>SUMIFS('[1]1. Отчет АТС'!$C:$C,'[1]1. Отчет АТС'!$A:$A,$A72,'[1]1. Отчет АТС'!$B:$B,20)+'[1]2. Иные услуги'!$D$11+('[1]3. Услуги по передаче'!$F$11*1000)+('[1]4. СН (Установленные)'!$E$12*1000)+'[1]5. Плата за УРП'!$D$6</f>
        <v>4457.5120002339909</v>
      </c>
      <c r="W72" s="34">
        <f>SUMIFS('[1]1. Отчет АТС'!$C:$C,'[1]1. Отчет АТС'!$A:$A,$A72,'[1]1. Отчет АТС'!$B:$B,21)+'[1]2. Иные услуги'!$D$11+('[1]3. Услуги по передаче'!$F$11*1000)+('[1]4. СН (Установленные)'!$E$12*1000)+'[1]5. Плата за УРП'!$D$6</f>
        <v>4442.852000233991</v>
      </c>
      <c r="X72" s="34">
        <f>SUMIFS('[1]1. Отчет АТС'!$C:$C,'[1]1. Отчет АТС'!$A:$A,$A72,'[1]1. Отчет АТС'!$B:$B,22)+'[1]2. Иные услуги'!$D$11+('[1]3. Услуги по передаче'!$F$11*1000)+('[1]4. СН (Установленные)'!$E$12*1000)+'[1]5. Плата за УРП'!$D$6</f>
        <v>4304.5220002339911</v>
      </c>
      <c r="Y72" s="34">
        <f>SUMIFS('[1]1. Отчет АТС'!$C:$C,'[1]1. Отчет АТС'!$A:$A,$A72,'[1]1. Отчет АТС'!$B:$B,23)+'[1]2. Иные услуги'!$D$11+('[1]3. Услуги по передаче'!$F$11*1000)+('[1]4. СН (Установленные)'!$E$12*1000)+'[1]5. Плата за УРП'!$D$6</f>
        <v>3760.2420002339913</v>
      </c>
    </row>
    <row r="73" spans="1:25" ht="15">
      <c r="A73" s="33">
        <v>45472</v>
      </c>
      <c r="B73" s="34">
        <f>SUMIFS('[1]1. Отчет АТС'!$C:$C,'[1]1. Отчет АТС'!$A:$A,$A73,'[1]1. Отчет АТС'!$B:$B,0)+'[1]2. Иные услуги'!$D$11+('[1]3. Услуги по передаче'!$F$11*1000)+('[1]4. СН (Установленные)'!$E$12*1000)+'[1]5. Плата за УРП'!$D$6</f>
        <v>3617.8120002339911</v>
      </c>
      <c r="C73" s="34">
        <f>SUMIFS('[1]1. Отчет АТС'!$C:$C,'[1]1. Отчет АТС'!$A:$A,$A73,'[1]1. Отчет АТС'!$B:$B,1)+'[1]2. Иные услуги'!$D$11+('[1]3. Услуги по передаче'!$F$11*1000)+('[1]4. СН (Установленные)'!$E$12*1000)+'[1]5. Плата за УРП'!$D$6</f>
        <v>3448.8420002339908</v>
      </c>
      <c r="D73" s="34">
        <f>SUMIFS('[1]1. Отчет АТС'!$C:$C,'[1]1. Отчет АТС'!$A:$A,$A73,'[1]1. Отчет АТС'!$B:$B,2)+'[1]2. Иные услуги'!$D$11+('[1]3. Услуги по передаче'!$F$11*1000)+('[1]4. СН (Установленные)'!$E$12*1000)+'[1]5. Плата за УРП'!$D$6</f>
        <v>3368.2320002339911</v>
      </c>
      <c r="E73" s="34">
        <f>SUMIFS('[1]1. Отчет АТС'!$C:$C,'[1]1. Отчет АТС'!$A:$A,$A73,'[1]1. Отчет АТС'!$B:$B,3)+'[1]2. Иные услуги'!$D$11+('[1]3. Услуги по передаче'!$F$11*1000)+('[1]4. СН (Установленные)'!$E$12*1000)+'[1]5. Плата за УРП'!$D$6</f>
        <v>3266.4920002339909</v>
      </c>
      <c r="F73" s="34">
        <f>SUMIFS('[1]1. Отчет АТС'!$C:$C,'[1]1. Отчет АТС'!$A:$A,$A73,'[1]1. Отчет АТС'!$B:$B,4)+'[1]2. Иные услуги'!$D$11+('[1]3. Услуги по передаче'!$F$11*1000)+('[1]4. СН (Установленные)'!$E$12*1000)+'[1]5. Плата за УРП'!$D$6</f>
        <v>3194.9020002339912</v>
      </c>
      <c r="G73" s="34">
        <f>SUMIFS('[1]1. Отчет АТС'!$C:$C,'[1]1. Отчет АТС'!$A:$A,$A73,'[1]1. Отчет АТС'!$B:$B,5)+'[1]2. Иные услуги'!$D$11+('[1]3. Услуги по передаче'!$F$11*1000)+('[1]4. СН (Установленные)'!$E$12*1000)+'[1]5. Плата за УРП'!$D$6</f>
        <v>3311.0920002339908</v>
      </c>
      <c r="H73" s="34">
        <f>SUMIFS('[1]1. Отчет АТС'!$C:$C,'[1]1. Отчет АТС'!$A:$A,$A73,'[1]1. Отчет АТС'!$B:$B,6)+'[1]2. Иные услуги'!$D$11+('[1]3. Услуги по передаче'!$F$11*1000)+('[1]4. СН (Установленные)'!$E$12*1000)+'[1]5. Плата за УРП'!$D$6</f>
        <v>3381.3120002339911</v>
      </c>
      <c r="I73" s="34">
        <f>SUMIFS('[1]1. Отчет АТС'!$C:$C,'[1]1. Отчет АТС'!$A:$A,$A73,'[1]1. Отчет АТС'!$B:$B,7)+'[1]2. Иные услуги'!$D$11+('[1]3. Услуги по передаче'!$F$11*1000)+('[1]4. СН (Установленные)'!$E$12*1000)+'[1]5. Плата за УРП'!$D$6</f>
        <v>3653.3220002339913</v>
      </c>
      <c r="J73" s="34">
        <f>SUMIFS('[1]1. Отчет АТС'!$C:$C,'[1]1. Отчет АТС'!$A:$A,$A73,'[1]1. Отчет АТС'!$B:$B,8)+'[1]2. Иные услуги'!$D$11+('[1]3. Услуги по передаче'!$F$11*1000)+('[1]4. СН (Установленные)'!$E$12*1000)+'[1]5. Плата за УРП'!$D$6</f>
        <v>4174.6620002339914</v>
      </c>
      <c r="K73" s="34">
        <f>SUMIFS('[1]1. Отчет АТС'!$C:$C,'[1]1. Отчет АТС'!$A:$A,$A73,'[1]1. Отчет АТС'!$B:$B,9)+'[1]2. Иные услуги'!$D$11+('[1]3. Услуги по передаче'!$F$11*1000)+('[1]4. СН (Установленные)'!$E$12*1000)+'[1]5. Плата за УРП'!$D$6</f>
        <v>4399.7620002339909</v>
      </c>
      <c r="L73" s="34">
        <f>SUMIFS('[1]1. Отчет АТС'!$C:$C,'[1]1. Отчет АТС'!$A:$A,$A73,'[1]1. Отчет АТС'!$B:$B,10)+'[1]2. Иные услуги'!$D$11+('[1]3. Услуги по передаче'!$F$11*1000)+('[1]4. СН (Установленные)'!$E$12*1000)+'[1]5. Плата за УРП'!$D$6</f>
        <v>4436.5320002339904</v>
      </c>
      <c r="M73" s="34">
        <f>SUMIFS('[1]1. Отчет АТС'!$C:$C,'[1]1. Отчет АТС'!$A:$A,$A73,'[1]1. Отчет АТС'!$B:$B,11)+'[1]2. Иные услуги'!$D$11+('[1]3. Услуги по передаче'!$F$11*1000)+('[1]4. СН (Установленные)'!$E$12*1000)+'[1]5. Плата за УРП'!$D$6</f>
        <v>4510.2820002339904</v>
      </c>
      <c r="N73" s="34">
        <f>SUMIFS('[1]1. Отчет АТС'!$C:$C,'[1]1. Отчет АТС'!$A:$A,$A73,'[1]1. Отчет АТС'!$B:$B,12)+'[1]2. Иные услуги'!$D$11+('[1]3. Услуги по передаче'!$F$11*1000)+('[1]4. СН (Установленные)'!$E$12*1000)+'[1]5. Плата за УРП'!$D$6</f>
        <v>4572.3420002339908</v>
      </c>
      <c r="O73" s="34">
        <f>SUMIFS('[1]1. Отчет АТС'!$C:$C,'[1]1. Отчет АТС'!$A:$A,$A73,'[1]1. Отчет АТС'!$B:$B,13)+'[1]2. Иные услуги'!$D$11+('[1]3. Услуги по передаче'!$F$11*1000)+('[1]4. СН (Установленные)'!$E$12*1000)+'[1]5. Плата за УРП'!$D$6</f>
        <v>4604.2720002339911</v>
      </c>
      <c r="P73" s="34">
        <f>SUMIFS('[1]1. Отчет АТС'!$C:$C,'[1]1. Отчет АТС'!$A:$A,$A73,'[1]1. Отчет АТС'!$B:$B,14)+'[1]2. Иные услуги'!$D$11+('[1]3. Услуги по передаче'!$F$11*1000)+('[1]4. СН (Установленные)'!$E$12*1000)+'[1]5. Плата за УРП'!$D$6</f>
        <v>4629.2220002339909</v>
      </c>
      <c r="Q73" s="34">
        <f>SUMIFS('[1]1. Отчет АТС'!$C:$C,'[1]1. Отчет АТС'!$A:$A,$A73,'[1]1. Отчет АТС'!$B:$B,15)+'[1]2. Иные услуги'!$D$11+('[1]3. Услуги по передаче'!$F$11*1000)+('[1]4. СН (Установленные)'!$E$12*1000)+'[1]5. Плата за УРП'!$D$6</f>
        <v>4628.1120002339903</v>
      </c>
      <c r="R73" s="34">
        <f>SUMIFS('[1]1. Отчет АТС'!$C:$C,'[1]1. Отчет АТС'!$A:$A,$A73,'[1]1. Отчет АТС'!$B:$B,16)+'[1]2. Иные услуги'!$D$11+('[1]3. Услуги по передаче'!$F$11*1000)+('[1]4. СН (Установленные)'!$E$12*1000)+'[1]5. Плата за УРП'!$D$6</f>
        <v>4655.5920002339908</v>
      </c>
      <c r="S73" s="34">
        <f>SUMIFS('[1]1. Отчет АТС'!$C:$C,'[1]1. Отчет АТС'!$A:$A,$A73,'[1]1. Отчет АТС'!$B:$B,17)+'[1]2. Иные услуги'!$D$11+('[1]3. Услуги по передаче'!$F$11*1000)+('[1]4. СН (Установленные)'!$E$12*1000)+'[1]5. Плата за УРП'!$D$6</f>
        <v>4654.6220002339905</v>
      </c>
      <c r="T73" s="34">
        <f>SUMIFS('[1]1. Отчет АТС'!$C:$C,'[1]1. Отчет АТС'!$A:$A,$A73,'[1]1. Отчет АТС'!$B:$B,18)+'[1]2. Иные услуги'!$D$11+('[1]3. Услуги по передаче'!$F$11*1000)+('[1]4. СН (Установленные)'!$E$12*1000)+'[1]5. Плата за УРП'!$D$6</f>
        <v>4655.102000233991</v>
      </c>
      <c r="U73" s="34">
        <f>SUMIFS('[1]1. Отчет АТС'!$C:$C,'[1]1. Отчет АТС'!$A:$A,$A73,'[1]1. Отчет АТС'!$B:$B,19)+'[1]2. Иные услуги'!$D$11+('[1]3. Услуги по передаче'!$F$11*1000)+('[1]4. СН (Установленные)'!$E$12*1000)+'[1]5. Плата за УРП'!$D$6</f>
        <v>4545.3420002339908</v>
      </c>
      <c r="V73" s="34">
        <f>SUMIFS('[1]1. Отчет АТС'!$C:$C,'[1]1. Отчет АТС'!$A:$A,$A73,'[1]1. Отчет АТС'!$B:$B,20)+'[1]2. Иные услуги'!$D$11+('[1]3. Услуги по передаче'!$F$11*1000)+('[1]4. СН (Установленные)'!$E$12*1000)+'[1]5. Плата за УРП'!$D$6</f>
        <v>4571.1120002339903</v>
      </c>
      <c r="W73" s="34">
        <f>SUMIFS('[1]1. Отчет АТС'!$C:$C,'[1]1. Отчет АТС'!$A:$A,$A73,'[1]1. Отчет АТС'!$B:$B,21)+'[1]2. Иные услуги'!$D$11+('[1]3. Услуги по передаче'!$F$11*1000)+('[1]4. СН (Установленные)'!$E$12*1000)+'[1]5. Плата за УРП'!$D$6</f>
        <v>4568.9320002339909</v>
      </c>
      <c r="X73" s="34">
        <f>SUMIFS('[1]1. Отчет АТС'!$C:$C,'[1]1. Отчет АТС'!$A:$A,$A73,'[1]1. Отчет АТС'!$B:$B,22)+'[1]2. Иные услуги'!$D$11+('[1]3. Услуги по передаче'!$F$11*1000)+('[1]4. СН (Установленные)'!$E$12*1000)+'[1]5. Плата за УРП'!$D$6</f>
        <v>4325.602000233991</v>
      </c>
      <c r="Y73" s="34">
        <f>SUMIFS('[1]1. Отчет АТС'!$C:$C,'[1]1. Отчет АТС'!$A:$A,$A73,'[1]1. Отчет АТС'!$B:$B,23)+'[1]2. Иные услуги'!$D$11+('[1]3. Услуги по передаче'!$F$11*1000)+('[1]4. СН (Установленные)'!$E$12*1000)+'[1]5. Плата за УРП'!$D$6</f>
        <v>3800.6720002339912</v>
      </c>
    </row>
    <row r="74" spans="1:25" ht="15">
      <c r="A74" s="33">
        <v>45473</v>
      </c>
      <c r="B74" s="34">
        <f>SUMIFS('[1]1. Отчет АТС'!$C:$C,'[1]1. Отчет АТС'!$A:$A,$A74,'[1]1. Отчет АТС'!$B:$B,0)+'[1]2. Иные услуги'!$D$11+('[1]3. Услуги по передаче'!$F$11*1000)+('[1]4. СН (Установленные)'!$E$12*1000)+'[1]5. Плата за УРП'!$D$6</f>
        <v>3536.7020002339914</v>
      </c>
      <c r="C74" s="34">
        <f>SUMIFS('[1]1. Отчет АТС'!$C:$C,'[1]1. Отчет АТС'!$A:$A,$A74,'[1]1. Отчет АТС'!$B:$B,1)+'[1]2. Иные услуги'!$D$11+('[1]3. Услуги по передаче'!$F$11*1000)+('[1]4. СН (Установленные)'!$E$12*1000)+'[1]5. Плата за УРП'!$D$6</f>
        <v>3372.642000233991</v>
      </c>
      <c r="D74" s="34">
        <f>SUMIFS('[1]1. Отчет АТС'!$C:$C,'[1]1. Отчет АТС'!$A:$A,$A74,'[1]1. Отчет АТС'!$B:$B,2)+'[1]2. Иные услуги'!$D$11+('[1]3. Услуги по передаче'!$F$11*1000)+('[1]4. СН (Установленные)'!$E$12*1000)+'[1]5. Плата за УРП'!$D$6</f>
        <v>3229.622000233991</v>
      </c>
      <c r="E74" s="34">
        <f>SUMIFS('[1]1. Отчет АТС'!$C:$C,'[1]1. Отчет АТС'!$A:$A,$A74,'[1]1. Отчет АТС'!$B:$B,3)+'[1]2. Иные услуги'!$D$11+('[1]3. Услуги по передаче'!$F$11*1000)+('[1]4. СН (Установленные)'!$E$12*1000)+'[1]5. Плата за УРП'!$D$6</f>
        <v>3091.2520002339911</v>
      </c>
      <c r="F74" s="34">
        <f>SUMIFS('[1]1. Отчет АТС'!$C:$C,'[1]1. Отчет АТС'!$A:$A,$A74,'[1]1. Отчет АТС'!$B:$B,4)+'[1]2. Иные услуги'!$D$11+('[1]3. Услуги по передаче'!$F$11*1000)+('[1]4. СН (Установленные)'!$E$12*1000)+'[1]5. Плата за УРП'!$D$6</f>
        <v>3041.8020002339908</v>
      </c>
      <c r="G74" s="34">
        <f>SUMIFS('[1]1. Отчет АТС'!$C:$C,'[1]1. Отчет АТС'!$A:$A,$A74,'[1]1. Отчет АТС'!$B:$B,5)+'[1]2. Иные услуги'!$D$11+('[1]3. Услуги по передаче'!$F$11*1000)+('[1]4. СН (Установленные)'!$E$12*1000)+'[1]5. Плата за УРП'!$D$6</f>
        <v>3123.0920002339908</v>
      </c>
      <c r="H74" s="34">
        <f>SUMIFS('[1]1. Отчет АТС'!$C:$C,'[1]1. Отчет АТС'!$A:$A,$A74,'[1]1. Отчет АТС'!$B:$B,6)+'[1]2. Иные услуги'!$D$11+('[1]3. Услуги по передаче'!$F$11*1000)+('[1]4. СН (Установленные)'!$E$12*1000)+'[1]5. Плата за УРП'!$D$6</f>
        <v>3129.4220002339912</v>
      </c>
      <c r="I74" s="34">
        <f>SUMIFS('[1]1. Отчет АТС'!$C:$C,'[1]1. Отчет АТС'!$A:$A,$A74,'[1]1. Отчет АТС'!$B:$B,7)+'[1]2. Иные услуги'!$D$11+('[1]3. Услуги по передаче'!$F$11*1000)+('[1]4. СН (Установленные)'!$E$12*1000)+'[1]5. Плата за УРП'!$D$6</f>
        <v>3493.8820002339912</v>
      </c>
      <c r="J74" s="34">
        <f>SUMIFS('[1]1. Отчет АТС'!$C:$C,'[1]1. Отчет АТС'!$A:$A,$A74,'[1]1. Отчет АТС'!$B:$B,8)+'[1]2. Иные услуги'!$D$11+('[1]3. Услуги по передаче'!$F$11*1000)+('[1]4. СН (Установленные)'!$E$12*1000)+'[1]5. Плата за УРП'!$D$6</f>
        <v>3893.6820002339909</v>
      </c>
      <c r="K74" s="34">
        <f>SUMIFS('[1]1. Отчет АТС'!$C:$C,'[1]1. Отчет АТС'!$A:$A,$A74,'[1]1. Отчет АТС'!$B:$B,9)+'[1]2. Иные услуги'!$D$11+('[1]3. Услуги по передаче'!$F$11*1000)+('[1]4. СН (Установленные)'!$E$12*1000)+'[1]5. Плата за УРП'!$D$6</f>
        <v>4341.142000233991</v>
      </c>
      <c r="L74" s="34">
        <f>SUMIFS('[1]1. Отчет АТС'!$C:$C,'[1]1. Отчет АТС'!$A:$A,$A74,'[1]1. Отчет АТС'!$B:$B,10)+'[1]2. Иные услуги'!$D$11+('[1]3. Услуги по передаче'!$F$11*1000)+('[1]4. СН (Установленные)'!$E$12*1000)+'[1]5. Плата за УРП'!$D$6</f>
        <v>4383.2120002339907</v>
      </c>
      <c r="M74" s="34">
        <f>SUMIFS('[1]1. Отчет АТС'!$C:$C,'[1]1. Отчет АТС'!$A:$A,$A74,'[1]1. Отчет АТС'!$B:$B,11)+'[1]2. Иные услуги'!$D$11+('[1]3. Услуги по передаче'!$F$11*1000)+('[1]4. СН (Установленные)'!$E$12*1000)+'[1]5. Плата за УРП'!$D$6</f>
        <v>4391.4920002339913</v>
      </c>
      <c r="N74" s="34">
        <f>SUMIFS('[1]1. Отчет АТС'!$C:$C,'[1]1. Отчет АТС'!$A:$A,$A74,'[1]1. Отчет АТС'!$B:$B,12)+'[1]2. Иные услуги'!$D$11+('[1]3. Услуги по передаче'!$F$11*1000)+('[1]4. СН (Установленные)'!$E$12*1000)+'[1]5. Плата за УРП'!$D$6</f>
        <v>4394.9520002339905</v>
      </c>
      <c r="O74" s="34">
        <f>SUMIFS('[1]1. Отчет АТС'!$C:$C,'[1]1. Отчет АТС'!$A:$A,$A74,'[1]1. Отчет АТС'!$B:$B,13)+'[1]2. Иные услуги'!$D$11+('[1]3. Услуги по передаче'!$F$11*1000)+('[1]4. СН (Установленные)'!$E$12*1000)+'[1]5. Плата за УРП'!$D$6</f>
        <v>4398.4620002339907</v>
      </c>
      <c r="P74" s="34">
        <f>SUMIFS('[1]1. Отчет АТС'!$C:$C,'[1]1. Отчет АТС'!$A:$A,$A74,'[1]1. Отчет АТС'!$B:$B,14)+'[1]2. Иные услуги'!$D$11+('[1]3. Услуги по передаче'!$F$11*1000)+('[1]4. СН (Установленные)'!$E$12*1000)+'[1]5. Плата за УРП'!$D$6</f>
        <v>4404.2020002339905</v>
      </c>
      <c r="Q74" s="34">
        <f>SUMIFS('[1]1. Отчет АТС'!$C:$C,'[1]1. Отчет АТС'!$A:$A,$A74,'[1]1. Отчет АТС'!$B:$B,15)+'[1]2. Иные услуги'!$D$11+('[1]3. Услуги по передаче'!$F$11*1000)+('[1]4. СН (Установленные)'!$E$12*1000)+'[1]5. Плата за УРП'!$D$6</f>
        <v>4407.7320002339911</v>
      </c>
      <c r="R74" s="34">
        <f>SUMIFS('[1]1. Отчет АТС'!$C:$C,'[1]1. Отчет АТС'!$A:$A,$A74,'[1]1. Отчет АТС'!$B:$B,16)+'[1]2. Иные услуги'!$D$11+('[1]3. Услуги по передаче'!$F$11*1000)+('[1]4. СН (Установленные)'!$E$12*1000)+'[1]5. Плата за УРП'!$D$6</f>
        <v>4408.1620002339914</v>
      </c>
      <c r="S74" s="34">
        <f>SUMIFS('[1]1. Отчет АТС'!$C:$C,'[1]1. Отчет АТС'!$A:$A,$A74,'[1]1. Отчет АТС'!$B:$B,17)+'[1]2. Иные услуги'!$D$11+('[1]3. Услуги по передаче'!$F$11*1000)+('[1]4. СН (Установленные)'!$E$12*1000)+'[1]5. Плата за УРП'!$D$6</f>
        <v>4401.1920002339903</v>
      </c>
      <c r="T74" s="34">
        <f>SUMIFS('[1]1. Отчет АТС'!$C:$C,'[1]1. Отчет АТС'!$A:$A,$A74,'[1]1. Отчет АТС'!$B:$B,18)+'[1]2. Иные услуги'!$D$11+('[1]3. Услуги по передаче'!$F$11*1000)+('[1]4. СН (Установленные)'!$E$12*1000)+'[1]5. Плата за УРП'!$D$6</f>
        <v>4405.6220002339905</v>
      </c>
      <c r="U74" s="34">
        <f>SUMIFS('[1]1. Отчет АТС'!$C:$C,'[1]1. Отчет АТС'!$A:$A,$A74,'[1]1. Отчет АТС'!$B:$B,19)+'[1]2. Иные услуги'!$D$11+('[1]3. Услуги по передаче'!$F$11*1000)+('[1]4. СН (Установленные)'!$E$12*1000)+'[1]5. Плата за УРП'!$D$6</f>
        <v>4384.1820002339909</v>
      </c>
      <c r="V74" s="34">
        <f>SUMIFS('[1]1. Отчет АТС'!$C:$C,'[1]1. Отчет АТС'!$A:$A,$A74,'[1]1. Отчет АТС'!$B:$B,20)+'[1]2. Иные услуги'!$D$11+('[1]3. Услуги по передаче'!$F$11*1000)+('[1]4. СН (Установленные)'!$E$12*1000)+'[1]5. Плата за УРП'!$D$6</f>
        <v>4389.4720002339909</v>
      </c>
      <c r="W74" s="34">
        <f>SUMIFS('[1]1. Отчет АТС'!$C:$C,'[1]1. Отчет АТС'!$A:$A,$A74,'[1]1. Отчет АТС'!$B:$B,21)+'[1]2. Иные услуги'!$D$11+('[1]3. Услуги по передаче'!$F$11*1000)+('[1]4. СН (Установленные)'!$E$12*1000)+'[1]5. Плата за УРП'!$D$6</f>
        <v>4381.8620002339903</v>
      </c>
      <c r="X74" s="34">
        <f>SUMIFS('[1]1. Отчет АТС'!$C:$C,'[1]1. Отчет АТС'!$A:$A,$A74,'[1]1. Отчет АТС'!$B:$B,22)+'[1]2. Иные услуги'!$D$11+('[1]3. Услуги по передаче'!$F$11*1000)+('[1]4. СН (Установленные)'!$E$12*1000)+'[1]5. Плата за УРП'!$D$6</f>
        <v>4324.2920002339906</v>
      </c>
      <c r="Y74" s="34">
        <f>SUMIFS('[1]1. Отчет АТС'!$C:$C,'[1]1. Отчет АТС'!$A:$A,$A74,'[1]1. Отчет АТС'!$B:$B,23)+'[1]2. Иные услуги'!$D$11+('[1]3. Услуги по передаче'!$F$11*1000)+('[1]4. СН (Установленные)'!$E$12*1000)+'[1]5. Плата за УРП'!$D$6</f>
        <v>3796.0920002339908</v>
      </c>
    </row>
    <row r="77" spans="1:25">
      <c r="A77" s="24" t="s">
        <v>8</v>
      </c>
      <c r="B77" s="25"/>
      <c r="C77" s="26"/>
      <c r="D77" s="27"/>
      <c r="E77" s="27"/>
      <c r="F77" s="27"/>
      <c r="G77" s="28" t="s">
        <v>35</v>
      </c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9"/>
    </row>
    <row r="78" spans="1:25" ht="24">
      <c r="A78" s="30"/>
      <c r="B78" s="31" t="s">
        <v>10</v>
      </c>
      <c r="C78" s="32" t="s">
        <v>11</v>
      </c>
      <c r="D78" s="32" t="s">
        <v>12</v>
      </c>
      <c r="E78" s="32" t="s">
        <v>13</v>
      </c>
      <c r="F78" s="32" t="s">
        <v>14</v>
      </c>
      <c r="G78" s="32" t="s">
        <v>15</v>
      </c>
      <c r="H78" s="32" t="s">
        <v>16</v>
      </c>
      <c r="I78" s="32" t="s">
        <v>17</v>
      </c>
      <c r="J78" s="32" t="s">
        <v>18</v>
      </c>
      <c r="K78" s="32" t="s">
        <v>19</v>
      </c>
      <c r="L78" s="32" t="s">
        <v>20</v>
      </c>
      <c r="M78" s="32" t="s">
        <v>21</v>
      </c>
      <c r="N78" s="32" t="s">
        <v>22</v>
      </c>
      <c r="O78" s="32" t="s">
        <v>23</v>
      </c>
      <c r="P78" s="32" t="s">
        <v>24</v>
      </c>
      <c r="Q78" s="32" t="s">
        <v>25</v>
      </c>
      <c r="R78" s="32" t="s">
        <v>26</v>
      </c>
      <c r="S78" s="32" t="s">
        <v>27</v>
      </c>
      <c r="T78" s="32" t="s">
        <v>28</v>
      </c>
      <c r="U78" s="32" t="s">
        <v>29</v>
      </c>
      <c r="V78" s="32" t="s">
        <v>30</v>
      </c>
      <c r="W78" s="32" t="s">
        <v>31</v>
      </c>
      <c r="X78" s="32" t="s">
        <v>32</v>
      </c>
      <c r="Y78" s="32" t="s">
        <v>33</v>
      </c>
    </row>
    <row r="79" spans="1:25" ht="15">
      <c r="A79" s="33">
        <v>45444</v>
      </c>
      <c r="B79" s="34">
        <f>SUMIFS('[1]1. Отчет АТС'!$C:$C,'[1]1. Отчет АТС'!$A:$A,$A79,'[1]1. Отчет АТС'!$B:$B,0)+'[1]2. Иные услуги'!$D$11+('[1]3. Услуги по передаче'!$G$11*1000)+('[1]4. СН (Установленные)'!$E$12*1000)+'[1]5. Плата за УРП'!$D$6</f>
        <v>4250.7020002339914</v>
      </c>
      <c r="C79" s="34">
        <f>SUMIFS('[1]1. Отчет АТС'!$C:$C,'[1]1. Отчет АТС'!$A:$A,$A79,'[1]1. Отчет АТС'!$B:$B,1)+'[1]2. Иные услуги'!$D$11+('[1]3. Услуги по передаче'!$G$11*1000)+('[1]4. СН (Установленные)'!$E$12*1000)+'[1]5. Плата за УРП'!$D$6</f>
        <v>4196.4020002339912</v>
      </c>
      <c r="D79" s="34">
        <f>SUMIFS('[1]1. Отчет АТС'!$C:$C,'[1]1. Отчет АТС'!$A:$A,$A79,'[1]1. Отчет АТС'!$B:$B,2)+'[1]2. Иные услуги'!$D$11+('[1]3. Услуги по передаче'!$G$11*1000)+('[1]4. СН (Установленные)'!$E$12*1000)+'[1]5. Плата за УРП'!$D$6</f>
        <v>4049.122000233991</v>
      </c>
      <c r="E79" s="34">
        <f>SUMIFS('[1]1. Отчет АТС'!$C:$C,'[1]1. Отчет АТС'!$A:$A,$A79,'[1]1. Отчет АТС'!$B:$B,3)+'[1]2. Иные услуги'!$D$11+('[1]3. Услуги по передаче'!$G$11*1000)+('[1]4. СН (Установленные)'!$E$12*1000)+'[1]5. Плата за УРП'!$D$6</f>
        <v>3924.3620002339912</v>
      </c>
      <c r="F79" s="34">
        <f>SUMIFS('[1]1. Отчет АТС'!$C:$C,'[1]1. Отчет АТС'!$A:$A,$A79,'[1]1. Отчет АТС'!$B:$B,4)+'[1]2. Иные услуги'!$D$11+('[1]3. Услуги по передаче'!$G$11*1000)+('[1]4. СН (Установленные)'!$E$12*1000)+'[1]5. Плата за УРП'!$D$6</f>
        <v>3702.4220002339907</v>
      </c>
      <c r="G79" s="34">
        <f>SUMIFS('[1]1. Отчет АТС'!$C:$C,'[1]1. Отчет АТС'!$A:$A,$A79,'[1]1. Отчет АТС'!$B:$B,5)+'[1]2. Иные услуги'!$D$11+('[1]3. Услуги по передаче'!$G$11*1000)+('[1]4. СН (Установленные)'!$E$12*1000)+'[1]5. Плата за УРП'!$D$6</f>
        <v>3623.0720002339913</v>
      </c>
      <c r="H79" s="34">
        <f>SUMIFS('[1]1. Отчет АТС'!$C:$C,'[1]1. Отчет АТС'!$A:$A,$A79,'[1]1. Отчет АТС'!$B:$B,6)+'[1]2. Иные услуги'!$D$11+('[1]3. Услуги по передаче'!$G$11*1000)+('[1]4. СН (Установленные)'!$E$12*1000)+'[1]5. Плата за УРП'!$D$6</f>
        <v>3042.4220002339912</v>
      </c>
      <c r="I79" s="34">
        <f>SUMIFS('[1]1. Отчет АТС'!$C:$C,'[1]1. Отчет АТС'!$A:$A,$A79,'[1]1. Отчет АТС'!$B:$B,7)+'[1]2. Иные услуги'!$D$11+('[1]3. Услуги по передаче'!$G$11*1000)+('[1]4. СН (Установленные)'!$E$12*1000)+'[1]5. Плата за УРП'!$D$6</f>
        <v>4146.0720002339913</v>
      </c>
      <c r="J79" s="34">
        <f>SUMIFS('[1]1. Отчет АТС'!$C:$C,'[1]1. Отчет АТС'!$A:$A,$A79,'[1]1. Отчет АТС'!$B:$B,8)+'[1]2. Иные услуги'!$D$11+('[1]3. Услуги по передаче'!$G$11*1000)+('[1]4. СН (Установленные)'!$E$12*1000)+'[1]5. Плата за УРП'!$D$6</f>
        <v>4439.1620002339914</v>
      </c>
      <c r="K79" s="34">
        <f>SUMIFS('[1]1. Отчет АТС'!$C:$C,'[1]1. Отчет АТС'!$A:$A,$A79,'[1]1. Отчет АТС'!$B:$B,9)+'[1]2. Иные услуги'!$D$11+('[1]3. Услуги по передаче'!$G$11*1000)+('[1]4. СН (Установленные)'!$E$12*1000)+'[1]5. Плата за УРП'!$D$6</f>
        <v>4603.0220002339911</v>
      </c>
      <c r="L79" s="34">
        <f>SUMIFS('[1]1. Отчет АТС'!$C:$C,'[1]1. Отчет АТС'!$A:$A,$A79,'[1]1. Отчет АТС'!$B:$B,10)+'[1]2. Иные услуги'!$D$11+('[1]3. Услуги по передаче'!$G$11*1000)+('[1]4. СН (Установленные)'!$E$12*1000)+'[1]5. Плата за УРП'!$D$6</f>
        <v>4685.0420002339906</v>
      </c>
      <c r="M79" s="34">
        <f>SUMIFS('[1]1. Отчет АТС'!$C:$C,'[1]1. Отчет АТС'!$A:$A,$A79,'[1]1. Отчет АТС'!$B:$B,11)+'[1]2. Иные услуги'!$D$11+('[1]3. Услуги по передаче'!$G$11*1000)+('[1]4. СН (Установленные)'!$E$12*1000)+'[1]5. Плата за УРП'!$D$6</f>
        <v>4474.6320002339908</v>
      </c>
      <c r="N79" s="34">
        <f>SUMIFS('[1]1. Отчет АТС'!$C:$C,'[1]1. Отчет АТС'!$A:$A,$A79,'[1]1. Отчет АТС'!$B:$B,12)+'[1]2. Иные услуги'!$D$11+('[1]3. Услуги по передаче'!$G$11*1000)+('[1]4. СН (Установленные)'!$E$12*1000)+'[1]5. Плата за УРП'!$D$6</f>
        <v>4470.3020002339908</v>
      </c>
      <c r="O79" s="34">
        <f>SUMIFS('[1]1. Отчет АТС'!$C:$C,'[1]1. Отчет АТС'!$A:$A,$A79,'[1]1. Отчет АТС'!$B:$B,13)+'[1]2. Иные услуги'!$D$11+('[1]3. Услуги по передаче'!$G$11*1000)+('[1]4. СН (Установленные)'!$E$12*1000)+'[1]5. Плата за УРП'!$D$6</f>
        <v>4479.8220002339913</v>
      </c>
      <c r="P79" s="34">
        <f>SUMIFS('[1]1. Отчет АТС'!$C:$C,'[1]1. Отчет АТС'!$A:$A,$A79,'[1]1. Отчет АТС'!$B:$B,14)+'[1]2. Иные услуги'!$D$11+('[1]3. Услуги по передаче'!$G$11*1000)+('[1]4. СН (Установленные)'!$E$12*1000)+'[1]5. Плата за УРП'!$D$6</f>
        <v>4469.4520002339914</v>
      </c>
      <c r="Q79" s="34">
        <f>SUMIFS('[1]1. Отчет АТС'!$C:$C,'[1]1. Отчет АТС'!$A:$A,$A79,'[1]1. Отчет АТС'!$B:$B,15)+'[1]2. Иные услуги'!$D$11+('[1]3. Услуги по передаче'!$G$11*1000)+('[1]4. СН (Установленные)'!$E$12*1000)+'[1]5. Плата за УРП'!$D$6</f>
        <v>4489.3620002339912</v>
      </c>
      <c r="R79" s="34">
        <f>SUMIFS('[1]1. Отчет АТС'!$C:$C,'[1]1. Отчет АТС'!$A:$A,$A79,'[1]1. Отчет АТС'!$B:$B,16)+'[1]2. Иные услуги'!$D$11+('[1]3. Услуги по передаче'!$G$11*1000)+('[1]4. СН (Установленные)'!$E$12*1000)+'[1]5. Плата за УРП'!$D$6</f>
        <v>4540.6920002339912</v>
      </c>
      <c r="S79" s="34">
        <f>SUMIFS('[1]1. Отчет АТС'!$C:$C,'[1]1. Отчет АТС'!$A:$A,$A79,'[1]1. Отчет АТС'!$B:$B,17)+'[1]2. Иные услуги'!$D$11+('[1]3. Услуги по передаче'!$G$11*1000)+('[1]4. СН (Установленные)'!$E$12*1000)+'[1]5. Плата за УРП'!$D$6</f>
        <v>4796.8620002339912</v>
      </c>
      <c r="T79" s="34">
        <f>SUMIFS('[1]1. Отчет АТС'!$C:$C,'[1]1. Отчет АТС'!$A:$A,$A79,'[1]1. Отчет АТС'!$B:$B,18)+'[1]2. Иные услуги'!$D$11+('[1]3. Услуги по передаче'!$G$11*1000)+('[1]4. СН (Установленные)'!$E$12*1000)+'[1]5. Плата за УРП'!$D$6</f>
        <v>4746.642000233991</v>
      </c>
      <c r="U79" s="34">
        <f>SUMIFS('[1]1. Отчет АТС'!$C:$C,'[1]1. Отчет АТС'!$A:$A,$A79,'[1]1. Отчет АТС'!$B:$B,19)+'[1]2. Иные услуги'!$D$11+('[1]3. Услуги по передаче'!$G$11*1000)+('[1]4. СН (Установленные)'!$E$12*1000)+'[1]5. Плата за УРП'!$D$6</f>
        <v>4716.8620002339912</v>
      </c>
      <c r="V79" s="34">
        <f>SUMIFS('[1]1. Отчет АТС'!$C:$C,'[1]1. Отчет АТС'!$A:$A,$A79,'[1]1. Отчет АТС'!$B:$B,20)+'[1]2. Иные услуги'!$D$11+('[1]3. Услуги по передаче'!$G$11*1000)+('[1]4. СН (Установленные)'!$E$12*1000)+'[1]5. Плата за УРП'!$D$6</f>
        <v>4840.4020002339912</v>
      </c>
      <c r="W79" s="34">
        <f>SUMIFS('[1]1. Отчет АТС'!$C:$C,'[1]1. Отчет АТС'!$A:$A,$A79,'[1]1. Отчет АТС'!$B:$B,21)+'[1]2. Иные услуги'!$D$11+('[1]3. Услуги по передаче'!$G$11*1000)+('[1]4. СН (Установленные)'!$E$12*1000)+'[1]5. Плата за УРП'!$D$6</f>
        <v>4752.2820002339913</v>
      </c>
      <c r="X79" s="34">
        <f>SUMIFS('[1]1. Отчет АТС'!$C:$C,'[1]1. Отчет АТС'!$A:$A,$A79,'[1]1. Отчет АТС'!$B:$B,22)+'[1]2. Иные услуги'!$D$11+('[1]3. Услуги по передаче'!$G$11*1000)+('[1]4. СН (Установленные)'!$E$12*1000)+'[1]5. Плата за УРП'!$D$6</f>
        <v>4450.9720002339909</v>
      </c>
      <c r="Y79" s="34">
        <f>SUMIFS('[1]1. Отчет АТС'!$C:$C,'[1]1. Отчет АТС'!$A:$A,$A79,'[1]1. Отчет АТС'!$B:$B,23)+'[1]2. Иные услуги'!$D$11+('[1]3. Услуги по передаче'!$G$11*1000)+('[1]4. СН (Установленные)'!$E$12*1000)+'[1]5. Плата за УРП'!$D$6</f>
        <v>4280.5920002339908</v>
      </c>
    </row>
    <row r="80" spans="1:25" ht="15">
      <c r="A80" s="33">
        <v>45445</v>
      </c>
      <c r="B80" s="34">
        <f>SUMIFS('[1]1. Отчет АТС'!$C:$C,'[1]1. Отчет АТС'!$A:$A,$A80,'[1]1. Отчет АТС'!$B:$B,0)+'[1]2. Иные услуги'!$D$11+('[1]3. Услуги по передаче'!$G$11*1000)+('[1]4. СН (Установленные)'!$E$12*1000)+'[1]5. Плата за УРП'!$D$6</f>
        <v>4209.6120002339912</v>
      </c>
      <c r="C80" s="34">
        <f>SUMIFS('[1]1. Отчет АТС'!$C:$C,'[1]1. Отчет АТС'!$A:$A,$A80,'[1]1. Отчет АТС'!$B:$B,1)+'[1]2. Иные услуги'!$D$11+('[1]3. Услуги по передаче'!$G$11*1000)+('[1]4. СН (Установленные)'!$E$12*1000)+'[1]5. Плата за УРП'!$D$6</f>
        <v>4006.2220002339909</v>
      </c>
      <c r="D80" s="34">
        <f>SUMIFS('[1]1. Отчет АТС'!$C:$C,'[1]1. Отчет АТС'!$A:$A,$A80,'[1]1. Отчет АТС'!$B:$B,2)+'[1]2. Иные услуги'!$D$11+('[1]3. Услуги по передаче'!$G$11*1000)+('[1]4. СН (Установленные)'!$E$12*1000)+'[1]5. Плата за УРП'!$D$6</f>
        <v>3806.912000233991</v>
      </c>
      <c r="E80" s="34">
        <f>SUMIFS('[1]1. Отчет АТС'!$C:$C,'[1]1. Отчет АТС'!$A:$A,$A80,'[1]1. Отчет АТС'!$B:$B,3)+'[1]2. Иные услуги'!$D$11+('[1]3. Услуги по передаче'!$G$11*1000)+('[1]4. СН (Установленные)'!$E$12*1000)+'[1]5. Плата за УРП'!$D$6</f>
        <v>3673.3020002339908</v>
      </c>
      <c r="F80" s="34">
        <f>SUMIFS('[1]1. Отчет АТС'!$C:$C,'[1]1. Отчет АТС'!$A:$A,$A80,'[1]1. Отчет АТС'!$B:$B,4)+'[1]2. Иные услуги'!$D$11+('[1]3. Услуги по передаче'!$G$11*1000)+('[1]4. СН (Установленные)'!$E$12*1000)+'[1]5. Плата за УРП'!$D$6</f>
        <v>3589.642000233991</v>
      </c>
      <c r="G80" s="34">
        <f>SUMIFS('[1]1. Отчет АТС'!$C:$C,'[1]1. Отчет АТС'!$A:$A,$A80,'[1]1. Отчет АТС'!$B:$B,5)+'[1]2. Иные услуги'!$D$11+('[1]3. Услуги по передаче'!$G$11*1000)+('[1]4. СН (Установленные)'!$E$12*1000)+'[1]5. Плата за УРП'!$D$6</f>
        <v>3608.4520002339909</v>
      </c>
      <c r="H80" s="34">
        <f>SUMIFS('[1]1. Отчет АТС'!$C:$C,'[1]1. Отчет АТС'!$A:$A,$A80,'[1]1. Отчет АТС'!$B:$B,6)+'[1]2. Иные услуги'!$D$11+('[1]3. Услуги по передаче'!$G$11*1000)+('[1]4. СН (Установленные)'!$E$12*1000)+'[1]5. Плата за УРП'!$D$6</f>
        <v>3037.0020002339911</v>
      </c>
      <c r="I80" s="34">
        <f>SUMIFS('[1]1. Отчет АТС'!$C:$C,'[1]1. Отчет АТС'!$A:$A,$A80,'[1]1. Отчет АТС'!$B:$B,7)+'[1]2. Иные услуги'!$D$11+('[1]3. Услуги по передаче'!$G$11*1000)+('[1]4. СН (Установленные)'!$E$12*1000)+'[1]5. Плата за УРП'!$D$6</f>
        <v>3040.4620002339911</v>
      </c>
      <c r="J80" s="34">
        <f>SUMIFS('[1]1. Отчет АТС'!$C:$C,'[1]1. Отчет АТС'!$A:$A,$A80,'[1]1. Отчет АТС'!$B:$B,8)+'[1]2. Иные услуги'!$D$11+('[1]3. Услуги по передаче'!$G$11*1000)+('[1]4. СН (Установленные)'!$E$12*1000)+'[1]5. Плата за УРП'!$D$6</f>
        <v>4298.4420002339912</v>
      </c>
      <c r="K80" s="34">
        <f>SUMIFS('[1]1. Отчет АТС'!$C:$C,'[1]1. Отчет АТС'!$A:$A,$A80,'[1]1. Отчет АТС'!$B:$B,9)+'[1]2. Иные услуги'!$D$11+('[1]3. Услуги по передаче'!$G$11*1000)+('[1]4. СН (Установленные)'!$E$12*1000)+'[1]5. Плата за УРП'!$D$6</f>
        <v>4638.0220002339911</v>
      </c>
      <c r="L80" s="34">
        <f>SUMIFS('[1]1. Отчет АТС'!$C:$C,'[1]1. Отчет АТС'!$A:$A,$A80,'[1]1. Отчет АТС'!$B:$B,10)+'[1]2. Иные услуги'!$D$11+('[1]3. Услуги по передаче'!$G$11*1000)+('[1]4. СН (Установленные)'!$E$12*1000)+'[1]5. Плата за УРП'!$D$6</f>
        <v>4761.7920002339906</v>
      </c>
      <c r="M80" s="34">
        <f>SUMIFS('[1]1. Отчет АТС'!$C:$C,'[1]1. Отчет АТС'!$A:$A,$A80,'[1]1. Отчет АТС'!$B:$B,11)+'[1]2. Иные услуги'!$D$11+('[1]3. Услуги по передаче'!$G$11*1000)+('[1]4. СН (Установленные)'!$E$12*1000)+'[1]5. Плата за УРП'!$D$6</f>
        <v>4770.1520002339912</v>
      </c>
      <c r="N80" s="34">
        <f>SUMIFS('[1]1. Отчет АТС'!$C:$C,'[1]1. Отчет АТС'!$A:$A,$A80,'[1]1. Отчет АТС'!$B:$B,12)+'[1]2. Иные услуги'!$D$11+('[1]3. Услуги по передаче'!$G$11*1000)+('[1]4. СН (Установленные)'!$E$12*1000)+'[1]5. Плата за УРП'!$D$6</f>
        <v>4766.1720002339916</v>
      </c>
      <c r="O80" s="34">
        <f>SUMIFS('[1]1. Отчет АТС'!$C:$C,'[1]1. Отчет АТС'!$A:$A,$A80,'[1]1. Отчет АТС'!$B:$B,13)+'[1]2. Иные услуги'!$D$11+('[1]3. Услуги по передаче'!$G$11*1000)+('[1]4. СН (Установленные)'!$E$12*1000)+'[1]5. Плата за УРП'!$D$6</f>
        <v>4795.4920002339913</v>
      </c>
      <c r="P80" s="34">
        <f>SUMIFS('[1]1. Отчет АТС'!$C:$C,'[1]1. Отчет АТС'!$A:$A,$A80,'[1]1. Отчет АТС'!$B:$B,14)+'[1]2. Иные услуги'!$D$11+('[1]3. Услуги по передаче'!$G$11*1000)+('[1]4. СН (Установленные)'!$E$12*1000)+'[1]5. Плата за УРП'!$D$6</f>
        <v>4861.602000233991</v>
      </c>
      <c r="Q80" s="34">
        <f>SUMIFS('[1]1. Отчет АТС'!$C:$C,'[1]1. Отчет АТС'!$A:$A,$A80,'[1]1. Отчет АТС'!$B:$B,15)+'[1]2. Иные услуги'!$D$11+('[1]3. Услуги по передаче'!$G$11*1000)+('[1]4. СН (Установленные)'!$E$12*1000)+'[1]5. Плата за УРП'!$D$6</f>
        <v>4911.8120002339911</v>
      </c>
      <c r="R80" s="34">
        <f>SUMIFS('[1]1. Отчет АТС'!$C:$C,'[1]1. Отчет АТС'!$A:$A,$A80,'[1]1. Отчет АТС'!$B:$B,16)+'[1]2. Иные услуги'!$D$11+('[1]3. Услуги по передаче'!$G$11*1000)+('[1]4. СН (Установленные)'!$E$12*1000)+'[1]5. Плата за УРП'!$D$6</f>
        <v>4950.6720002339916</v>
      </c>
      <c r="S80" s="34">
        <f>SUMIFS('[1]1. Отчет АТС'!$C:$C,'[1]1. Отчет АТС'!$A:$A,$A80,'[1]1. Отчет АТС'!$B:$B,17)+'[1]2. Иные услуги'!$D$11+('[1]3. Услуги по передаче'!$G$11*1000)+('[1]4. СН (Установленные)'!$E$12*1000)+'[1]5. Плата за УРП'!$D$6</f>
        <v>4972.352000233991</v>
      </c>
      <c r="T80" s="34">
        <f>SUMIFS('[1]1. Отчет АТС'!$C:$C,'[1]1. Отчет АТС'!$A:$A,$A80,'[1]1. Отчет АТС'!$B:$B,18)+'[1]2. Иные услуги'!$D$11+('[1]3. Услуги по передаче'!$G$11*1000)+('[1]4. СН (Установленные)'!$E$12*1000)+'[1]5. Плата за УРП'!$D$6</f>
        <v>4972.9920002339913</v>
      </c>
      <c r="U80" s="34">
        <f>SUMIFS('[1]1. Отчет АТС'!$C:$C,'[1]1. Отчет АТС'!$A:$A,$A80,'[1]1. Отчет АТС'!$B:$B,19)+'[1]2. Иные услуги'!$D$11+('[1]3. Услуги по передаче'!$G$11*1000)+('[1]4. СН (Установленные)'!$E$12*1000)+'[1]5. Плата за УРП'!$D$6</f>
        <v>4864.1320002339908</v>
      </c>
      <c r="V80" s="34">
        <f>SUMIFS('[1]1. Отчет АТС'!$C:$C,'[1]1. Отчет АТС'!$A:$A,$A80,'[1]1. Отчет АТС'!$B:$B,20)+'[1]2. Иные услуги'!$D$11+('[1]3. Услуги по передаче'!$G$11*1000)+('[1]4. СН (Установленные)'!$E$12*1000)+'[1]5. Плата за УРП'!$D$6</f>
        <v>4897.892000233991</v>
      </c>
      <c r="W80" s="34">
        <f>SUMIFS('[1]1. Отчет АТС'!$C:$C,'[1]1. Отчет АТС'!$A:$A,$A80,'[1]1. Отчет АТС'!$B:$B,21)+'[1]2. Иные услуги'!$D$11+('[1]3. Услуги по передаче'!$G$11*1000)+('[1]4. СН (Установленные)'!$E$12*1000)+'[1]5. Плата за УРП'!$D$6</f>
        <v>4909.9320002339909</v>
      </c>
      <c r="X80" s="34">
        <f>SUMIFS('[1]1. Отчет АТС'!$C:$C,'[1]1. Отчет АТС'!$A:$A,$A80,'[1]1. Отчет АТС'!$B:$B,22)+'[1]2. Иные услуги'!$D$11+('[1]3. Услуги по передаче'!$G$11*1000)+('[1]4. СН (Установленные)'!$E$12*1000)+'[1]5. Плата за УРП'!$D$6</f>
        <v>4770.3020002339908</v>
      </c>
      <c r="Y80" s="34">
        <f>SUMIFS('[1]1. Отчет АТС'!$C:$C,'[1]1. Отчет АТС'!$A:$A,$A80,'[1]1. Отчет АТС'!$B:$B,23)+'[1]2. Иные услуги'!$D$11+('[1]3. Услуги по передаче'!$G$11*1000)+('[1]4. СН (Установленные)'!$E$12*1000)+'[1]5. Плата за УРП'!$D$6</f>
        <v>4386.6520002339912</v>
      </c>
    </row>
    <row r="81" spans="1:25" ht="15">
      <c r="A81" s="33">
        <v>45446</v>
      </c>
      <c r="B81" s="34">
        <f>SUMIFS('[1]1. Отчет АТС'!$C:$C,'[1]1. Отчет АТС'!$A:$A,$A81,'[1]1. Отчет АТС'!$B:$B,0)+'[1]2. Иные услуги'!$D$11+('[1]3. Услуги по передаче'!$G$11*1000)+('[1]4. СН (Установленные)'!$E$12*1000)+'[1]5. Плата за УРП'!$D$6</f>
        <v>4259.3020002339908</v>
      </c>
      <c r="C81" s="34">
        <f>SUMIFS('[1]1. Отчет АТС'!$C:$C,'[1]1. Отчет АТС'!$A:$A,$A81,'[1]1. Отчет АТС'!$B:$B,1)+'[1]2. Иные услуги'!$D$11+('[1]3. Услуги по передаче'!$G$11*1000)+('[1]4. СН (Установленные)'!$E$12*1000)+'[1]5. Плата за УРП'!$D$6</f>
        <v>4040.6820002339909</v>
      </c>
      <c r="D81" s="34">
        <f>SUMIFS('[1]1. Отчет АТС'!$C:$C,'[1]1. Отчет АТС'!$A:$A,$A81,'[1]1. Отчет АТС'!$B:$B,2)+'[1]2. Иные услуги'!$D$11+('[1]3. Услуги по передаче'!$G$11*1000)+('[1]4. СН (Установленные)'!$E$12*1000)+'[1]5. Плата за УРП'!$D$6</f>
        <v>4007.5720002339913</v>
      </c>
      <c r="E81" s="34">
        <f>SUMIFS('[1]1. Отчет АТС'!$C:$C,'[1]1. Отчет АТС'!$A:$A,$A81,'[1]1. Отчет АТС'!$B:$B,3)+'[1]2. Иные услуги'!$D$11+('[1]3. Услуги по передаче'!$G$11*1000)+('[1]4. СН (Установленные)'!$E$12*1000)+'[1]5. Плата за УРП'!$D$6</f>
        <v>3852.602000233991</v>
      </c>
      <c r="F81" s="34">
        <f>SUMIFS('[1]1. Отчет АТС'!$C:$C,'[1]1. Отчет АТС'!$A:$A,$A81,'[1]1. Отчет АТС'!$B:$B,4)+'[1]2. Иные услуги'!$D$11+('[1]3. Услуги по передаче'!$G$11*1000)+('[1]4. СН (Установленные)'!$E$12*1000)+'[1]5. Плата за УРП'!$D$6</f>
        <v>3785.7720002339911</v>
      </c>
      <c r="G81" s="34">
        <f>SUMIFS('[1]1. Отчет АТС'!$C:$C,'[1]1. Отчет АТС'!$A:$A,$A81,'[1]1. Отчет АТС'!$B:$B,5)+'[1]2. Иные услуги'!$D$11+('[1]3. Услуги по передаче'!$G$11*1000)+('[1]4. СН (Установленные)'!$E$12*1000)+'[1]5. Плата за УРП'!$D$6</f>
        <v>3985.892000233991</v>
      </c>
      <c r="H81" s="34">
        <f>SUMIFS('[1]1. Отчет АТС'!$C:$C,'[1]1. Отчет АТС'!$A:$A,$A81,'[1]1. Отчет АТС'!$B:$B,6)+'[1]2. Иные услуги'!$D$11+('[1]3. Услуги по передаче'!$G$11*1000)+('[1]4. СН (Установленные)'!$E$12*1000)+'[1]5. Плата за УРП'!$D$6</f>
        <v>4131.0320002339913</v>
      </c>
      <c r="I81" s="34">
        <f>SUMIFS('[1]1. Отчет АТС'!$C:$C,'[1]1. Отчет АТС'!$A:$A,$A81,'[1]1. Отчет АТС'!$B:$B,7)+'[1]2. Иные услуги'!$D$11+('[1]3. Услуги по передаче'!$G$11*1000)+('[1]4. СН (Установленные)'!$E$12*1000)+'[1]5. Плата за УРП'!$D$6</f>
        <v>4330.602000233991</v>
      </c>
      <c r="J81" s="34">
        <f>SUMIFS('[1]1. Отчет АТС'!$C:$C,'[1]1. Отчет АТС'!$A:$A,$A81,'[1]1. Отчет АТС'!$B:$B,8)+'[1]2. Иные услуги'!$D$11+('[1]3. Услуги по передаче'!$G$11*1000)+('[1]4. СН (Установленные)'!$E$12*1000)+'[1]5. Плата за УРП'!$D$6</f>
        <v>4822.7920002339906</v>
      </c>
      <c r="K81" s="34">
        <f>SUMIFS('[1]1. Отчет АТС'!$C:$C,'[1]1. Отчет АТС'!$A:$A,$A81,'[1]1. Отчет АТС'!$B:$B,9)+'[1]2. Иные услуги'!$D$11+('[1]3. Услуги по передаче'!$G$11*1000)+('[1]4. СН (Установленные)'!$E$12*1000)+'[1]5. Плата за УРП'!$D$6</f>
        <v>5030.2320002339911</v>
      </c>
      <c r="L81" s="34">
        <f>SUMIFS('[1]1. Отчет АТС'!$C:$C,'[1]1. Отчет АТС'!$A:$A,$A81,'[1]1. Отчет АТС'!$B:$B,10)+'[1]2. Иные услуги'!$D$11+('[1]3. Услуги по передаче'!$G$11*1000)+('[1]4. СН (Установленные)'!$E$12*1000)+'[1]5. Плата за УРП'!$D$6</f>
        <v>5033.2220002339909</v>
      </c>
      <c r="M81" s="34">
        <f>SUMIFS('[1]1. Отчет АТС'!$C:$C,'[1]1. Отчет АТС'!$A:$A,$A81,'[1]1. Отчет АТС'!$B:$B,11)+'[1]2. Иные услуги'!$D$11+('[1]3. Услуги по передаче'!$G$11*1000)+('[1]4. СН (Установленные)'!$E$12*1000)+'[1]5. Плата за УРП'!$D$6</f>
        <v>5011.9120002339914</v>
      </c>
      <c r="N81" s="34">
        <f>SUMIFS('[1]1. Отчет АТС'!$C:$C,'[1]1. Отчет АТС'!$A:$A,$A81,'[1]1. Отчет АТС'!$B:$B,12)+'[1]2. Иные услуги'!$D$11+('[1]3. Услуги по передаче'!$G$11*1000)+('[1]4. СН (Установленные)'!$E$12*1000)+'[1]5. Плата за УРП'!$D$6</f>
        <v>5012.3020002339908</v>
      </c>
      <c r="O81" s="34">
        <f>SUMIFS('[1]1. Отчет АТС'!$C:$C,'[1]1. Отчет АТС'!$A:$A,$A81,'[1]1. Отчет АТС'!$B:$B,13)+'[1]2. Иные услуги'!$D$11+('[1]3. Услуги по передаче'!$G$11*1000)+('[1]4. СН (Установленные)'!$E$12*1000)+'[1]5. Плата за УРП'!$D$6</f>
        <v>5013.0020002339916</v>
      </c>
      <c r="P81" s="34">
        <f>SUMIFS('[1]1. Отчет АТС'!$C:$C,'[1]1. Отчет АТС'!$A:$A,$A81,'[1]1. Отчет АТС'!$B:$B,14)+'[1]2. Иные услуги'!$D$11+('[1]3. Услуги по передаче'!$G$11*1000)+('[1]4. СН (Установленные)'!$E$12*1000)+'[1]5. Плата за УРП'!$D$6</f>
        <v>5017.8220002339913</v>
      </c>
      <c r="Q81" s="34">
        <f>SUMIFS('[1]1. Отчет АТС'!$C:$C,'[1]1. Отчет АТС'!$A:$A,$A81,'[1]1. Отчет АТС'!$B:$B,15)+'[1]2. Иные услуги'!$D$11+('[1]3. Услуги по передаче'!$G$11*1000)+('[1]4. СН (Установленные)'!$E$12*1000)+'[1]5. Плата за УРП'!$D$6</f>
        <v>5008.9620002339907</v>
      </c>
      <c r="R81" s="34">
        <f>SUMIFS('[1]1. Отчет АТС'!$C:$C,'[1]1. Отчет АТС'!$A:$A,$A81,'[1]1. Отчет АТС'!$B:$B,16)+'[1]2. Иные услуги'!$D$11+('[1]3. Услуги по передаче'!$G$11*1000)+('[1]4. СН (Установленные)'!$E$12*1000)+'[1]5. Плата за УРП'!$D$6</f>
        <v>5005.7120002339907</v>
      </c>
      <c r="S81" s="34">
        <f>SUMIFS('[1]1. Отчет АТС'!$C:$C,'[1]1. Отчет АТС'!$A:$A,$A81,'[1]1. Отчет АТС'!$B:$B,17)+'[1]2. Иные услуги'!$D$11+('[1]3. Услуги по передаче'!$G$11*1000)+('[1]4. СН (Установленные)'!$E$12*1000)+'[1]5. Плата за УРП'!$D$6</f>
        <v>5004.4020002339912</v>
      </c>
      <c r="T81" s="34">
        <f>SUMIFS('[1]1. Отчет АТС'!$C:$C,'[1]1. Отчет АТС'!$A:$A,$A81,'[1]1. Отчет АТС'!$B:$B,18)+'[1]2. Иные услуги'!$D$11+('[1]3. Услуги по передаче'!$G$11*1000)+('[1]4. СН (Установленные)'!$E$12*1000)+'[1]5. Плата за УРП'!$D$6</f>
        <v>5004.1620002339914</v>
      </c>
      <c r="U81" s="34">
        <f>SUMIFS('[1]1. Отчет АТС'!$C:$C,'[1]1. Отчет АТС'!$A:$A,$A81,'[1]1. Отчет АТС'!$B:$B,19)+'[1]2. Иные услуги'!$D$11+('[1]3. Услуги по передаче'!$G$11*1000)+('[1]4. СН (Установленные)'!$E$12*1000)+'[1]5. Плата за УРП'!$D$6</f>
        <v>4871.3120002339911</v>
      </c>
      <c r="V81" s="34">
        <f>SUMIFS('[1]1. Отчет АТС'!$C:$C,'[1]1. Отчет АТС'!$A:$A,$A81,'[1]1. Отчет АТС'!$B:$B,20)+'[1]2. Иные услуги'!$D$11+('[1]3. Услуги по передаче'!$G$11*1000)+('[1]4. СН (Установленные)'!$E$12*1000)+'[1]5. Плата за УРП'!$D$6</f>
        <v>4922.4020002339912</v>
      </c>
      <c r="W81" s="34">
        <f>SUMIFS('[1]1. Отчет АТС'!$C:$C,'[1]1. Отчет АТС'!$A:$A,$A81,'[1]1. Отчет АТС'!$B:$B,21)+'[1]2. Иные услуги'!$D$11+('[1]3. Услуги по передаче'!$G$11*1000)+('[1]4. СН (Установленные)'!$E$12*1000)+'[1]5. Плата за УРП'!$D$6</f>
        <v>4911.2520002339916</v>
      </c>
      <c r="X81" s="34">
        <f>SUMIFS('[1]1. Отчет АТС'!$C:$C,'[1]1. Отчет АТС'!$A:$A,$A81,'[1]1. Отчет АТС'!$B:$B,22)+'[1]2. Иные услуги'!$D$11+('[1]3. Услуги по передаче'!$G$11*1000)+('[1]4. СН (Установленные)'!$E$12*1000)+'[1]5. Плата за УРП'!$D$6</f>
        <v>4590.7320002339911</v>
      </c>
      <c r="Y81" s="34">
        <f>SUMIFS('[1]1. Отчет АТС'!$C:$C,'[1]1. Отчет АТС'!$A:$A,$A81,'[1]1. Отчет АТС'!$B:$B,23)+'[1]2. Иные услуги'!$D$11+('[1]3. Услуги по передаче'!$G$11*1000)+('[1]4. СН (Установленные)'!$E$12*1000)+'[1]5. Плата за УРП'!$D$6</f>
        <v>4330.2420002339913</v>
      </c>
    </row>
    <row r="82" spans="1:25" ht="15">
      <c r="A82" s="33">
        <v>45447</v>
      </c>
      <c r="B82" s="34">
        <f>SUMIFS('[1]1. Отчет АТС'!$C:$C,'[1]1. Отчет АТС'!$A:$A,$A82,'[1]1. Отчет АТС'!$B:$B,0)+'[1]2. Иные услуги'!$D$11+('[1]3. Услуги по передаче'!$G$11*1000)+('[1]4. СН (Установленные)'!$E$12*1000)+'[1]5. Плата за УРП'!$D$6</f>
        <v>4354.0420002339906</v>
      </c>
      <c r="C82" s="34">
        <f>SUMIFS('[1]1. Отчет АТС'!$C:$C,'[1]1. Отчет АТС'!$A:$A,$A82,'[1]1. Отчет АТС'!$B:$B,1)+'[1]2. Иные услуги'!$D$11+('[1]3. Услуги по передаче'!$G$11*1000)+('[1]4. СН (Установленные)'!$E$12*1000)+'[1]5. Плата за УРП'!$D$6</f>
        <v>4126.8020002339908</v>
      </c>
      <c r="D82" s="34">
        <f>SUMIFS('[1]1. Отчет АТС'!$C:$C,'[1]1. Отчет АТС'!$A:$A,$A82,'[1]1. Отчет АТС'!$B:$B,2)+'[1]2. Иные услуги'!$D$11+('[1]3. Услуги по передаче'!$G$11*1000)+('[1]4. СН (Установленные)'!$E$12*1000)+'[1]5. Плата за УРП'!$D$6</f>
        <v>3990.4920002339909</v>
      </c>
      <c r="E82" s="34">
        <f>SUMIFS('[1]1. Отчет АТС'!$C:$C,'[1]1. Отчет АТС'!$A:$A,$A82,'[1]1. Отчет АТС'!$B:$B,3)+'[1]2. Иные услуги'!$D$11+('[1]3. Услуги по передаче'!$G$11*1000)+('[1]4. СН (Установленные)'!$E$12*1000)+'[1]5. Плата за УРП'!$D$6</f>
        <v>3893.4220002339907</v>
      </c>
      <c r="F82" s="34">
        <f>SUMIFS('[1]1. Отчет АТС'!$C:$C,'[1]1. Отчет АТС'!$A:$A,$A82,'[1]1. Отчет АТС'!$B:$B,4)+'[1]2. Иные услуги'!$D$11+('[1]3. Услуги по передаче'!$G$11*1000)+('[1]4. СН (Установленные)'!$E$12*1000)+'[1]5. Плата за УРП'!$D$6</f>
        <v>3895.5720002339913</v>
      </c>
      <c r="G82" s="34">
        <f>SUMIFS('[1]1. Отчет АТС'!$C:$C,'[1]1. Отчет АТС'!$A:$A,$A82,'[1]1. Отчет АТС'!$B:$B,5)+'[1]2. Иные услуги'!$D$11+('[1]3. Услуги по передаче'!$G$11*1000)+('[1]4. СН (Установленные)'!$E$12*1000)+'[1]5. Плата за УРП'!$D$6</f>
        <v>4067.7520002339911</v>
      </c>
      <c r="H82" s="34">
        <f>SUMIFS('[1]1. Отчет АТС'!$C:$C,'[1]1. Отчет АТС'!$A:$A,$A82,'[1]1. Отчет АТС'!$B:$B,6)+'[1]2. Иные услуги'!$D$11+('[1]3. Услуги по передаче'!$G$11*1000)+('[1]4. СН (Установленные)'!$E$12*1000)+'[1]5. Плата за УРП'!$D$6</f>
        <v>4187.4020002339912</v>
      </c>
      <c r="I82" s="34">
        <f>SUMIFS('[1]1. Отчет АТС'!$C:$C,'[1]1. Отчет АТС'!$A:$A,$A82,'[1]1. Отчет АТС'!$B:$B,7)+'[1]2. Иные услуги'!$D$11+('[1]3. Услуги по передаче'!$G$11*1000)+('[1]4. СН (Установленные)'!$E$12*1000)+'[1]5. Плата за УРП'!$D$6</f>
        <v>4436.8020002339908</v>
      </c>
      <c r="J82" s="34">
        <f>SUMIFS('[1]1. Отчет АТС'!$C:$C,'[1]1. Отчет АТС'!$A:$A,$A82,'[1]1. Отчет АТС'!$B:$B,8)+'[1]2. Иные услуги'!$D$11+('[1]3. Услуги по передаче'!$G$11*1000)+('[1]4. СН (Установленные)'!$E$12*1000)+'[1]5. Плата за УРП'!$D$6</f>
        <v>4893.142000233991</v>
      </c>
      <c r="K82" s="34">
        <f>SUMIFS('[1]1. Отчет АТС'!$C:$C,'[1]1. Отчет АТС'!$A:$A,$A82,'[1]1. Отчет АТС'!$B:$B,9)+'[1]2. Иные услуги'!$D$11+('[1]3. Услуги по передаче'!$G$11*1000)+('[1]4. СН (Установленные)'!$E$12*1000)+'[1]5. Плата за УРП'!$D$6</f>
        <v>5044.5820002339915</v>
      </c>
      <c r="L82" s="34">
        <f>SUMIFS('[1]1. Отчет АТС'!$C:$C,'[1]1. Отчет АТС'!$A:$A,$A82,'[1]1. Отчет АТС'!$B:$B,10)+'[1]2. Иные услуги'!$D$11+('[1]3. Услуги по передаче'!$G$11*1000)+('[1]4. СН (Установленные)'!$E$12*1000)+'[1]5. Плата за УРП'!$D$6</f>
        <v>5056.0020002339916</v>
      </c>
      <c r="M82" s="34">
        <f>SUMIFS('[1]1. Отчет АТС'!$C:$C,'[1]1. Отчет АТС'!$A:$A,$A82,'[1]1. Отчет АТС'!$B:$B,11)+'[1]2. Иные услуги'!$D$11+('[1]3. Услуги по передаче'!$G$11*1000)+('[1]4. СН (Установленные)'!$E$12*1000)+'[1]5. Плата за УРП'!$D$6</f>
        <v>5056.2420002339913</v>
      </c>
      <c r="N82" s="34">
        <f>SUMIFS('[1]1. Отчет АТС'!$C:$C,'[1]1. Отчет АТС'!$A:$A,$A82,'[1]1. Отчет АТС'!$B:$B,12)+'[1]2. Иные услуги'!$D$11+('[1]3. Услуги по передаче'!$G$11*1000)+('[1]4. СН (Установленные)'!$E$12*1000)+'[1]5. Плата за УРП'!$D$6</f>
        <v>5048.8020002339908</v>
      </c>
      <c r="O82" s="34">
        <f>SUMIFS('[1]1. Отчет АТС'!$C:$C,'[1]1. Отчет АТС'!$A:$A,$A82,'[1]1. Отчет АТС'!$B:$B,13)+'[1]2. Иные услуги'!$D$11+('[1]3. Услуги по передаче'!$G$11*1000)+('[1]4. СН (Установленные)'!$E$12*1000)+'[1]5. Плата за УРП'!$D$6</f>
        <v>5048.9720002339909</v>
      </c>
      <c r="P82" s="34">
        <f>SUMIFS('[1]1. Отчет АТС'!$C:$C,'[1]1. Отчет АТС'!$A:$A,$A82,'[1]1. Отчет АТС'!$B:$B,14)+'[1]2. Иные услуги'!$D$11+('[1]3. Услуги по передаче'!$G$11*1000)+('[1]4. СН (Установленные)'!$E$12*1000)+'[1]5. Плата за УРП'!$D$6</f>
        <v>5050.5920002339908</v>
      </c>
      <c r="Q82" s="34">
        <f>SUMIFS('[1]1. Отчет АТС'!$C:$C,'[1]1. Отчет АТС'!$A:$A,$A82,'[1]1. Отчет АТС'!$B:$B,15)+'[1]2. Иные услуги'!$D$11+('[1]3. Услуги по передаче'!$G$11*1000)+('[1]4. СН (Установленные)'!$E$12*1000)+'[1]5. Плата за УРП'!$D$6</f>
        <v>5048.4520002339914</v>
      </c>
      <c r="R82" s="34">
        <f>SUMIFS('[1]1. Отчет АТС'!$C:$C,'[1]1. Отчет АТС'!$A:$A,$A82,'[1]1. Отчет АТС'!$B:$B,16)+'[1]2. Иные услуги'!$D$11+('[1]3. Услуги по передаче'!$G$11*1000)+('[1]4. СН (Установленные)'!$E$12*1000)+'[1]5. Плата за УРП'!$D$6</f>
        <v>5055.6820002339909</v>
      </c>
      <c r="S82" s="34">
        <f>SUMIFS('[1]1. Отчет АТС'!$C:$C,'[1]1. Отчет АТС'!$A:$A,$A82,'[1]1. Отчет АТС'!$B:$B,17)+'[1]2. Иные услуги'!$D$11+('[1]3. Услуги по передаче'!$G$11*1000)+('[1]4. СН (Установленные)'!$E$12*1000)+'[1]5. Плата за УРП'!$D$6</f>
        <v>5056.7920002339906</v>
      </c>
      <c r="T82" s="34">
        <f>SUMIFS('[1]1. Отчет АТС'!$C:$C,'[1]1. Отчет АТС'!$A:$A,$A82,'[1]1. Отчет АТС'!$B:$B,18)+'[1]2. Иные услуги'!$D$11+('[1]3. Услуги по передаче'!$G$11*1000)+('[1]4. СН (Установленные)'!$E$12*1000)+'[1]5. Плата за УРП'!$D$6</f>
        <v>5058.3420002339908</v>
      </c>
      <c r="U82" s="34">
        <f>SUMIFS('[1]1. Отчет АТС'!$C:$C,'[1]1. Отчет АТС'!$A:$A,$A82,'[1]1. Отчет АТС'!$B:$B,19)+'[1]2. Иные услуги'!$D$11+('[1]3. Услуги по передаче'!$G$11*1000)+('[1]4. СН (Установленные)'!$E$12*1000)+'[1]5. Плата за УРП'!$D$6</f>
        <v>5040.3220002339913</v>
      </c>
      <c r="V82" s="34">
        <f>SUMIFS('[1]1. Отчет АТС'!$C:$C,'[1]1. Отчет АТС'!$A:$A,$A82,'[1]1. Отчет АТС'!$B:$B,20)+'[1]2. Иные услуги'!$D$11+('[1]3. Услуги по передаче'!$G$11*1000)+('[1]4. СН (Установленные)'!$E$12*1000)+'[1]5. Плата за УРП'!$D$6</f>
        <v>5039.2920002339906</v>
      </c>
      <c r="W82" s="34">
        <f>SUMIFS('[1]1. Отчет АТС'!$C:$C,'[1]1. Отчет АТС'!$A:$A,$A82,'[1]1. Отчет АТС'!$B:$B,21)+'[1]2. Иные услуги'!$D$11+('[1]3. Услуги по передаче'!$G$11*1000)+('[1]4. СН (Установленные)'!$E$12*1000)+'[1]5. Плата за УРП'!$D$6</f>
        <v>5047.4520002339914</v>
      </c>
      <c r="X82" s="34">
        <f>SUMIFS('[1]1. Отчет АТС'!$C:$C,'[1]1. Отчет АТС'!$A:$A,$A82,'[1]1. Отчет АТС'!$B:$B,22)+'[1]2. Иные услуги'!$D$11+('[1]3. Услуги по передаче'!$G$11*1000)+('[1]4. СН (Установленные)'!$E$12*1000)+'[1]5. Плата за УРП'!$D$6</f>
        <v>4586.9020002339912</v>
      </c>
      <c r="Y82" s="34">
        <f>SUMIFS('[1]1. Отчет АТС'!$C:$C,'[1]1. Отчет АТС'!$A:$A,$A82,'[1]1. Отчет АТС'!$B:$B,23)+'[1]2. Иные услуги'!$D$11+('[1]3. Услуги по передаче'!$G$11*1000)+('[1]4. СН (Установленные)'!$E$12*1000)+'[1]5. Плата за УРП'!$D$6</f>
        <v>4331.2920002339906</v>
      </c>
    </row>
    <row r="83" spans="1:25" ht="15">
      <c r="A83" s="33">
        <v>45448</v>
      </c>
      <c r="B83" s="34">
        <f>SUMIFS('[1]1. Отчет АТС'!$C:$C,'[1]1. Отчет АТС'!$A:$A,$A83,'[1]1. Отчет АТС'!$B:$B,0)+'[1]2. Иные услуги'!$D$11+('[1]3. Услуги по передаче'!$G$11*1000)+('[1]4. СН (Установленные)'!$E$12*1000)+'[1]5. Плата за УРП'!$D$6</f>
        <v>4165.5920002339908</v>
      </c>
      <c r="C83" s="34">
        <f>SUMIFS('[1]1. Отчет АТС'!$C:$C,'[1]1. Отчет АТС'!$A:$A,$A83,'[1]1. Отчет АТС'!$B:$B,1)+'[1]2. Иные услуги'!$D$11+('[1]3. Услуги по передаче'!$G$11*1000)+('[1]4. СН (Установленные)'!$E$12*1000)+'[1]5. Плата за УРП'!$D$6</f>
        <v>3988.9920002339909</v>
      </c>
      <c r="D83" s="34">
        <f>SUMIFS('[1]1. Отчет АТС'!$C:$C,'[1]1. Отчет АТС'!$A:$A,$A83,'[1]1. Отчет АТС'!$B:$B,2)+'[1]2. Иные услуги'!$D$11+('[1]3. Услуги по передаче'!$G$11*1000)+('[1]4. СН (Установленные)'!$E$12*1000)+'[1]5. Плата за УРП'!$D$6</f>
        <v>3851.8420002339908</v>
      </c>
      <c r="E83" s="34">
        <f>SUMIFS('[1]1. Отчет АТС'!$C:$C,'[1]1. Отчет АТС'!$A:$A,$A83,'[1]1. Отчет АТС'!$B:$B,3)+'[1]2. Иные услуги'!$D$11+('[1]3. Услуги по передаче'!$G$11*1000)+('[1]4. СН (Установленные)'!$E$12*1000)+'[1]5. Плата за УРП'!$D$6</f>
        <v>3760.8620002339912</v>
      </c>
      <c r="F83" s="34">
        <f>SUMIFS('[1]1. Отчет АТС'!$C:$C,'[1]1. Отчет АТС'!$A:$A,$A83,'[1]1. Отчет АТС'!$B:$B,4)+'[1]2. Иные услуги'!$D$11+('[1]3. Услуги по передаче'!$G$11*1000)+('[1]4. СН (Установленные)'!$E$12*1000)+'[1]5. Плата за УРП'!$D$6</f>
        <v>3031.7420002339909</v>
      </c>
      <c r="G83" s="34">
        <f>SUMIFS('[1]1. Отчет АТС'!$C:$C,'[1]1. Отчет АТС'!$A:$A,$A83,'[1]1. Отчет АТС'!$B:$B,5)+'[1]2. Иные услуги'!$D$11+('[1]3. Услуги по передаче'!$G$11*1000)+('[1]4. СН (Установленные)'!$E$12*1000)+'[1]5. Плата за УРП'!$D$6</f>
        <v>3031.7420002339909</v>
      </c>
      <c r="H83" s="34">
        <f>SUMIFS('[1]1. Отчет АТС'!$C:$C,'[1]1. Отчет АТС'!$A:$A,$A83,'[1]1. Отчет АТС'!$B:$B,6)+'[1]2. Иные услуги'!$D$11+('[1]3. Услуги по передаче'!$G$11*1000)+('[1]4. СН (Установленные)'!$E$12*1000)+'[1]5. Плата за УРП'!$D$6</f>
        <v>3235.9820002339911</v>
      </c>
      <c r="I83" s="34">
        <f>SUMIFS('[1]1. Отчет АТС'!$C:$C,'[1]1. Отчет АТС'!$A:$A,$A83,'[1]1. Отчет АТС'!$B:$B,7)+'[1]2. Иные услуги'!$D$11+('[1]3. Услуги по передаче'!$G$11*1000)+('[1]4. СН (Установленные)'!$E$12*1000)+'[1]5. Плата за УРП'!$D$6</f>
        <v>3139.8420002339913</v>
      </c>
      <c r="J83" s="34">
        <f>SUMIFS('[1]1. Отчет АТС'!$C:$C,'[1]1. Отчет АТС'!$A:$A,$A83,'[1]1. Отчет АТС'!$B:$B,8)+'[1]2. Иные услуги'!$D$11+('[1]3. Услуги по передаче'!$G$11*1000)+('[1]4. СН (Установленные)'!$E$12*1000)+'[1]5. Плата за УРП'!$D$6</f>
        <v>4765.6320002339908</v>
      </c>
      <c r="K83" s="34">
        <f>SUMIFS('[1]1. Отчет АТС'!$C:$C,'[1]1. Отчет АТС'!$A:$A,$A83,'[1]1. Отчет АТС'!$B:$B,9)+'[1]2. Иные услуги'!$D$11+('[1]3. Услуги по передаче'!$G$11*1000)+('[1]4. СН (Установленные)'!$E$12*1000)+'[1]5. Плата за УРП'!$D$6</f>
        <v>5013.6520002339912</v>
      </c>
      <c r="L83" s="34">
        <f>SUMIFS('[1]1. Отчет АТС'!$C:$C,'[1]1. Отчет АТС'!$A:$A,$A83,'[1]1. Отчет АТС'!$B:$B,10)+'[1]2. Иные услуги'!$D$11+('[1]3. Услуги по передаче'!$G$11*1000)+('[1]4. СН (Установленные)'!$E$12*1000)+'[1]5. Плата за УРП'!$D$6</f>
        <v>5036.6820002339909</v>
      </c>
      <c r="M83" s="34">
        <f>SUMIFS('[1]1. Отчет АТС'!$C:$C,'[1]1. Отчет АТС'!$A:$A,$A83,'[1]1. Отчет АТС'!$B:$B,11)+'[1]2. Иные услуги'!$D$11+('[1]3. Услуги по передаче'!$G$11*1000)+('[1]4. СН (Установленные)'!$E$12*1000)+'[1]5. Плата за УРП'!$D$6</f>
        <v>5026.2120002339907</v>
      </c>
      <c r="N83" s="34">
        <f>SUMIFS('[1]1. Отчет АТС'!$C:$C,'[1]1. Отчет АТС'!$A:$A,$A83,'[1]1. Отчет АТС'!$B:$B,12)+'[1]2. Иные услуги'!$D$11+('[1]3. Услуги по передаче'!$G$11*1000)+('[1]4. СН (Установленные)'!$E$12*1000)+'[1]5. Плата за УРП'!$D$6</f>
        <v>5027.9020002339912</v>
      </c>
      <c r="O83" s="34">
        <f>SUMIFS('[1]1. Отчет АТС'!$C:$C,'[1]1. Отчет АТС'!$A:$A,$A83,'[1]1. Отчет АТС'!$B:$B,13)+'[1]2. Иные услуги'!$D$11+('[1]3. Услуги по передаче'!$G$11*1000)+('[1]4. СН (Установленные)'!$E$12*1000)+'[1]5. Плата за УРП'!$D$6</f>
        <v>5028.6820002339909</v>
      </c>
      <c r="P83" s="34">
        <f>SUMIFS('[1]1. Отчет АТС'!$C:$C,'[1]1. Отчет АТС'!$A:$A,$A83,'[1]1. Отчет АТС'!$B:$B,14)+'[1]2. Иные услуги'!$D$11+('[1]3. Услуги по передаче'!$G$11*1000)+('[1]4. СН (Установленные)'!$E$12*1000)+'[1]5. Плата за УРП'!$D$6</f>
        <v>5028.8820002339908</v>
      </c>
      <c r="Q83" s="34">
        <f>SUMIFS('[1]1. Отчет АТС'!$C:$C,'[1]1. Отчет АТС'!$A:$A,$A83,'[1]1. Отчет АТС'!$B:$B,15)+'[1]2. Иные услуги'!$D$11+('[1]3. Услуги по передаче'!$G$11*1000)+('[1]4. СН (Установленные)'!$E$12*1000)+'[1]5. Плата за УРП'!$D$6</f>
        <v>5029.9420002339912</v>
      </c>
      <c r="R83" s="34">
        <f>SUMIFS('[1]1. Отчет АТС'!$C:$C,'[1]1. Отчет АТС'!$A:$A,$A83,'[1]1. Отчет АТС'!$B:$B,16)+'[1]2. Иные услуги'!$D$11+('[1]3. Услуги по передаче'!$G$11*1000)+('[1]4. СН (Установленные)'!$E$12*1000)+'[1]5. Плата за УРП'!$D$6</f>
        <v>5030.2520002339916</v>
      </c>
      <c r="S83" s="34">
        <f>SUMIFS('[1]1. Отчет АТС'!$C:$C,'[1]1. Отчет АТС'!$A:$A,$A83,'[1]1. Отчет АТС'!$B:$B,17)+'[1]2. Иные услуги'!$D$11+('[1]3. Услуги по передаче'!$G$11*1000)+('[1]4. СН (Установленные)'!$E$12*1000)+'[1]5. Плата за УРП'!$D$6</f>
        <v>5056.9520002339914</v>
      </c>
      <c r="T83" s="34">
        <f>SUMIFS('[1]1. Отчет АТС'!$C:$C,'[1]1. Отчет АТС'!$A:$A,$A83,'[1]1. Отчет АТС'!$B:$B,18)+'[1]2. Иные услуги'!$D$11+('[1]3. Услуги по передаче'!$G$11*1000)+('[1]4. СН (Установленные)'!$E$12*1000)+'[1]5. Плата за УРП'!$D$6</f>
        <v>5041.7620002339909</v>
      </c>
      <c r="U83" s="34">
        <f>SUMIFS('[1]1. Отчет АТС'!$C:$C,'[1]1. Отчет АТС'!$A:$A,$A83,'[1]1. Отчет АТС'!$B:$B,19)+'[1]2. Иные услуги'!$D$11+('[1]3. Услуги по передаче'!$G$11*1000)+('[1]4. СН (Установленные)'!$E$12*1000)+'[1]5. Плата за УРП'!$D$6</f>
        <v>5006.8620002339912</v>
      </c>
      <c r="V83" s="34">
        <f>SUMIFS('[1]1. Отчет АТС'!$C:$C,'[1]1. Отчет АТС'!$A:$A,$A83,'[1]1. Отчет АТС'!$B:$B,20)+'[1]2. Иные услуги'!$D$11+('[1]3. Услуги по передаче'!$G$11*1000)+('[1]4. СН (Установленные)'!$E$12*1000)+'[1]5. Плата за УРП'!$D$6</f>
        <v>5022.7420002339913</v>
      </c>
      <c r="W83" s="34">
        <f>SUMIFS('[1]1. Отчет АТС'!$C:$C,'[1]1. Отчет АТС'!$A:$A,$A83,'[1]1. Отчет АТС'!$B:$B,21)+'[1]2. Иные услуги'!$D$11+('[1]3. Услуги по передаче'!$G$11*1000)+('[1]4. СН (Установленные)'!$E$12*1000)+'[1]5. Плата за УРП'!$D$6</f>
        <v>5020.6820002339909</v>
      </c>
      <c r="X83" s="34">
        <f>SUMIFS('[1]1. Отчет АТС'!$C:$C,'[1]1. Отчет АТС'!$A:$A,$A83,'[1]1. Отчет АТС'!$B:$B,22)+'[1]2. Иные услуги'!$D$11+('[1]3. Услуги по передаче'!$G$11*1000)+('[1]4. СН (Установленные)'!$E$12*1000)+'[1]5. Плата за УРП'!$D$6</f>
        <v>4576.0820002339915</v>
      </c>
      <c r="Y83" s="34">
        <f>SUMIFS('[1]1. Отчет АТС'!$C:$C,'[1]1. Отчет АТС'!$A:$A,$A83,'[1]1. Отчет АТС'!$B:$B,23)+'[1]2. Иные услуги'!$D$11+('[1]3. Услуги по передаче'!$G$11*1000)+('[1]4. СН (Установленные)'!$E$12*1000)+'[1]5. Плата за УРП'!$D$6</f>
        <v>4262.352000233991</v>
      </c>
    </row>
    <row r="84" spans="1:25" ht="15">
      <c r="A84" s="33">
        <v>45449</v>
      </c>
      <c r="B84" s="34">
        <f>SUMIFS('[1]1. Отчет АТС'!$C:$C,'[1]1. Отчет АТС'!$A:$A,$A84,'[1]1. Отчет АТС'!$B:$B,0)+'[1]2. Иные услуги'!$D$11+('[1]3. Услуги по передаче'!$G$11*1000)+('[1]4. СН (Установленные)'!$E$12*1000)+'[1]5. Плата за УРП'!$D$6</f>
        <v>3909.8420002339908</v>
      </c>
      <c r="C84" s="34">
        <f>SUMIFS('[1]1. Отчет АТС'!$C:$C,'[1]1. Отчет АТС'!$A:$A,$A84,'[1]1. Отчет АТС'!$B:$B,1)+'[1]2. Иные услуги'!$D$11+('[1]3. Услуги по передаче'!$G$11*1000)+('[1]4. СН (Установленные)'!$E$12*1000)+'[1]5. Плата за УРП'!$D$6</f>
        <v>3795.6320002339908</v>
      </c>
      <c r="D84" s="34">
        <f>SUMIFS('[1]1. Отчет АТС'!$C:$C,'[1]1. Отчет АТС'!$A:$A,$A84,'[1]1. Отчет АТС'!$B:$B,2)+'[1]2. Иные услуги'!$D$11+('[1]3. Услуги по передаче'!$G$11*1000)+('[1]4. СН (Установленные)'!$E$12*1000)+'[1]5. Плата за УРП'!$D$6</f>
        <v>3688.5320002339909</v>
      </c>
      <c r="E84" s="34">
        <f>SUMIFS('[1]1. Отчет АТС'!$C:$C,'[1]1. Отчет АТС'!$A:$A,$A84,'[1]1. Отчет АТС'!$B:$B,3)+'[1]2. Иные услуги'!$D$11+('[1]3. Услуги по передаче'!$G$11*1000)+('[1]4. СН (Установленные)'!$E$12*1000)+'[1]5. Плата за УРП'!$D$6</f>
        <v>3031.7420002339909</v>
      </c>
      <c r="F84" s="34">
        <f>SUMIFS('[1]1. Отчет АТС'!$C:$C,'[1]1. Отчет АТС'!$A:$A,$A84,'[1]1. Отчет АТС'!$B:$B,4)+'[1]2. Иные услуги'!$D$11+('[1]3. Услуги по передаче'!$G$11*1000)+('[1]4. СН (Установленные)'!$E$12*1000)+'[1]5. Плата за УРП'!$D$6</f>
        <v>3031.7420002339909</v>
      </c>
      <c r="G84" s="34">
        <f>SUMIFS('[1]1. Отчет АТС'!$C:$C,'[1]1. Отчет АТС'!$A:$A,$A84,'[1]1. Отчет АТС'!$B:$B,5)+'[1]2. Иные услуги'!$D$11+('[1]3. Услуги по передаче'!$G$11*1000)+('[1]4. СН (Установленные)'!$E$12*1000)+'[1]5. Плата за УРП'!$D$6</f>
        <v>3031.7420002339909</v>
      </c>
      <c r="H84" s="34">
        <f>SUMIFS('[1]1. Отчет АТС'!$C:$C,'[1]1. Отчет АТС'!$A:$A,$A84,'[1]1. Отчет АТС'!$B:$B,6)+'[1]2. Иные услуги'!$D$11+('[1]3. Услуги по передаче'!$G$11*1000)+('[1]4. СН (Установленные)'!$E$12*1000)+'[1]5. Плата за УРП'!$D$6</f>
        <v>3172.3820002339912</v>
      </c>
      <c r="I84" s="34">
        <f>SUMIFS('[1]1. Отчет АТС'!$C:$C,'[1]1. Отчет АТС'!$A:$A,$A84,'[1]1. Отчет АТС'!$B:$B,7)+'[1]2. Иные услуги'!$D$11+('[1]3. Услуги по передаче'!$G$11*1000)+('[1]4. СН (Установленные)'!$E$12*1000)+'[1]5. Плата за УРП'!$D$6</f>
        <v>4145.9120002339914</v>
      </c>
      <c r="J84" s="34">
        <f>SUMIFS('[1]1. Отчет АТС'!$C:$C,'[1]1. Отчет АТС'!$A:$A,$A84,'[1]1. Отчет АТС'!$B:$B,8)+'[1]2. Иные услуги'!$D$11+('[1]3. Услуги по передаче'!$G$11*1000)+('[1]4. СН (Установленные)'!$E$12*1000)+'[1]5. Плата за УРП'!$D$6</f>
        <v>4611.1320002339908</v>
      </c>
      <c r="K84" s="34">
        <f>SUMIFS('[1]1. Отчет АТС'!$C:$C,'[1]1. Отчет АТС'!$A:$A,$A84,'[1]1. Отчет АТС'!$B:$B,9)+'[1]2. Иные услуги'!$D$11+('[1]3. Услуги по передаче'!$G$11*1000)+('[1]4. СН (Установленные)'!$E$12*1000)+'[1]5. Плата за УРП'!$D$6</f>
        <v>5010.102000233991</v>
      </c>
      <c r="L84" s="34">
        <f>SUMIFS('[1]1. Отчет АТС'!$C:$C,'[1]1. Отчет АТС'!$A:$A,$A84,'[1]1. Отчет АТС'!$B:$B,10)+'[1]2. Иные услуги'!$D$11+('[1]3. Услуги по передаче'!$G$11*1000)+('[1]4. СН (Установленные)'!$E$12*1000)+'[1]5. Плата за УРП'!$D$6</f>
        <v>5050.5920002339908</v>
      </c>
      <c r="M84" s="34">
        <f>SUMIFS('[1]1. Отчет АТС'!$C:$C,'[1]1. Отчет АТС'!$A:$A,$A84,'[1]1. Отчет АТС'!$B:$B,11)+'[1]2. Иные услуги'!$D$11+('[1]3. Услуги по передаче'!$G$11*1000)+('[1]4. СН (Установленные)'!$E$12*1000)+'[1]5. Плата за УРП'!$D$6</f>
        <v>5056.5720002339913</v>
      </c>
      <c r="N84" s="34">
        <f>SUMIFS('[1]1. Отчет АТС'!$C:$C,'[1]1. Отчет АТС'!$A:$A,$A84,'[1]1. Отчет АТС'!$B:$B,12)+'[1]2. Иные услуги'!$D$11+('[1]3. Услуги по передаче'!$G$11*1000)+('[1]4. СН (Установленные)'!$E$12*1000)+'[1]5. Плата за УРП'!$D$6</f>
        <v>5052.5520002339908</v>
      </c>
      <c r="O84" s="34">
        <f>SUMIFS('[1]1. Отчет АТС'!$C:$C,'[1]1. Отчет АТС'!$A:$A,$A84,'[1]1. Отчет АТС'!$B:$B,13)+'[1]2. Иные услуги'!$D$11+('[1]3. Услуги по передаче'!$G$11*1000)+('[1]4. СН (Установленные)'!$E$12*1000)+'[1]5. Плата за УРП'!$D$6</f>
        <v>5048.3420002339908</v>
      </c>
      <c r="P84" s="34">
        <f>SUMIFS('[1]1. Отчет АТС'!$C:$C,'[1]1. Отчет АТС'!$A:$A,$A84,'[1]1. Отчет АТС'!$B:$B,14)+'[1]2. Иные услуги'!$D$11+('[1]3. Услуги по передаче'!$G$11*1000)+('[1]4. СН (Установленные)'!$E$12*1000)+'[1]5. Плата за УРП'!$D$6</f>
        <v>5070.2720002339911</v>
      </c>
      <c r="Q84" s="34">
        <f>SUMIFS('[1]1. Отчет АТС'!$C:$C,'[1]1. Отчет АТС'!$A:$A,$A84,'[1]1. Отчет АТС'!$B:$B,15)+'[1]2. Иные услуги'!$D$11+('[1]3. Услуги по передаче'!$G$11*1000)+('[1]4. СН (Установленные)'!$E$12*1000)+'[1]5. Плата за УРП'!$D$6</f>
        <v>5076.4120002339914</v>
      </c>
      <c r="R84" s="34">
        <f>SUMIFS('[1]1. Отчет АТС'!$C:$C,'[1]1. Отчет АТС'!$A:$A,$A84,'[1]1. Отчет АТС'!$B:$B,16)+'[1]2. Иные услуги'!$D$11+('[1]3. Услуги по передаче'!$G$11*1000)+('[1]4. СН (Установленные)'!$E$12*1000)+'[1]5. Плата за УРП'!$D$6</f>
        <v>5064.5220002339911</v>
      </c>
      <c r="S84" s="34">
        <f>SUMIFS('[1]1. Отчет АТС'!$C:$C,'[1]1. Отчет АТС'!$A:$A,$A84,'[1]1. Отчет АТС'!$B:$B,17)+'[1]2. Иные услуги'!$D$11+('[1]3. Услуги по передаче'!$G$11*1000)+('[1]4. СН (Установленные)'!$E$12*1000)+'[1]5. Плата за УРП'!$D$6</f>
        <v>5049.5120002339909</v>
      </c>
      <c r="T84" s="34">
        <f>SUMIFS('[1]1. Отчет АТС'!$C:$C,'[1]1. Отчет АТС'!$A:$A,$A84,'[1]1. Отчет АТС'!$B:$B,18)+'[1]2. Иные услуги'!$D$11+('[1]3. Услуги по передаче'!$G$11*1000)+('[1]4. СН (Установленные)'!$E$12*1000)+'[1]5. Плата за УРП'!$D$6</f>
        <v>5033.4020002339912</v>
      </c>
      <c r="U84" s="34">
        <f>SUMIFS('[1]1. Отчет АТС'!$C:$C,'[1]1. Отчет АТС'!$A:$A,$A84,'[1]1. Отчет АТС'!$B:$B,19)+'[1]2. Иные услуги'!$D$11+('[1]3. Услуги по передаче'!$G$11*1000)+('[1]4. СН (Установленные)'!$E$12*1000)+'[1]5. Плата за УРП'!$D$6</f>
        <v>4856.3820002339908</v>
      </c>
      <c r="V84" s="34">
        <f>SUMIFS('[1]1. Отчет АТС'!$C:$C,'[1]1. Отчет АТС'!$A:$A,$A84,'[1]1. Отчет АТС'!$B:$B,20)+'[1]2. Иные услуги'!$D$11+('[1]3. Услуги по передаче'!$G$11*1000)+('[1]4. СН (Установленные)'!$E$12*1000)+'[1]5. Плата за УРП'!$D$6</f>
        <v>4942.4320002339909</v>
      </c>
      <c r="W84" s="34">
        <f>SUMIFS('[1]1. Отчет АТС'!$C:$C,'[1]1. Отчет АТС'!$A:$A,$A84,'[1]1. Отчет АТС'!$B:$B,21)+'[1]2. Иные услуги'!$D$11+('[1]3. Услуги по передаче'!$G$11*1000)+('[1]4. СН (Установленные)'!$E$12*1000)+'[1]5. Плата за УРП'!$D$6</f>
        <v>4859.102000233991</v>
      </c>
      <c r="X84" s="34">
        <f>SUMIFS('[1]1. Отчет АТС'!$C:$C,'[1]1. Отчет АТС'!$A:$A,$A84,'[1]1. Отчет АТС'!$B:$B,22)+'[1]2. Иные услуги'!$D$11+('[1]3. Услуги по передаче'!$G$11*1000)+('[1]4. СН (Установленные)'!$E$12*1000)+'[1]5. Плата за УРП'!$D$6</f>
        <v>4408.2720002339911</v>
      </c>
      <c r="Y84" s="34">
        <f>SUMIFS('[1]1. Отчет АТС'!$C:$C,'[1]1. Отчет АТС'!$A:$A,$A84,'[1]1. Отчет АТС'!$B:$B,23)+'[1]2. Иные услуги'!$D$11+('[1]3. Услуги по передаче'!$G$11*1000)+('[1]4. СН (Установленные)'!$E$12*1000)+'[1]5. Плата за УРП'!$D$6</f>
        <v>4122.2020002339914</v>
      </c>
    </row>
    <row r="85" spans="1:25" ht="15">
      <c r="A85" s="33">
        <v>45450</v>
      </c>
      <c r="B85" s="34">
        <f>SUMIFS('[1]1. Отчет АТС'!$C:$C,'[1]1. Отчет АТС'!$A:$A,$A85,'[1]1. Отчет АТС'!$B:$B,0)+'[1]2. Иные услуги'!$D$11+('[1]3. Услуги по передаче'!$G$11*1000)+('[1]4. СН (Установленные)'!$E$12*1000)+'[1]5. Плата за УРП'!$D$6</f>
        <v>3964.602000233991</v>
      </c>
      <c r="C85" s="34">
        <f>SUMIFS('[1]1. Отчет АТС'!$C:$C,'[1]1. Отчет АТС'!$A:$A,$A85,'[1]1. Отчет АТС'!$B:$B,1)+'[1]2. Иные услуги'!$D$11+('[1]3. Услуги по передаче'!$G$11*1000)+('[1]4. СН (Установленные)'!$E$12*1000)+'[1]5. Плата за УРП'!$D$6</f>
        <v>3778.5620002339911</v>
      </c>
      <c r="D85" s="34">
        <f>SUMIFS('[1]1. Отчет АТС'!$C:$C,'[1]1. Отчет АТС'!$A:$A,$A85,'[1]1. Отчет АТС'!$B:$B,2)+'[1]2. Иные услуги'!$D$11+('[1]3. Услуги по передаче'!$G$11*1000)+('[1]4. СН (Установленные)'!$E$12*1000)+'[1]5. Плата за УРП'!$D$6</f>
        <v>3140.5220002339911</v>
      </c>
      <c r="E85" s="34">
        <f>SUMIFS('[1]1. Отчет АТС'!$C:$C,'[1]1. Отчет АТС'!$A:$A,$A85,'[1]1. Отчет АТС'!$B:$B,3)+'[1]2. Иные услуги'!$D$11+('[1]3. Услуги по передаче'!$G$11*1000)+('[1]4. СН (Установленные)'!$E$12*1000)+'[1]5. Плата за УРП'!$D$6</f>
        <v>3127.622000233991</v>
      </c>
      <c r="F85" s="34">
        <f>SUMIFS('[1]1. Отчет АТС'!$C:$C,'[1]1. Отчет АТС'!$A:$A,$A85,'[1]1. Отчет АТС'!$B:$B,4)+'[1]2. Иные услуги'!$D$11+('[1]3. Услуги по передаче'!$G$11*1000)+('[1]4. СН (Установленные)'!$E$12*1000)+'[1]5. Плата за УРП'!$D$6</f>
        <v>3120.6920002339912</v>
      </c>
      <c r="G85" s="34">
        <f>SUMIFS('[1]1. Отчет АТС'!$C:$C,'[1]1. Отчет АТС'!$A:$A,$A85,'[1]1. Отчет АТС'!$B:$B,5)+'[1]2. Иные услуги'!$D$11+('[1]3. Услуги по передаче'!$G$11*1000)+('[1]4. СН (Установленные)'!$E$12*1000)+'[1]5. Плата за УРП'!$D$6</f>
        <v>3145.7920002339911</v>
      </c>
      <c r="H85" s="34">
        <f>SUMIFS('[1]1. Отчет АТС'!$C:$C,'[1]1. Отчет АТС'!$A:$A,$A85,'[1]1. Отчет АТС'!$B:$B,6)+'[1]2. Иные услуги'!$D$11+('[1]3. Услуги по передаче'!$G$11*1000)+('[1]4. СН (Установленные)'!$E$12*1000)+'[1]5. Плата за УРП'!$D$6</f>
        <v>3995.5620002339911</v>
      </c>
      <c r="I85" s="34">
        <f>SUMIFS('[1]1. Отчет АТС'!$C:$C,'[1]1. Отчет АТС'!$A:$A,$A85,'[1]1. Отчет АТС'!$B:$B,7)+'[1]2. Иные услуги'!$D$11+('[1]3. Услуги по передаче'!$G$11*1000)+('[1]4. СН (Установленные)'!$E$12*1000)+'[1]5. Плата за УРП'!$D$6</f>
        <v>4287.392000233991</v>
      </c>
      <c r="J85" s="34">
        <f>SUMIFS('[1]1. Отчет АТС'!$C:$C,'[1]1. Отчет АТС'!$A:$A,$A85,'[1]1. Отчет АТС'!$B:$B,8)+'[1]2. Иные услуги'!$D$11+('[1]3. Услуги по передаче'!$G$11*1000)+('[1]4. СН (Установленные)'!$E$12*1000)+'[1]5. Плата за УРП'!$D$6</f>
        <v>4657.3820002339908</v>
      </c>
      <c r="K85" s="34">
        <f>SUMIFS('[1]1. Отчет АТС'!$C:$C,'[1]1. Отчет АТС'!$A:$A,$A85,'[1]1. Отчет АТС'!$B:$B,9)+'[1]2. Иные услуги'!$D$11+('[1]3. Услуги по передаче'!$G$11*1000)+('[1]4. СН (Установленные)'!$E$12*1000)+'[1]5. Плата за УРП'!$D$6</f>
        <v>5031.852000233991</v>
      </c>
      <c r="L85" s="34">
        <f>SUMIFS('[1]1. Отчет АТС'!$C:$C,'[1]1. Отчет АТС'!$A:$A,$A85,'[1]1. Отчет АТС'!$B:$B,10)+'[1]2. Иные услуги'!$D$11+('[1]3. Услуги по передаче'!$G$11*1000)+('[1]4. СН (Установленные)'!$E$12*1000)+'[1]5. Плата за УРП'!$D$6</f>
        <v>5033.6520002339912</v>
      </c>
      <c r="M85" s="34">
        <f>SUMIFS('[1]1. Отчет АТС'!$C:$C,'[1]1. Отчет АТС'!$A:$A,$A85,'[1]1. Отчет АТС'!$B:$B,11)+'[1]2. Иные услуги'!$D$11+('[1]3. Услуги по передаче'!$G$11*1000)+('[1]4. СН (Установленные)'!$E$12*1000)+'[1]5. Плата за УРП'!$D$6</f>
        <v>5035.7920002339906</v>
      </c>
      <c r="N85" s="34">
        <f>SUMIFS('[1]1. Отчет АТС'!$C:$C,'[1]1. Отчет АТС'!$A:$A,$A85,'[1]1. Отчет АТС'!$B:$B,12)+'[1]2. Иные услуги'!$D$11+('[1]3. Услуги по передаче'!$G$11*1000)+('[1]4. СН (Установленные)'!$E$12*1000)+'[1]5. Плата за УРП'!$D$6</f>
        <v>5039.5920002339908</v>
      </c>
      <c r="O85" s="34">
        <f>SUMIFS('[1]1. Отчет АТС'!$C:$C,'[1]1. Отчет АТС'!$A:$A,$A85,'[1]1. Отчет АТС'!$B:$B,13)+'[1]2. Иные услуги'!$D$11+('[1]3. Услуги по передаче'!$G$11*1000)+('[1]4. СН (Установленные)'!$E$12*1000)+'[1]5. Плата за УРП'!$D$6</f>
        <v>5037.2220002339909</v>
      </c>
      <c r="P85" s="34">
        <f>SUMIFS('[1]1. Отчет АТС'!$C:$C,'[1]1. Отчет АТС'!$A:$A,$A85,'[1]1. Отчет АТС'!$B:$B,14)+'[1]2. Иные услуги'!$D$11+('[1]3. Услуги по передаче'!$G$11*1000)+('[1]4. СН (Установленные)'!$E$12*1000)+'[1]5. Плата за УРП'!$D$6</f>
        <v>5043.2220002339909</v>
      </c>
      <c r="Q85" s="34">
        <f>SUMIFS('[1]1. Отчет АТС'!$C:$C,'[1]1. Отчет АТС'!$A:$A,$A85,'[1]1. Отчет АТС'!$B:$B,15)+'[1]2. Иные услуги'!$D$11+('[1]3. Услуги по передаче'!$G$11*1000)+('[1]4. СН (Установленные)'!$E$12*1000)+'[1]5. Плата за УРП'!$D$6</f>
        <v>5043.9620002339907</v>
      </c>
      <c r="R85" s="34">
        <f>SUMIFS('[1]1. Отчет АТС'!$C:$C,'[1]1. Отчет АТС'!$A:$A,$A85,'[1]1. Отчет АТС'!$B:$B,16)+'[1]2. Иные услуги'!$D$11+('[1]3. Услуги по передаче'!$G$11*1000)+('[1]4. СН (Установленные)'!$E$12*1000)+'[1]5. Плата за УРП'!$D$6</f>
        <v>5081.5520002339908</v>
      </c>
      <c r="S85" s="34">
        <f>SUMIFS('[1]1. Отчет АТС'!$C:$C,'[1]1. Отчет АТС'!$A:$A,$A85,'[1]1. Отчет АТС'!$B:$B,17)+'[1]2. Иные услуги'!$D$11+('[1]3. Услуги по передаче'!$G$11*1000)+('[1]4. СН (Установленные)'!$E$12*1000)+'[1]5. Плата за УРП'!$D$6</f>
        <v>5061.1920002339912</v>
      </c>
      <c r="T85" s="34">
        <f>SUMIFS('[1]1. Отчет АТС'!$C:$C,'[1]1. Отчет АТС'!$A:$A,$A85,'[1]1. Отчет АТС'!$B:$B,18)+'[1]2. Иные услуги'!$D$11+('[1]3. Услуги по передаче'!$G$11*1000)+('[1]4. СН (Установленные)'!$E$12*1000)+'[1]5. Плата за УРП'!$D$6</f>
        <v>5071.7220002339909</v>
      </c>
      <c r="U85" s="34">
        <f>SUMIFS('[1]1. Отчет АТС'!$C:$C,'[1]1. Отчет АТС'!$A:$A,$A85,'[1]1. Отчет АТС'!$B:$B,19)+'[1]2. Иные услуги'!$D$11+('[1]3. Услуги по передаче'!$G$11*1000)+('[1]4. СН (Установленные)'!$E$12*1000)+'[1]5. Плата за УРП'!$D$6</f>
        <v>5036.8720002339915</v>
      </c>
      <c r="V85" s="34">
        <f>SUMIFS('[1]1. Отчет АТС'!$C:$C,'[1]1. Отчет АТС'!$A:$A,$A85,'[1]1. Отчет АТС'!$B:$B,20)+'[1]2. Иные услуги'!$D$11+('[1]3. Услуги по передаче'!$G$11*1000)+('[1]4. СН (Установленные)'!$E$12*1000)+'[1]5. Плата за УРП'!$D$6</f>
        <v>5073.0620002339911</v>
      </c>
      <c r="W85" s="34">
        <f>SUMIFS('[1]1. Отчет АТС'!$C:$C,'[1]1. Отчет АТС'!$A:$A,$A85,'[1]1. Отчет АТС'!$B:$B,21)+'[1]2. Иные услуги'!$D$11+('[1]3. Услуги по передаче'!$G$11*1000)+('[1]4. СН (Установленные)'!$E$12*1000)+'[1]5. Плата за УРП'!$D$6</f>
        <v>5065.1920002339912</v>
      </c>
      <c r="X85" s="34">
        <f>SUMIFS('[1]1. Отчет АТС'!$C:$C,'[1]1. Отчет АТС'!$A:$A,$A85,'[1]1. Отчет АТС'!$B:$B,22)+'[1]2. Иные услуги'!$D$11+('[1]3. Услуги по передаче'!$G$11*1000)+('[1]4. СН (Установленные)'!$E$12*1000)+'[1]5. Плата за УРП'!$D$6</f>
        <v>4683.852000233991</v>
      </c>
      <c r="Y85" s="34">
        <f>SUMIFS('[1]1. Отчет АТС'!$C:$C,'[1]1. Отчет АТС'!$A:$A,$A85,'[1]1. Отчет АТС'!$B:$B,23)+'[1]2. Иные услуги'!$D$11+('[1]3. Услуги по передаче'!$G$11*1000)+('[1]4. СН (Установленные)'!$E$12*1000)+'[1]5. Плата за УРП'!$D$6</f>
        <v>4313.2920002339906</v>
      </c>
    </row>
    <row r="86" spans="1:25" ht="15">
      <c r="A86" s="33">
        <v>45451</v>
      </c>
      <c r="B86" s="34">
        <f>SUMIFS('[1]1. Отчет АТС'!$C:$C,'[1]1. Отчет АТС'!$A:$A,$A86,'[1]1. Отчет АТС'!$B:$B,0)+'[1]2. Иные услуги'!$D$11+('[1]3. Услуги по передаче'!$G$11*1000)+('[1]4. СН (Установленные)'!$E$12*1000)+'[1]5. Плата за УРП'!$D$6</f>
        <v>4243.0520002339908</v>
      </c>
      <c r="C86" s="34">
        <f>SUMIFS('[1]1. Отчет АТС'!$C:$C,'[1]1. Отчет АТС'!$A:$A,$A86,'[1]1. Отчет АТС'!$B:$B,1)+'[1]2. Иные услуги'!$D$11+('[1]3. Услуги по передаче'!$G$11*1000)+('[1]4. СН (Установленные)'!$E$12*1000)+'[1]5. Плата за УРП'!$D$6</f>
        <v>4024.1520002339912</v>
      </c>
      <c r="D86" s="34">
        <f>SUMIFS('[1]1. Отчет АТС'!$C:$C,'[1]1. Отчет АТС'!$A:$A,$A86,'[1]1. Отчет АТС'!$B:$B,2)+'[1]2. Иные услуги'!$D$11+('[1]3. Услуги по передаче'!$G$11*1000)+('[1]4. СН (Установленные)'!$E$12*1000)+'[1]5. Плата за УРП'!$D$6</f>
        <v>3883.9020002339912</v>
      </c>
      <c r="E86" s="34">
        <f>SUMIFS('[1]1. Отчет АТС'!$C:$C,'[1]1. Отчет АТС'!$A:$A,$A86,'[1]1. Отчет АТС'!$B:$B,3)+'[1]2. Иные услуги'!$D$11+('[1]3. Услуги по передаче'!$G$11*1000)+('[1]4. СН (Установленные)'!$E$12*1000)+'[1]5. Плата за УРП'!$D$6</f>
        <v>3824.9920002339909</v>
      </c>
      <c r="F86" s="34">
        <f>SUMIFS('[1]1. Отчет АТС'!$C:$C,'[1]1. Отчет АТС'!$A:$A,$A86,'[1]1. Отчет АТС'!$B:$B,4)+'[1]2. Иные услуги'!$D$11+('[1]3. Услуги по передаче'!$G$11*1000)+('[1]4. СН (Установленные)'!$E$12*1000)+'[1]5. Плата за УРП'!$D$6</f>
        <v>3828.6920002339912</v>
      </c>
      <c r="G86" s="34">
        <f>SUMIFS('[1]1. Отчет АТС'!$C:$C,'[1]1. Отчет АТС'!$A:$A,$A86,'[1]1. Отчет АТС'!$B:$B,5)+'[1]2. Иные услуги'!$D$11+('[1]3. Услуги по передаче'!$G$11*1000)+('[1]4. СН (Установленные)'!$E$12*1000)+'[1]5. Плата за УРП'!$D$6</f>
        <v>3943.912000233991</v>
      </c>
      <c r="H86" s="34">
        <f>SUMIFS('[1]1. Отчет АТС'!$C:$C,'[1]1. Отчет АТС'!$A:$A,$A86,'[1]1. Отчет АТС'!$B:$B,6)+'[1]2. Иные услуги'!$D$11+('[1]3. Услуги по передаче'!$G$11*1000)+('[1]4. СН (Установленные)'!$E$12*1000)+'[1]5. Плата за УРП'!$D$6</f>
        <v>4068.9120002339914</v>
      </c>
      <c r="I86" s="34">
        <f>SUMIFS('[1]1. Отчет АТС'!$C:$C,'[1]1. Отчет АТС'!$A:$A,$A86,'[1]1. Отчет АТС'!$B:$B,7)+'[1]2. Иные услуги'!$D$11+('[1]3. Услуги по передаче'!$G$11*1000)+('[1]4. СН (Установленные)'!$E$12*1000)+'[1]5. Плата за УРП'!$D$6</f>
        <v>4255.8020002339908</v>
      </c>
      <c r="J86" s="34">
        <f>SUMIFS('[1]1. Отчет АТС'!$C:$C,'[1]1. Отчет АТС'!$A:$A,$A86,'[1]1. Отчет АТС'!$B:$B,8)+'[1]2. Иные услуги'!$D$11+('[1]3. Услуги по передаче'!$G$11*1000)+('[1]4. СН (Установленные)'!$E$12*1000)+'[1]5. Плата за УРП'!$D$6</f>
        <v>4751.8020002339908</v>
      </c>
      <c r="K86" s="34">
        <f>SUMIFS('[1]1. Отчет АТС'!$C:$C,'[1]1. Отчет АТС'!$A:$A,$A86,'[1]1. Отчет АТС'!$B:$B,9)+'[1]2. Иные услуги'!$D$11+('[1]3. Услуги по передаче'!$G$11*1000)+('[1]4. СН (Установленные)'!$E$12*1000)+'[1]5. Плата за УРП'!$D$6</f>
        <v>5061.0720002339913</v>
      </c>
      <c r="L86" s="34">
        <f>SUMIFS('[1]1. Отчет АТС'!$C:$C,'[1]1. Отчет АТС'!$A:$A,$A86,'[1]1. Отчет АТС'!$B:$B,10)+'[1]2. Иные услуги'!$D$11+('[1]3. Услуги по передаче'!$G$11*1000)+('[1]4. СН (Установленные)'!$E$12*1000)+'[1]5. Плата за УРП'!$D$6</f>
        <v>5081.5420002339906</v>
      </c>
      <c r="M86" s="34">
        <f>SUMIFS('[1]1. Отчет АТС'!$C:$C,'[1]1. Отчет АТС'!$A:$A,$A86,'[1]1. Отчет АТС'!$B:$B,11)+'[1]2. Иные услуги'!$D$11+('[1]3. Услуги по передаче'!$G$11*1000)+('[1]4. СН (Установленные)'!$E$12*1000)+'[1]5. Плата за УРП'!$D$6</f>
        <v>5087.6520002339912</v>
      </c>
      <c r="N86" s="34">
        <f>SUMIFS('[1]1. Отчет АТС'!$C:$C,'[1]1. Отчет АТС'!$A:$A,$A86,'[1]1. Отчет АТС'!$B:$B,12)+'[1]2. Иные услуги'!$D$11+('[1]3. Услуги по передаче'!$G$11*1000)+('[1]4. СН (Установленные)'!$E$12*1000)+'[1]5. Плата за УРП'!$D$6</f>
        <v>5091.9120002339914</v>
      </c>
      <c r="O86" s="34">
        <f>SUMIFS('[1]1. Отчет АТС'!$C:$C,'[1]1. Отчет АТС'!$A:$A,$A86,'[1]1. Отчет АТС'!$B:$B,13)+'[1]2. Иные услуги'!$D$11+('[1]3. Услуги по передаче'!$G$11*1000)+('[1]4. СН (Установленные)'!$E$12*1000)+'[1]5. Плата за УРП'!$D$6</f>
        <v>5089.3220002339913</v>
      </c>
      <c r="P86" s="34">
        <f>SUMIFS('[1]1. Отчет АТС'!$C:$C,'[1]1. Отчет АТС'!$A:$A,$A86,'[1]1. Отчет АТС'!$B:$B,14)+'[1]2. Иные услуги'!$D$11+('[1]3. Услуги по передаче'!$G$11*1000)+('[1]4. СН (Установленные)'!$E$12*1000)+'[1]5. Плата за УРП'!$D$6</f>
        <v>5097.6920002339903</v>
      </c>
      <c r="Q86" s="34">
        <f>SUMIFS('[1]1. Отчет АТС'!$C:$C,'[1]1. Отчет АТС'!$A:$A,$A86,'[1]1. Отчет АТС'!$B:$B,15)+'[1]2. Иные услуги'!$D$11+('[1]3. Услуги по передаче'!$G$11*1000)+('[1]4. СН (Установленные)'!$E$12*1000)+'[1]5. Плата за УРП'!$D$6</f>
        <v>5102.5020002339916</v>
      </c>
      <c r="R86" s="34">
        <f>SUMIFS('[1]1. Отчет АТС'!$C:$C,'[1]1. Отчет АТС'!$A:$A,$A86,'[1]1. Отчет АТС'!$B:$B,16)+'[1]2. Иные услуги'!$D$11+('[1]3. Услуги по передаче'!$G$11*1000)+('[1]4. СН (Установленные)'!$E$12*1000)+'[1]5. Плата за УРП'!$D$6</f>
        <v>5117.142000233991</v>
      </c>
      <c r="S86" s="34">
        <f>SUMIFS('[1]1. Отчет АТС'!$C:$C,'[1]1. Отчет АТС'!$A:$A,$A86,'[1]1. Отчет АТС'!$B:$B,17)+'[1]2. Иные услуги'!$D$11+('[1]3. Услуги по передаче'!$G$11*1000)+('[1]4. СН (Установленные)'!$E$12*1000)+'[1]5. Плата за УРП'!$D$6</f>
        <v>5119.4620002339907</v>
      </c>
      <c r="T86" s="34">
        <f>SUMIFS('[1]1. Отчет АТС'!$C:$C,'[1]1. Отчет АТС'!$A:$A,$A86,'[1]1. Отчет АТС'!$B:$B,18)+'[1]2. Иные услуги'!$D$11+('[1]3. Услуги по передаче'!$G$11*1000)+('[1]4. СН (Установленные)'!$E$12*1000)+'[1]5. Плата за УРП'!$D$6</f>
        <v>5110.2120002339907</v>
      </c>
      <c r="U86" s="34">
        <f>SUMIFS('[1]1. Отчет АТС'!$C:$C,'[1]1. Отчет АТС'!$A:$A,$A86,'[1]1. Отчет АТС'!$B:$B,19)+'[1]2. Иные услуги'!$D$11+('[1]3. Услуги по передаче'!$G$11*1000)+('[1]4. СН (Установленные)'!$E$12*1000)+'[1]5. Плата за УРП'!$D$6</f>
        <v>5092.5620002339911</v>
      </c>
      <c r="V86" s="34">
        <f>SUMIFS('[1]1. Отчет АТС'!$C:$C,'[1]1. Отчет АТС'!$A:$A,$A86,'[1]1. Отчет АТС'!$B:$B,20)+'[1]2. Иные услуги'!$D$11+('[1]3. Услуги по передаче'!$G$11*1000)+('[1]4. СН (Установленные)'!$E$12*1000)+'[1]5. Плата за УРП'!$D$6</f>
        <v>5111.0420002339906</v>
      </c>
      <c r="W86" s="34">
        <f>SUMIFS('[1]1. Отчет АТС'!$C:$C,'[1]1. Отчет АТС'!$A:$A,$A86,'[1]1. Отчет АТС'!$B:$B,21)+'[1]2. Иные услуги'!$D$11+('[1]3. Услуги по передаче'!$G$11*1000)+('[1]4. СН (Установленные)'!$E$12*1000)+'[1]5. Плата за УРП'!$D$6</f>
        <v>5102.3020002339908</v>
      </c>
      <c r="X86" s="34">
        <f>SUMIFS('[1]1. Отчет АТС'!$C:$C,'[1]1. Отчет АТС'!$A:$A,$A86,'[1]1. Отчет АТС'!$B:$B,22)+'[1]2. Иные услуги'!$D$11+('[1]3. Услуги по передаче'!$G$11*1000)+('[1]4. СН (Установленные)'!$E$12*1000)+'[1]5. Плата за УРП'!$D$6</f>
        <v>4997.7820002339913</v>
      </c>
      <c r="Y86" s="34">
        <f>SUMIFS('[1]1. Отчет АТС'!$C:$C,'[1]1. Отчет АТС'!$A:$A,$A86,'[1]1. Отчет АТС'!$B:$B,23)+'[1]2. Иные услуги'!$D$11+('[1]3. Услуги по передаче'!$G$11*1000)+('[1]4. СН (Установленные)'!$E$12*1000)+'[1]5. Плата за УРП'!$D$6</f>
        <v>4489.0020002339916</v>
      </c>
    </row>
    <row r="87" spans="1:25" ht="15">
      <c r="A87" s="33">
        <v>45452</v>
      </c>
      <c r="B87" s="34">
        <f>SUMIFS('[1]1. Отчет АТС'!$C:$C,'[1]1. Отчет АТС'!$A:$A,$A87,'[1]1. Отчет АТС'!$B:$B,0)+'[1]2. Иные услуги'!$D$11+('[1]3. Услуги по передаче'!$G$11*1000)+('[1]4. СН (Установленные)'!$E$12*1000)+'[1]5. Плата за УРП'!$D$6</f>
        <v>4161.9020002339912</v>
      </c>
      <c r="C87" s="34">
        <f>SUMIFS('[1]1. Отчет АТС'!$C:$C,'[1]1. Отчет АТС'!$A:$A,$A87,'[1]1. Отчет АТС'!$B:$B,1)+'[1]2. Иные услуги'!$D$11+('[1]3. Услуги по передаче'!$G$11*1000)+('[1]4. СН (Установленные)'!$E$12*1000)+'[1]5. Плата за УРП'!$D$6</f>
        <v>4049.6920002339912</v>
      </c>
      <c r="D87" s="34">
        <f>SUMIFS('[1]1. Отчет АТС'!$C:$C,'[1]1. Отчет АТС'!$A:$A,$A87,'[1]1. Отчет АТС'!$B:$B,2)+'[1]2. Иные услуги'!$D$11+('[1]3. Услуги по передаче'!$G$11*1000)+('[1]4. СН (Установленные)'!$E$12*1000)+'[1]5. Плата за УРП'!$D$6</f>
        <v>3879.392000233991</v>
      </c>
      <c r="E87" s="34">
        <f>SUMIFS('[1]1. Отчет АТС'!$C:$C,'[1]1. Отчет АТС'!$A:$A,$A87,'[1]1. Отчет АТС'!$B:$B,3)+'[1]2. Иные услуги'!$D$11+('[1]3. Услуги по передаче'!$G$11*1000)+('[1]4. СН (Установленные)'!$E$12*1000)+'[1]5. Плата за УРП'!$D$6</f>
        <v>3793.5520002339908</v>
      </c>
      <c r="F87" s="34">
        <f>SUMIFS('[1]1. Отчет АТС'!$C:$C,'[1]1. Отчет АТС'!$A:$A,$A87,'[1]1. Отчет АТС'!$B:$B,4)+'[1]2. Иные услуги'!$D$11+('[1]3. Услуги по передаче'!$G$11*1000)+('[1]4. СН (Установленные)'!$E$12*1000)+'[1]5. Плата за УРП'!$D$6</f>
        <v>3743.872000233991</v>
      </c>
      <c r="G87" s="34">
        <f>SUMIFS('[1]1. Отчет АТС'!$C:$C,'[1]1. Отчет АТС'!$A:$A,$A87,'[1]1. Отчет АТС'!$B:$B,5)+'[1]2. Иные услуги'!$D$11+('[1]3. Услуги по передаче'!$G$11*1000)+('[1]4. СН (Установленные)'!$E$12*1000)+'[1]5. Плата за УРП'!$D$6</f>
        <v>3780.2020002339909</v>
      </c>
      <c r="H87" s="34">
        <f>SUMIFS('[1]1. Отчет АТС'!$C:$C,'[1]1. Отчет АТС'!$A:$A,$A87,'[1]1. Отчет АТС'!$B:$B,6)+'[1]2. Иные услуги'!$D$11+('[1]3. Услуги по передаче'!$G$11*1000)+('[1]4. СН (Установленные)'!$E$12*1000)+'[1]5. Плата за УРП'!$D$6</f>
        <v>3778.5320002339909</v>
      </c>
      <c r="I87" s="34">
        <f>SUMIFS('[1]1. Отчет АТС'!$C:$C,'[1]1. Отчет АТС'!$A:$A,$A87,'[1]1. Отчет АТС'!$B:$B,7)+'[1]2. Иные услуги'!$D$11+('[1]3. Услуги по передаче'!$G$11*1000)+('[1]4. СН (Установленные)'!$E$12*1000)+'[1]5. Плата за УРП'!$D$6</f>
        <v>4169.5820002339915</v>
      </c>
      <c r="J87" s="34">
        <f>SUMIFS('[1]1. Отчет АТС'!$C:$C,'[1]1. Отчет АТС'!$A:$A,$A87,'[1]1. Отчет АТС'!$B:$B,8)+'[1]2. Иные услуги'!$D$11+('[1]3. Услуги по передаче'!$G$11*1000)+('[1]4. СН (Установленные)'!$E$12*1000)+'[1]5. Плата за УРП'!$D$6</f>
        <v>4521.9920002339913</v>
      </c>
      <c r="K87" s="34">
        <f>SUMIFS('[1]1. Отчет АТС'!$C:$C,'[1]1. Отчет АТС'!$A:$A,$A87,'[1]1. Отчет АТС'!$B:$B,9)+'[1]2. Иные услуги'!$D$11+('[1]3. Услуги по передаче'!$G$11*1000)+('[1]4. СН (Установленные)'!$E$12*1000)+'[1]5. Плата за УРП'!$D$6</f>
        <v>4927.9420002339912</v>
      </c>
      <c r="L87" s="34">
        <f>SUMIFS('[1]1. Отчет АТС'!$C:$C,'[1]1. Отчет АТС'!$A:$A,$A87,'[1]1. Отчет АТС'!$B:$B,10)+'[1]2. Иные услуги'!$D$11+('[1]3. Услуги по передаче'!$G$11*1000)+('[1]4. СН (Установленные)'!$E$12*1000)+'[1]5. Плата за УРП'!$D$6</f>
        <v>5053.5520002339908</v>
      </c>
      <c r="M87" s="34">
        <f>SUMIFS('[1]1. Отчет АТС'!$C:$C,'[1]1. Отчет АТС'!$A:$A,$A87,'[1]1. Отчет АТС'!$B:$B,11)+'[1]2. Иные услуги'!$D$11+('[1]3. Услуги по передаче'!$G$11*1000)+('[1]4. СН (Установленные)'!$E$12*1000)+'[1]5. Плата за УРП'!$D$6</f>
        <v>5060.6220002339915</v>
      </c>
      <c r="N87" s="34">
        <f>SUMIFS('[1]1. Отчет АТС'!$C:$C,'[1]1. Отчет АТС'!$A:$A,$A87,'[1]1. Отчет АТС'!$B:$B,12)+'[1]2. Иные услуги'!$D$11+('[1]3. Услуги по передаче'!$G$11*1000)+('[1]4. СН (Установленные)'!$E$12*1000)+'[1]5. Плата за УРП'!$D$6</f>
        <v>5060.4320002339909</v>
      </c>
      <c r="O87" s="34">
        <f>SUMIFS('[1]1. Отчет АТС'!$C:$C,'[1]1. Отчет АТС'!$A:$A,$A87,'[1]1. Отчет АТС'!$B:$B,13)+'[1]2. Иные услуги'!$D$11+('[1]3. Услуги по передаче'!$G$11*1000)+('[1]4. СН (Установленные)'!$E$12*1000)+'[1]5. Плата за УРП'!$D$6</f>
        <v>5055.9020002339912</v>
      </c>
      <c r="P87" s="34">
        <f>SUMIFS('[1]1. Отчет АТС'!$C:$C,'[1]1. Отчет АТС'!$A:$A,$A87,'[1]1. Отчет АТС'!$B:$B,14)+'[1]2. Иные услуги'!$D$11+('[1]3. Услуги по передаче'!$G$11*1000)+('[1]4. СН (Установленные)'!$E$12*1000)+'[1]5. Плата за УРП'!$D$6</f>
        <v>5060.3020002339908</v>
      </c>
      <c r="Q87" s="34">
        <f>SUMIFS('[1]1. Отчет АТС'!$C:$C,'[1]1. Отчет АТС'!$A:$A,$A87,'[1]1. Отчет АТС'!$B:$B,15)+'[1]2. Иные услуги'!$D$11+('[1]3. Услуги по передаче'!$G$11*1000)+('[1]4. СН (Установленные)'!$E$12*1000)+'[1]5. Плата за УРП'!$D$6</f>
        <v>5060.3220002339913</v>
      </c>
      <c r="R87" s="34">
        <f>SUMIFS('[1]1. Отчет АТС'!$C:$C,'[1]1. Отчет АТС'!$A:$A,$A87,'[1]1. Отчет АТС'!$B:$B,16)+'[1]2. Иные услуги'!$D$11+('[1]3. Услуги по передаче'!$G$11*1000)+('[1]4. СН (Установленные)'!$E$12*1000)+'[1]5. Плата за УРП'!$D$6</f>
        <v>5090.0020002339916</v>
      </c>
      <c r="S87" s="34">
        <f>SUMIFS('[1]1. Отчет АТС'!$C:$C,'[1]1. Отчет АТС'!$A:$A,$A87,'[1]1. Отчет АТС'!$B:$B,17)+'[1]2. Иные услуги'!$D$11+('[1]3. Услуги по передаче'!$G$11*1000)+('[1]4. СН (Установленные)'!$E$12*1000)+'[1]5. Плата за УРП'!$D$6</f>
        <v>5097.1220002339905</v>
      </c>
      <c r="T87" s="34">
        <f>SUMIFS('[1]1. Отчет АТС'!$C:$C,'[1]1. Отчет АТС'!$A:$A,$A87,'[1]1. Отчет АТС'!$B:$B,18)+'[1]2. Иные услуги'!$D$11+('[1]3. Услуги по передаче'!$G$11*1000)+('[1]4. СН (Установленные)'!$E$12*1000)+'[1]5. Плата за УРП'!$D$6</f>
        <v>5094.3320002339915</v>
      </c>
      <c r="U87" s="34">
        <f>SUMIFS('[1]1. Отчет АТС'!$C:$C,'[1]1. Отчет АТС'!$A:$A,$A87,'[1]1. Отчет АТС'!$B:$B,19)+'[1]2. Иные услуги'!$D$11+('[1]3. Услуги по передаче'!$G$11*1000)+('[1]4. СН (Установленные)'!$E$12*1000)+'[1]5. Плата за УРП'!$D$6</f>
        <v>5065.2620002339909</v>
      </c>
      <c r="V87" s="34">
        <f>SUMIFS('[1]1. Отчет АТС'!$C:$C,'[1]1. Отчет АТС'!$A:$A,$A87,'[1]1. Отчет АТС'!$B:$B,20)+'[1]2. Иные услуги'!$D$11+('[1]3. Услуги по передаче'!$G$11*1000)+('[1]4. СН (Установленные)'!$E$12*1000)+'[1]5. Плата за УРП'!$D$6</f>
        <v>5092.7620002339909</v>
      </c>
      <c r="W87" s="34">
        <f>SUMIFS('[1]1. Отчет АТС'!$C:$C,'[1]1. Отчет АТС'!$A:$A,$A87,'[1]1. Отчет АТС'!$B:$B,21)+'[1]2. Иные услуги'!$D$11+('[1]3. Услуги по передаче'!$G$11*1000)+('[1]4. СН (Установленные)'!$E$12*1000)+'[1]5. Плата за УРП'!$D$6</f>
        <v>5076.5220002339911</v>
      </c>
      <c r="X87" s="34">
        <f>SUMIFS('[1]1. Отчет АТС'!$C:$C,'[1]1. Отчет АТС'!$A:$A,$A87,'[1]1. Отчет АТС'!$B:$B,22)+'[1]2. Иные услуги'!$D$11+('[1]3. Услуги по передаче'!$G$11*1000)+('[1]4. СН (Установленные)'!$E$12*1000)+'[1]5. Плата за УРП'!$D$6</f>
        <v>4971.4320002339909</v>
      </c>
      <c r="Y87" s="34">
        <f>SUMIFS('[1]1. Отчет АТС'!$C:$C,'[1]1. Отчет АТС'!$A:$A,$A87,'[1]1. Отчет АТС'!$B:$B,23)+'[1]2. Иные услуги'!$D$11+('[1]3. Услуги по передаче'!$G$11*1000)+('[1]4. СН (Установленные)'!$E$12*1000)+'[1]5. Плата за УРП'!$D$6</f>
        <v>4474.7320002339911</v>
      </c>
    </row>
    <row r="88" spans="1:25" ht="15">
      <c r="A88" s="33">
        <v>45453</v>
      </c>
      <c r="B88" s="34">
        <f>SUMIFS('[1]1. Отчет АТС'!$C:$C,'[1]1. Отчет АТС'!$A:$A,$A88,'[1]1. Отчет АТС'!$B:$B,0)+'[1]2. Иные услуги'!$D$11+('[1]3. Услуги по передаче'!$G$11*1000)+('[1]4. СН (Установленные)'!$E$12*1000)+'[1]5. Плата за УРП'!$D$6</f>
        <v>4105.602000233991</v>
      </c>
      <c r="C88" s="34">
        <f>SUMIFS('[1]1. Отчет АТС'!$C:$C,'[1]1. Отчет АТС'!$A:$A,$A88,'[1]1. Отчет АТС'!$B:$B,1)+'[1]2. Иные услуги'!$D$11+('[1]3. Услуги по передаче'!$G$11*1000)+('[1]4. СН (Установленные)'!$E$12*1000)+'[1]5. Плата за УРП'!$D$6</f>
        <v>3961.8420002339908</v>
      </c>
      <c r="D88" s="34">
        <f>SUMIFS('[1]1. Отчет АТС'!$C:$C,'[1]1. Отчет АТС'!$A:$A,$A88,'[1]1. Отчет АТС'!$B:$B,2)+'[1]2. Иные услуги'!$D$11+('[1]3. Услуги по передаче'!$G$11*1000)+('[1]4. СН (Установленные)'!$E$12*1000)+'[1]5. Плата за УРП'!$D$6</f>
        <v>3834.9520002339909</v>
      </c>
      <c r="E88" s="34">
        <f>SUMIFS('[1]1. Отчет АТС'!$C:$C,'[1]1. Отчет АТС'!$A:$A,$A88,'[1]1. Отчет АТС'!$B:$B,3)+'[1]2. Иные услуги'!$D$11+('[1]3. Услуги по передаче'!$G$11*1000)+('[1]4. СН (Установленные)'!$E$12*1000)+'[1]5. Плата за УРП'!$D$6</f>
        <v>3783.7520002339911</v>
      </c>
      <c r="F88" s="34">
        <f>SUMIFS('[1]1. Отчет АТС'!$C:$C,'[1]1. Отчет АТС'!$A:$A,$A88,'[1]1. Отчет АТС'!$B:$B,4)+'[1]2. Иные услуги'!$D$11+('[1]3. Услуги по передаче'!$G$11*1000)+('[1]4. СН (Установленные)'!$E$12*1000)+'[1]5. Плата за УРП'!$D$6</f>
        <v>3687.0720002339913</v>
      </c>
      <c r="G88" s="34">
        <f>SUMIFS('[1]1. Отчет АТС'!$C:$C,'[1]1. Отчет АТС'!$A:$A,$A88,'[1]1. Отчет АТС'!$B:$B,5)+'[1]2. Иные услуги'!$D$11+('[1]3. Услуги по передаче'!$G$11*1000)+('[1]4. СН (Установленные)'!$E$12*1000)+'[1]5. Плата за УРП'!$D$6</f>
        <v>3929.3120002339911</v>
      </c>
      <c r="H88" s="34">
        <f>SUMIFS('[1]1. Отчет АТС'!$C:$C,'[1]1. Отчет АТС'!$A:$A,$A88,'[1]1. Отчет АТС'!$B:$B,6)+'[1]2. Иные услуги'!$D$11+('[1]3. Услуги по передаче'!$G$11*1000)+('[1]4. СН (Установленные)'!$E$12*1000)+'[1]5. Плата за УРП'!$D$6</f>
        <v>4085.1620002339914</v>
      </c>
      <c r="I88" s="34">
        <f>SUMIFS('[1]1. Отчет АТС'!$C:$C,'[1]1. Отчет АТС'!$A:$A,$A88,'[1]1. Отчет АТС'!$B:$B,7)+'[1]2. Иные услуги'!$D$11+('[1]3. Услуги по передаче'!$G$11*1000)+('[1]4. СН (Установленные)'!$E$12*1000)+'[1]5. Плата за УРП'!$D$6</f>
        <v>4441.852000233991</v>
      </c>
      <c r="J88" s="34">
        <f>SUMIFS('[1]1. Отчет АТС'!$C:$C,'[1]1. Отчет АТС'!$A:$A,$A88,'[1]1. Отчет АТС'!$B:$B,8)+'[1]2. Иные услуги'!$D$11+('[1]3. Услуги по передаче'!$G$11*1000)+('[1]4. СН (Установленные)'!$E$12*1000)+'[1]5. Плата за УРП'!$D$6</f>
        <v>5054.2720002339911</v>
      </c>
      <c r="K88" s="34">
        <f>SUMIFS('[1]1. Отчет АТС'!$C:$C,'[1]1. Отчет АТС'!$A:$A,$A88,'[1]1. Отчет АТС'!$B:$B,9)+'[1]2. Иные услуги'!$D$11+('[1]3. Услуги по передаче'!$G$11*1000)+('[1]4. СН (Установленные)'!$E$12*1000)+'[1]5. Плата за УРП'!$D$6</f>
        <v>5092.3420002339908</v>
      </c>
      <c r="L88" s="34">
        <f>SUMIFS('[1]1. Отчет АТС'!$C:$C,'[1]1. Отчет АТС'!$A:$A,$A88,'[1]1. Отчет АТС'!$B:$B,10)+'[1]2. Иные услуги'!$D$11+('[1]3. Услуги по передаче'!$G$11*1000)+('[1]4. СН (Установленные)'!$E$12*1000)+'[1]5. Плата за УРП'!$D$6</f>
        <v>5102.0320002339904</v>
      </c>
      <c r="M88" s="34">
        <f>SUMIFS('[1]1. Отчет АТС'!$C:$C,'[1]1. Отчет АТС'!$A:$A,$A88,'[1]1. Отчет АТС'!$B:$B,11)+'[1]2. Иные услуги'!$D$11+('[1]3. Услуги по передаче'!$G$11*1000)+('[1]4. СН (Установленные)'!$E$12*1000)+'[1]5. Плата за УРП'!$D$6</f>
        <v>5100.5120002339909</v>
      </c>
      <c r="N88" s="34">
        <f>SUMIFS('[1]1. Отчет АТС'!$C:$C,'[1]1. Отчет АТС'!$A:$A,$A88,'[1]1. Отчет АТС'!$B:$B,12)+'[1]2. Иные услуги'!$D$11+('[1]3. Услуги по передаче'!$G$11*1000)+('[1]4. СН (Установленные)'!$E$12*1000)+'[1]5. Плата за УРП'!$D$6</f>
        <v>5103.4120002339914</v>
      </c>
      <c r="O88" s="34">
        <f>SUMIFS('[1]1. Отчет АТС'!$C:$C,'[1]1. Отчет АТС'!$A:$A,$A88,'[1]1. Отчет АТС'!$B:$B,13)+'[1]2. Иные услуги'!$D$11+('[1]3. Услуги по передаче'!$G$11*1000)+('[1]4. СН (Установленные)'!$E$12*1000)+'[1]5. Плата за УРП'!$D$6</f>
        <v>5103.7320002339911</v>
      </c>
      <c r="P88" s="34">
        <f>SUMIFS('[1]1. Отчет АТС'!$C:$C,'[1]1. Отчет АТС'!$A:$A,$A88,'[1]1. Отчет АТС'!$B:$B,14)+'[1]2. Иные услуги'!$D$11+('[1]3. Услуги по передаче'!$G$11*1000)+('[1]4. СН (Установленные)'!$E$12*1000)+'[1]5. Плата за УРП'!$D$6</f>
        <v>5118.1620002339914</v>
      </c>
      <c r="Q88" s="34">
        <f>SUMIFS('[1]1. Отчет АТС'!$C:$C,'[1]1. Отчет АТС'!$A:$A,$A88,'[1]1. Отчет АТС'!$B:$B,15)+'[1]2. Иные услуги'!$D$11+('[1]3. Услуги по передаче'!$G$11*1000)+('[1]4. СН (Установленные)'!$E$12*1000)+'[1]5. Плата за УРП'!$D$6</f>
        <v>5118.4720002339909</v>
      </c>
      <c r="R88" s="34">
        <f>SUMIFS('[1]1. Отчет АТС'!$C:$C,'[1]1. Отчет АТС'!$A:$A,$A88,'[1]1. Отчет АТС'!$B:$B,16)+'[1]2. Иные услуги'!$D$11+('[1]3. Услуги по передаче'!$G$11*1000)+('[1]4. СН (Установленные)'!$E$12*1000)+'[1]5. Плата за УРП'!$D$6</f>
        <v>5136.9020002339912</v>
      </c>
      <c r="S88" s="34">
        <f>SUMIFS('[1]1. Отчет АТС'!$C:$C,'[1]1. Отчет АТС'!$A:$A,$A88,'[1]1. Отчет АТС'!$B:$B,17)+'[1]2. Иные услуги'!$D$11+('[1]3. Услуги по передаче'!$G$11*1000)+('[1]4. СН (Установленные)'!$E$12*1000)+'[1]5. Плата за УРП'!$D$6</f>
        <v>5121.4320002339909</v>
      </c>
      <c r="T88" s="34">
        <f>SUMIFS('[1]1. Отчет АТС'!$C:$C,'[1]1. Отчет АТС'!$A:$A,$A88,'[1]1. Отчет АТС'!$B:$B,18)+'[1]2. Иные услуги'!$D$11+('[1]3. Услуги по передаче'!$G$11*1000)+('[1]4. СН (Установленные)'!$E$12*1000)+'[1]5. Плата за УРП'!$D$6</f>
        <v>5119.6520002339912</v>
      </c>
      <c r="U88" s="34">
        <f>SUMIFS('[1]1. Отчет АТС'!$C:$C,'[1]1. Отчет АТС'!$A:$A,$A88,'[1]1. Отчет АТС'!$B:$B,19)+'[1]2. Иные услуги'!$D$11+('[1]3. Услуги по передаче'!$G$11*1000)+('[1]4. СН (Установленные)'!$E$12*1000)+'[1]5. Плата за УРП'!$D$6</f>
        <v>5089.2420002339913</v>
      </c>
      <c r="V88" s="34">
        <f>SUMIFS('[1]1. Отчет АТС'!$C:$C,'[1]1. Отчет АТС'!$A:$A,$A88,'[1]1. Отчет АТС'!$B:$B,20)+'[1]2. Иные услуги'!$D$11+('[1]3. Услуги по передаче'!$G$11*1000)+('[1]4. СН (Установленные)'!$E$12*1000)+'[1]5. Плата за УРП'!$D$6</f>
        <v>5106.4220002339907</v>
      </c>
      <c r="W88" s="34">
        <f>SUMIFS('[1]1. Отчет АТС'!$C:$C,'[1]1. Отчет АТС'!$A:$A,$A88,'[1]1. Отчет АТС'!$B:$B,21)+'[1]2. Иные услуги'!$D$11+('[1]3. Услуги по передаче'!$G$11*1000)+('[1]4. СН (Установленные)'!$E$12*1000)+'[1]5. Плата за УРП'!$D$6</f>
        <v>5098.7820002339904</v>
      </c>
      <c r="X88" s="34">
        <f>SUMIFS('[1]1. Отчет АТС'!$C:$C,'[1]1. Отчет АТС'!$A:$A,$A88,'[1]1. Отчет АТС'!$B:$B,22)+'[1]2. Иные услуги'!$D$11+('[1]3. Услуги по передаче'!$G$11*1000)+('[1]4. СН (Установленные)'!$E$12*1000)+'[1]5. Плата за УРП'!$D$6</f>
        <v>4959.5320002339913</v>
      </c>
      <c r="Y88" s="34">
        <f>SUMIFS('[1]1. Отчет АТС'!$C:$C,'[1]1. Отчет АТС'!$A:$A,$A88,'[1]1. Отчет АТС'!$B:$B,23)+'[1]2. Иные услуги'!$D$11+('[1]3. Услуги по передаче'!$G$11*1000)+('[1]4. СН (Установленные)'!$E$12*1000)+'[1]5. Плата за УРП'!$D$6</f>
        <v>4423.0420002339906</v>
      </c>
    </row>
    <row r="89" spans="1:25" ht="15">
      <c r="A89" s="33">
        <v>45454</v>
      </c>
      <c r="B89" s="34">
        <f>SUMIFS('[1]1. Отчет АТС'!$C:$C,'[1]1. Отчет АТС'!$A:$A,$A89,'[1]1. Отчет АТС'!$B:$B,0)+'[1]2. Иные услуги'!$D$11+('[1]3. Услуги по передаче'!$G$11*1000)+('[1]4. СН (Установленные)'!$E$12*1000)+'[1]5. Плата за УРП'!$D$6</f>
        <v>4085.7320002339911</v>
      </c>
      <c r="C89" s="34">
        <f>SUMIFS('[1]1. Отчет АТС'!$C:$C,'[1]1. Отчет АТС'!$A:$A,$A89,'[1]1. Отчет АТС'!$B:$B,1)+'[1]2. Иные услуги'!$D$11+('[1]3. Услуги по передаче'!$G$11*1000)+('[1]4. СН (Установленные)'!$E$12*1000)+'[1]5. Плата за УРП'!$D$6</f>
        <v>3961.4420002339912</v>
      </c>
      <c r="D89" s="34">
        <f>SUMIFS('[1]1. Отчет АТС'!$C:$C,'[1]1. Отчет АТС'!$A:$A,$A89,'[1]1. Отчет АТС'!$B:$B,2)+'[1]2. Иные услуги'!$D$11+('[1]3. Услуги по передаче'!$G$11*1000)+('[1]4. СН (Установленные)'!$E$12*1000)+'[1]5. Плата за УРП'!$D$6</f>
        <v>3799.892000233991</v>
      </c>
      <c r="E89" s="34">
        <f>SUMIFS('[1]1. Отчет АТС'!$C:$C,'[1]1. Отчет АТС'!$A:$A,$A89,'[1]1. Отчет АТС'!$B:$B,3)+'[1]2. Иные услуги'!$D$11+('[1]3. Услуги по передаче'!$G$11*1000)+('[1]4. СН (Установленные)'!$E$12*1000)+'[1]5. Плата за УРП'!$D$6</f>
        <v>3682.7920002339911</v>
      </c>
      <c r="F89" s="34">
        <f>SUMIFS('[1]1. Отчет АТС'!$C:$C,'[1]1. Отчет АТС'!$A:$A,$A89,'[1]1. Отчет АТС'!$B:$B,4)+'[1]2. Иные услуги'!$D$11+('[1]3. Услуги по передаче'!$G$11*1000)+('[1]4. СН (Установленные)'!$E$12*1000)+'[1]5. Плата за УРП'!$D$6</f>
        <v>3641.352000233991</v>
      </c>
      <c r="G89" s="34">
        <f>SUMIFS('[1]1. Отчет АТС'!$C:$C,'[1]1. Отчет АТС'!$A:$A,$A89,'[1]1. Отчет АТС'!$B:$B,5)+'[1]2. Иные услуги'!$D$11+('[1]3. Услуги по передаче'!$G$11*1000)+('[1]4. СН (Установленные)'!$E$12*1000)+'[1]5. Плата за УРП'!$D$6</f>
        <v>3165.9220002339912</v>
      </c>
      <c r="H89" s="34">
        <f>SUMIFS('[1]1. Отчет АТС'!$C:$C,'[1]1. Отчет АТС'!$A:$A,$A89,'[1]1. Отчет АТС'!$B:$B,6)+'[1]2. Иные услуги'!$D$11+('[1]3. Услуги по передаче'!$G$11*1000)+('[1]4. СН (Установленные)'!$E$12*1000)+'[1]5. Плата за УРП'!$D$6</f>
        <v>4083.3420002339908</v>
      </c>
      <c r="I89" s="34">
        <f>SUMIFS('[1]1. Отчет АТС'!$C:$C,'[1]1. Отчет АТС'!$A:$A,$A89,'[1]1. Отчет АТС'!$B:$B,7)+'[1]2. Иные услуги'!$D$11+('[1]3. Услуги по передаче'!$G$11*1000)+('[1]4. СН (Установленные)'!$E$12*1000)+'[1]5. Плата за УРП'!$D$6</f>
        <v>4415.392000233991</v>
      </c>
      <c r="J89" s="34">
        <f>SUMIFS('[1]1. Отчет АТС'!$C:$C,'[1]1. Отчет АТС'!$A:$A,$A89,'[1]1. Отчет АТС'!$B:$B,8)+'[1]2. Иные услуги'!$D$11+('[1]3. Услуги по передаче'!$G$11*1000)+('[1]4. СН (Установленные)'!$E$12*1000)+'[1]5. Плата за УРП'!$D$6</f>
        <v>4844.1520002339912</v>
      </c>
      <c r="K89" s="34">
        <f>SUMIFS('[1]1. Отчет АТС'!$C:$C,'[1]1. Отчет АТС'!$A:$A,$A89,'[1]1. Отчет АТС'!$B:$B,9)+'[1]2. Иные услуги'!$D$11+('[1]3. Услуги по передаче'!$G$11*1000)+('[1]4. СН (Установленные)'!$E$12*1000)+'[1]5. Плата за УРП'!$D$6</f>
        <v>5104.9920002339913</v>
      </c>
      <c r="L89" s="34">
        <f>SUMIFS('[1]1. Отчет АТС'!$C:$C,'[1]1. Отчет АТС'!$A:$A,$A89,'[1]1. Отчет АТС'!$B:$B,10)+'[1]2. Иные услуги'!$D$11+('[1]3. Услуги по передаче'!$G$11*1000)+('[1]4. СН (Установленные)'!$E$12*1000)+'[1]5. Плата за УРП'!$D$6</f>
        <v>5110.3120002339911</v>
      </c>
      <c r="M89" s="34">
        <f>SUMIFS('[1]1. Отчет АТС'!$C:$C,'[1]1. Отчет АТС'!$A:$A,$A89,'[1]1. Отчет АТС'!$B:$B,11)+'[1]2. Иные услуги'!$D$11+('[1]3. Услуги по передаче'!$G$11*1000)+('[1]4. СН (Установленные)'!$E$12*1000)+'[1]5. Плата за УРП'!$D$6</f>
        <v>5127.8320002339915</v>
      </c>
      <c r="N89" s="34">
        <f>SUMIFS('[1]1. Отчет АТС'!$C:$C,'[1]1. Отчет АТС'!$A:$A,$A89,'[1]1. Отчет АТС'!$B:$B,12)+'[1]2. Иные услуги'!$D$11+('[1]3. Услуги по передаче'!$G$11*1000)+('[1]4. СН (Установленные)'!$E$12*1000)+'[1]5. Плата за УРП'!$D$6</f>
        <v>5132.2220002339909</v>
      </c>
      <c r="O89" s="34">
        <f>SUMIFS('[1]1. Отчет АТС'!$C:$C,'[1]1. Отчет АТС'!$A:$A,$A89,'[1]1. Отчет АТС'!$B:$B,13)+'[1]2. Иные услуги'!$D$11+('[1]3. Услуги по передаче'!$G$11*1000)+('[1]4. СН (Установленные)'!$E$12*1000)+'[1]5. Плата за УРП'!$D$6</f>
        <v>5127.142000233991</v>
      </c>
      <c r="P89" s="34">
        <f>SUMIFS('[1]1. Отчет АТС'!$C:$C,'[1]1. Отчет АТС'!$A:$A,$A89,'[1]1. Отчет АТС'!$B:$B,14)+'[1]2. Иные услуги'!$D$11+('[1]3. Услуги по передаче'!$G$11*1000)+('[1]4. СН (Установленные)'!$E$12*1000)+'[1]5. Плата за УРП'!$D$6</f>
        <v>5153.4120002339914</v>
      </c>
      <c r="Q89" s="34">
        <f>SUMIFS('[1]1. Отчет АТС'!$C:$C,'[1]1. Отчет АТС'!$A:$A,$A89,'[1]1. Отчет АТС'!$B:$B,15)+'[1]2. Иные услуги'!$D$11+('[1]3. Услуги по передаче'!$G$11*1000)+('[1]4. СН (Установленные)'!$E$12*1000)+'[1]5. Плата за УРП'!$D$6</f>
        <v>5177.0920002339908</v>
      </c>
      <c r="R89" s="34">
        <f>SUMIFS('[1]1. Отчет АТС'!$C:$C,'[1]1. Отчет АТС'!$A:$A,$A89,'[1]1. Отчет АТС'!$B:$B,16)+'[1]2. Иные услуги'!$D$11+('[1]3. Услуги по передаче'!$G$11*1000)+('[1]4. СН (Установленные)'!$E$12*1000)+'[1]5. Плата за УРП'!$D$6</f>
        <v>5204.0120002339909</v>
      </c>
      <c r="S89" s="34">
        <f>SUMIFS('[1]1. Отчет АТС'!$C:$C,'[1]1. Отчет АТС'!$A:$A,$A89,'[1]1. Отчет АТС'!$B:$B,17)+'[1]2. Иные услуги'!$D$11+('[1]3. Услуги по передаче'!$G$11*1000)+('[1]4. СН (Установленные)'!$E$12*1000)+'[1]5. Плата за УРП'!$D$6</f>
        <v>5175.9120002339914</v>
      </c>
      <c r="T89" s="34">
        <f>SUMIFS('[1]1. Отчет АТС'!$C:$C,'[1]1. Отчет АТС'!$A:$A,$A89,'[1]1. Отчет АТС'!$B:$B,18)+'[1]2. Иные услуги'!$D$11+('[1]3. Услуги по передаче'!$G$11*1000)+('[1]4. СН (Установленные)'!$E$12*1000)+'[1]5. Плата за УРП'!$D$6</f>
        <v>5131.2120002339907</v>
      </c>
      <c r="U89" s="34">
        <f>SUMIFS('[1]1. Отчет АТС'!$C:$C,'[1]1. Отчет АТС'!$A:$A,$A89,'[1]1. Отчет АТС'!$B:$B,19)+'[1]2. Иные услуги'!$D$11+('[1]3. Услуги по передаче'!$G$11*1000)+('[1]4. СН (Установленные)'!$E$12*1000)+'[1]5. Плата за УРП'!$D$6</f>
        <v>5092.4420002339903</v>
      </c>
      <c r="V89" s="34">
        <f>SUMIFS('[1]1. Отчет АТС'!$C:$C,'[1]1. Отчет АТС'!$A:$A,$A89,'[1]1. Отчет АТС'!$B:$B,20)+'[1]2. Иные услуги'!$D$11+('[1]3. Услуги по передаче'!$G$11*1000)+('[1]4. СН (Установленные)'!$E$12*1000)+'[1]5. Плата за УРП'!$D$6</f>
        <v>5105.3020002339908</v>
      </c>
      <c r="W89" s="34">
        <f>SUMIFS('[1]1. Отчет АТС'!$C:$C,'[1]1. Отчет АТС'!$A:$A,$A89,'[1]1. Отчет АТС'!$B:$B,21)+'[1]2. Иные услуги'!$D$11+('[1]3. Услуги по передаче'!$G$11*1000)+('[1]4. СН (Установленные)'!$E$12*1000)+'[1]5. Плата за УРП'!$D$6</f>
        <v>5096.4120002339914</v>
      </c>
      <c r="X89" s="34">
        <f>SUMIFS('[1]1. Отчет АТС'!$C:$C,'[1]1. Отчет АТС'!$A:$A,$A89,'[1]1. Отчет АТС'!$B:$B,22)+'[1]2. Иные услуги'!$D$11+('[1]3. Услуги по передаче'!$G$11*1000)+('[1]4. СН (Установленные)'!$E$12*1000)+'[1]5. Плата за УРП'!$D$6</f>
        <v>5006.1820002339909</v>
      </c>
      <c r="Y89" s="34">
        <f>SUMIFS('[1]1. Отчет АТС'!$C:$C,'[1]1. Отчет АТС'!$A:$A,$A89,'[1]1. Отчет АТС'!$B:$B,23)+'[1]2. Иные услуги'!$D$11+('[1]3. Услуги по передаче'!$G$11*1000)+('[1]4. СН (Установленные)'!$E$12*1000)+'[1]5. Плата за УРП'!$D$6</f>
        <v>4483.2920002339906</v>
      </c>
    </row>
    <row r="90" spans="1:25" ht="15">
      <c r="A90" s="33">
        <v>45455</v>
      </c>
      <c r="B90" s="34">
        <f>SUMIFS('[1]1. Отчет АТС'!$C:$C,'[1]1. Отчет АТС'!$A:$A,$A90,'[1]1. Отчет АТС'!$B:$B,0)+'[1]2. Иные услуги'!$D$11+('[1]3. Услуги по передаче'!$G$11*1000)+('[1]4. СН (Установленные)'!$E$12*1000)+'[1]5. Плата за УРП'!$D$6</f>
        <v>4213.4620002339907</v>
      </c>
      <c r="C90" s="34">
        <f>SUMIFS('[1]1. Отчет АТС'!$C:$C,'[1]1. Отчет АТС'!$A:$A,$A90,'[1]1. Отчет АТС'!$B:$B,1)+'[1]2. Иные услуги'!$D$11+('[1]3. Услуги по передаче'!$G$11*1000)+('[1]4. СН (Установленные)'!$E$12*1000)+'[1]5. Плата за УРП'!$D$6</f>
        <v>4134.2320002339911</v>
      </c>
      <c r="D90" s="34">
        <f>SUMIFS('[1]1. Отчет АТС'!$C:$C,'[1]1. Отчет АТС'!$A:$A,$A90,'[1]1. Отчет АТС'!$B:$B,2)+'[1]2. Иные услуги'!$D$11+('[1]3. Услуги по передаче'!$G$11*1000)+('[1]4. СН (Установленные)'!$E$12*1000)+'[1]5. Плата за УРП'!$D$6</f>
        <v>3996.9020002339912</v>
      </c>
      <c r="E90" s="34">
        <f>SUMIFS('[1]1. Отчет АТС'!$C:$C,'[1]1. Отчет АТС'!$A:$A,$A90,'[1]1. Отчет АТС'!$B:$B,3)+'[1]2. Иные услуги'!$D$11+('[1]3. Услуги по передаче'!$G$11*1000)+('[1]4. СН (Установленные)'!$E$12*1000)+'[1]5. Плата за УРП'!$D$6</f>
        <v>3822.0120002339909</v>
      </c>
      <c r="F90" s="34">
        <f>SUMIFS('[1]1. Отчет АТС'!$C:$C,'[1]1. Отчет АТС'!$A:$A,$A90,'[1]1. Отчет АТС'!$B:$B,4)+'[1]2. Иные услуги'!$D$11+('[1]3. Услуги по передаче'!$G$11*1000)+('[1]4. СН (Установленные)'!$E$12*1000)+'[1]5. Плата за УРП'!$D$6</f>
        <v>3768.1820002339909</v>
      </c>
      <c r="G90" s="34">
        <f>SUMIFS('[1]1. Отчет АТС'!$C:$C,'[1]1. Отчет АТС'!$A:$A,$A90,'[1]1. Отчет АТС'!$B:$B,5)+'[1]2. Иные услуги'!$D$11+('[1]3. Услуги по передаче'!$G$11*1000)+('[1]4. СН (Установленные)'!$E$12*1000)+'[1]5. Плата за УРП'!$D$6</f>
        <v>3859.1320002339908</v>
      </c>
      <c r="H90" s="34">
        <f>SUMIFS('[1]1. Отчет АТС'!$C:$C,'[1]1. Отчет АТС'!$A:$A,$A90,'[1]1. Отчет АТС'!$B:$B,6)+'[1]2. Иные услуги'!$D$11+('[1]3. Услуги по передаче'!$G$11*1000)+('[1]4. СН (Установленные)'!$E$12*1000)+'[1]5. Плата за УРП'!$D$6</f>
        <v>3890.6120002339912</v>
      </c>
      <c r="I90" s="34">
        <f>SUMIFS('[1]1. Отчет АТС'!$C:$C,'[1]1. Отчет АТС'!$A:$A,$A90,'[1]1. Отчет АТС'!$B:$B,7)+'[1]2. Иные услуги'!$D$11+('[1]3. Услуги по передаче'!$G$11*1000)+('[1]4. СН (Установленные)'!$E$12*1000)+'[1]5. Плата за УРП'!$D$6</f>
        <v>4180.7320002339911</v>
      </c>
      <c r="J90" s="34">
        <f>SUMIFS('[1]1. Отчет АТС'!$C:$C,'[1]1. Отчет АТС'!$A:$A,$A90,'[1]1. Отчет АТС'!$B:$B,8)+'[1]2. Иные услуги'!$D$11+('[1]3. Услуги по передаче'!$G$11*1000)+('[1]4. СН (Установленные)'!$E$12*1000)+'[1]5. Плата за УРП'!$D$6</f>
        <v>4525.2720002339911</v>
      </c>
      <c r="K90" s="34">
        <f>SUMIFS('[1]1. Отчет АТС'!$C:$C,'[1]1. Отчет АТС'!$A:$A,$A90,'[1]1. Отчет АТС'!$B:$B,9)+'[1]2. Иные услуги'!$D$11+('[1]3. Услуги по передаче'!$G$11*1000)+('[1]4. СН (Установленные)'!$E$12*1000)+'[1]5. Плата за УРП'!$D$6</f>
        <v>5027.8020002339908</v>
      </c>
      <c r="L90" s="34">
        <f>SUMIFS('[1]1. Отчет АТС'!$C:$C,'[1]1. Отчет АТС'!$A:$A,$A90,'[1]1. Отчет АТС'!$B:$B,10)+'[1]2. Иные услуги'!$D$11+('[1]3. Услуги по передаче'!$G$11*1000)+('[1]4. СН (Установленные)'!$E$12*1000)+'[1]5. Плата за УРП'!$D$6</f>
        <v>5094.892000233991</v>
      </c>
      <c r="M90" s="34">
        <f>SUMIFS('[1]1. Отчет АТС'!$C:$C,'[1]1. Отчет АТС'!$A:$A,$A90,'[1]1. Отчет АТС'!$B:$B,11)+'[1]2. Иные услуги'!$D$11+('[1]3. Услуги по передаче'!$G$11*1000)+('[1]4. СН (Установленные)'!$E$12*1000)+'[1]5. Плата за УРП'!$D$6</f>
        <v>5108.102000233991</v>
      </c>
      <c r="N90" s="34">
        <f>SUMIFS('[1]1. Отчет АТС'!$C:$C,'[1]1. Отчет АТС'!$A:$A,$A90,'[1]1. Отчет АТС'!$B:$B,12)+'[1]2. Иные услуги'!$D$11+('[1]3. Услуги по передаче'!$G$11*1000)+('[1]4. СН (Установленные)'!$E$12*1000)+'[1]5. Плата за УРП'!$D$6</f>
        <v>5108.0120002339909</v>
      </c>
      <c r="O90" s="34">
        <f>SUMIFS('[1]1. Отчет АТС'!$C:$C,'[1]1. Отчет АТС'!$A:$A,$A90,'[1]1. Отчет АТС'!$B:$B,13)+'[1]2. Иные услуги'!$D$11+('[1]3. Услуги по передаче'!$G$11*1000)+('[1]4. СН (Установленные)'!$E$12*1000)+'[1]5. Плата за УРП'!$D$6</f>
        <v>5104.1520002339912</v>
      </c>
      <c r="P90" s="34">
        <f>SUMIFS('[1]1. Отчет АТС'!$C:$C,'[1]1. Отчет АТС'!$A:$A,$A90,'[1]1. Отчет АТС'!$B:$B,14)+'[1]2. Иные услуги'!$D$11+('[1]3. Услуги по передаче'!$G$11*1000)+('[1]4. СН (Установленные)'!$E$12*1000)+'[1]5. Плата за УРП'!$D$6</f>
        <v>5105.1520002339912</v>
      </c>
      <c r="Q90" s="34">
        <f>SUMIFS('[1]1. Отчет АТС'!$C:$C,'[1]1. Отчет АТС'!$A:$A,$A90,'[1]1. Отчет АТС'!$B:$B,15)+'[1]2. Иные услуги'!$D$11+('[1]3. Услуги по передаче'!$G$11*1000)+('[1]4. СН (Установленные)'!$E$12*1000)+'[1]5. Плата за УРП'!$D$6</f>
        <v>5104.4220002339907</v>
      </c>
      <c r="R90" s="34">
        <f>SUMIFS('[1]1. Отчет АТС'!$C:$C,'[1]1. Отчет АТС'!$A:$A,$A90,'[1]1. Отчет АТС'!$B:$B,16)+'[1]2. Иные услуги'!$D$11+('[1]3. Услуги по передаче'!$G$11*1000)+('[1]4. СН (Установленные)'!$E$12*1000)+'[1]5. Плата за УРП'!$D$6</f>
        <v>5101.4420002339903</v>
      </c>
      <c r="S90" s="34">
        <f>SUMIFS('[1]1. Отчет АТС'!$C:$C,'[1]1. Отчет АТС'!$A:$A,$A90,'[1]1. Отчет АТС'!$B:$B,17)+'[1]2. Иные услуги'!$D$11+('[1]3. Услуги по передаче'!$G$11*1000)+('[1]4. СН (Установленные)'!$E$12*1000)+'[1]5. Плата за УРП'!$D$6</f>
        <v>5079.3420002339908</v>
      </c>
      <c r="T90" s="34">
        <f>SUMIFS('[1]1. Отчет АТС'!$C:$C,'[1]1. Отчет АТС'!$A:$A,$A90,'[1]1. Отчет АТС'!$B:$B,18)+'[1]2. Иные услуги'!$D$11+('[1]3. Услуги по передаче'!$G$11*1000)+('[1]4. СН (Установленные)'!$E$12*1000)+'[1]5. Плата за УРП'!$D$6</f>
        <v>5070.7120002339907</v>
      </c>
      <c r="U90" s="34">
        <f>SUMIFS('[1]1. Отчет АТС'!$C:$C,'[1]1. Отчет АТС'!$A:$A,$A90,'[1]1. Отчет АТС'!$B:$B,19)+'[1]2. Иные услуги'!$D$11+('[1]3. Услуги по передаче'!$G$11*1000)+('[1]4. СН (Установленные)'!$E$12*1000)+'[1]5. Плата за УРП'!$D$6</f>
        <v>5037.7420002339913</v>
      </c>
      <c r="V90" s="34">
        <f>SUMIFS('[1]1. Отчет АТС'!$C:$C,'[1]1. Отчет АТС'!$A:$A,$A90,'[1]1. Отчет АТС'!$B:$B,20)+'[1]2. Иные услуги'!$D$11+('[1]3. Услуги по передаче'!$G$11*1000)+('[1]4. СН (Установленные)'!$E$12*1000)+'[1]5. Плата за УРП'!$D$6</f>
        <v>5075.6220002339905</v>
      </c>
      <c r="W90" s="34">
        <f>SUMIFS('[1]1. Отчет АТС'!$C:$C,'[1]1. Отчет АТС'!$A:$A,$A90,'[1]1. Отчет АТС'!$B:$B,21)+'[1]2. Иные услуги'!$D$11+('[1]3. Услуги по передаче'!$G$11*1000)+('[1]4. СН (Установленные)'!$E$12*1000)+'[1]5. Плата за УРП'!$D$6</f>
        <v>5061.8120002339911</v>
      </c>
      <c r="X90" s="34">
        <f>SUMIFS('[1]1. Отчет АТС'!$C:$C,'[1]1. Отчет АТС'!$A:$A,$A90,'[1]1. Отчет АТС'!$B:$B,22)+'[1]2. Иные услуги'!$D$11+('[1]3. Услуги по передаче'!$G$11*1000)+('[1]4. СН (Установленные)'!$E$12*1000)+'[1]5. Плата за УРП'!$D$6</f>
        <v>4782.0820002339915</v>
      </c>
      <c r="Y90" s="34">
        <f>SUMIFS('[1]1. Отчет АТС'!$C:$C,'[1]1. Отчет АТС'!$A:$A,$A90,'[1]1. Отчет АТС'!$B:$B,23)+'[1]2. Иные услуги'!$D$11+('[1]3. Услуги по передаче'!$G$11*1000)+('[1]4. СН (Установленные)'!$E$12*1000)+'[1]5. Плата за УРП'!$D$6</f>
        <v>4383.5520002339908</v>
      </c>
    </row>
    <row r="91" spans="1:25" ht="15">
      <c r="A91" s="33">
        <v>45456</v>
      </c>
      <c r="B91" s="34">
        <f>SUMIFS('[1]1. Отчет АТС'!$C:$C,'[1]1. Отчет АТС'!$A:$A,$A91,'[1]1. Отчет АТС'!$B:$B,0)+'[1]2. Иные услуги'!$D$11+('[1]3. Услуги по передаче'!$G$11*1000)+('[1]4. СН (Установленные)'!$E$12*1000)+'[1]5. Плата за УРП'!$D$6</f>
        <v>4175.5420002339906</v>
      </c>
      <c r="C91" s="34">
        <f>SUMIFS('[1]1. Отчет АТС'!$C:$C,'[1]1. Отчет АТС'!$A:$A,$A91,'[1]1. Отчет АТС'!$B:$B,1)+'[1]2. Иные услуги'!$D$11+('[1]3. Услуги по передаче'!$G$11*1000)+('[1]4. СН (Установленные)'!$E$12*1000)+'[1]5. Плата за УРП'!$D$6</f>
        <v>4142.0920002339908</v>
      </c>
      <c r="D91" s="34">
        <f>SUMIFS('[1]1. Отчет АТС'!$C:$C,'[1]1. Отчет АТС'!$A:$A,$A91,'[1]1. Отчет АТС'!$B:$B,2)+'[1]2. Иные услуги'!$D$11+('[1]3. Услуги по передаче'!$G$11*1000)+('[1]4. СН (Установленные)'!$E$12*1000)+'[1]5. Плата за УРП'!$D$6</f>
        <v>4008.5420002339911</v>
      </c>
      <c r="E91" s="34">
        <f>SUMIFS('[1]1. Отчет АТС'!$C:$C,'[1]1. Отчет АТС'!$A:$A,$A91,'[1]1. Отчет АТС'!$B:$B,3)+'[1]2. Иные услуги'!$D$11+('[1]3. Услуги по передаче'!$G$11*1000)+('[1]4. СН (Установленные)'!$E$12*1000)+'[1]5. Плата за УРП'!$D$6</f>
        <v>3840.9320002339909</v>
      </c>
      <c r="F91" s="34">
        <f>SUMIFS('[1]1. Отчет АТС'!$C:$C,'[1]1. Отчет АТС'!$A:$A,$A91,'[1]1. Отчет АТС'!$B:$B,4)+'[1]2. Иные услуги'!$D$11+('[1]3. Услуги по передаче'!$G$11*1000)+('[1]4. СН (Установленные)'!$E$12*1000)+'[1]5. Плата за УРП'!$D$6</f>
        <v>3734.0520002339908</v>
      </c>
      <c r="G91" s="34">
        <f>SUMIFS('[1]1. Отчет АТС'!$C:$C,'[1]1. Отчет АТС'!$A:$A,$A91,'[1]1. Отчет АТС'!$B:$B,5)+'[1]2. Иные услуги'!$D$11+('[1]3. Услуги по передаче'!$G$11*1000)+('[1]4. СН (Установленные)'!$E$12*1000)+'[1]5. Плата за УРП'!$D$6</f>
        <v>4028.4820002339911</v>
      </c>
      <c r="H91" s="34">
        <f>SUMIFS('[1]1. Отчет АТС'!$C:$C,'[1]1. Отчет АТС'!$A:$A,$A91,'[1]1. Отчет АТС'!$B:$B,6)+'[1]2. Иные услуги'!$D$11+('[1]3. Услуги по передаче'!$G$11*1000)+('[1]4. СН (Установленные)'!$E$12*1000)+'[1]5. Плата за УРП'!$D$6</f>
        <v>4148.2120002339907</v>
      </c>
      <c r="I91" s="34">
        <f>SUMIFS('[1]1. Отчет АТС'!$C:$C,'[1]1. Отчет АТС'!$A:$A,$A91,'[1]1. Отчет АТС'!$B:$B,7)+'[1]2. Иные услуги'!$D$11+('[1]3. Услуги по передаче'!$G$11*1000)+('[1]4. СН (Установленные)'!$E$12*1000)+'[1]5. Плата за УРП'!$D$6</f>
        <v>4451.2920002339906</v>
      </c>
      <c r="J91" s="34">
        <f>SUMIFS('[1]1. Отчет АТС'!$C:$C,'[1]1. Отчет АТС'!$A:$A,$A91,'[1]1. Отчет АТС'!$B:$B,8)+'[1]2. Иные услуги'!$D$11+('[1]3. Услуги по передаче'!$G$11*1000)+('[1]4. СН (Установленные)'!$E$12*1000)+'[1]5. Плата за УРП'!$D$6</f>
        <v>5081.1720002339907</v>
      </c>
      <c r="K91" s="34">
        <f>SUMIFS('[1]1. Отчет АТС'!$C:$C,'[1]1. Отчет АТС'!$A:$A,$A91,'[1]1. Отчет АТС'!$B:$B,9)+'[1]2. Иные услуги'!$D$11+('[1]3. Услуги по передаче'!$G$11*1000)+('[1]4. СН (Установленные)'!$E$12*1000)+'[1]5. Плата за УРП'!$D$6</f>
        <v>5128.0320002339904</v>
      </c>
      <c r="L91" s="34">
        <f>SUMIFS('[1]1. Отчет АТС'!$C:$C,'[1]1. Отчет АТС'!$A:$A,$A91,'[1]1. Отчет АТС'!$B:$B,10)+'[1]2. Иные услуги'!$D$11+('[1]3. Услуги по передаче'!$G$11*1000)+('[1]4. СН (Установленные)'!$E$12*1000)+'[1]5. Плата за УРП'!$D$6</f>
        <v>5142.8220002339913</v>
      </c>
      <c r="M91" s="34">
        <f>SUMIFS('[1]1. Отчет АТС'!$C:$C,'[1]1. Отчет АТС'!$A:$A,$A91,'[1]1. Отчет АТС'!$B:$B,11)+'[1]2. Иные услуги'!$D$11+('[1]3. Услуги по передаче'!$G$11*1000)+('[1]4. СН (Установленные)'!$E$12*1000)+'[1]5. Плата за УРП'!$D$6</f>
        <v>5152.7520002339916</v>
      </c>
      <c r="N91" s="34">
        <f>SUMIFS('[1]1. Отчет АТС'!$C:$C,'[1]1. Отчет АТС'!$A:$A,$A91,'[1]1. Отчет АТС'!$B:$B,12)+'[1]2. Иные услуги'!$D$11+('[1]3. Услуги по передаче'!$G$11*1000)+('[1]4. СН (Установленные)'!$E$12*1000)+'[1]5. Плата за УРП'!$D$6</f>
        <v>5148.8020002339908</v>
      </c>
      <c r="O91" s="34">
        <f>SUMIFS('[1]1. Отчет АТС'!$C:$C,'[1]1. Отчет АТС'!$A:$A,$A91,'[1]1. Отчет АТС'!$B:$B,13)+'[1]2. Иные услуги'!$D$11+('[1]3. Услуги по передаче'!$G$11*1000)+('[1]4. СН (Установленные)'!$E$12*1000)+'[1]5. Плата за УРП'!$D$6</f>
        <v>5152.5220002339911</v>
      </c>
      <c r="P91" s="34">
        <f>SUMIFS('[1]1. Отчет АТС'!$C:$C,'[1]1. Отчет АТС'!$A:$A,$A91,'[1]1. Отчет АТС'!$B:$B,14)+'[1]2. Иные услуги'!$D$11+('[1]3. Услуги по передаче'!$G$11*1000)+('[1]4. СН (Установленные)'!$E$12*1000)+'[1]5. Плата за УРП'!$D$6</f>
        <v>5167.4820002339911</v>
      </c>
      <c r="Q91" s="34">
        <f>SUMIFS('[1]1. Отчет АТС'!$C:$C,'[1]1. Отчет АТС'!$A:$A,$A91,'[1]1. Отчет АТС'!$B:$B,15)+'[1]2. Иные услуги'!$D$11+('[1]3. Услуги по передаче'!$G$11*1000)+('[1]4. СН (Установленные)'!$E$12*1000)+'[1]5. Плата за УРП'!$D$6</f>
        <v>5168.4920002339913</v>
      </c>
      <c r="R91" s="34">
        <f>SUMIFS('[1]1. Отчет АТС'!$C:$C,'[1]1. Отчет АТС'!$A:$A,$A91,'[1]1. Отчет АТС'!$B:$B,16)+'[1]2. Иные услуги'!$D$11+('[1]3. Услуги по передаче'!$G$11*1000)+('[1]4. СН (Установленные)'!$E$12*1000)+'[1]5. Плата за УРП'!$D$6</f>
        <v>5172.2720002339911</v>
      </c>
      <c r="S91" s="34">
        <f>SUMIFS('[1]1. Отчет АТС'!$C:$C,'[1]1. Отчет АТС'!$A:$A,$A91,'[1]1. Отчет АТС'!$B:$B,17)+'[1]2. Иные услуги'!$D$11+('[1]3. Услуги по передаче'!$G$11*1000)+('[1]4. СН (Установленные)'!$E$12*1000)+'[1]5. Плата за УРП'!$D$6</f>
        <v>5165.0520002339908</v>
      </c>
      <c r="T91" s="34">
        <f>SUMIFS('[1]1. Отчет АТС'!$C:$C,'[1]1. Отчет АТС'!$A:$A,$A91,'[1]1. Отчет АТС'!$B:$B,18)+'[1]2. Иные услуги'!$D$11+('[1]3. Услуги по передаче'!$G$11*1000)+('[1]4. СН (Установленные)'!$E$12*1000)+'[1]5. Плата за УРП'!$D$6</f>
        <v>5167.4820002339911</v>
      </c>
      <c r="U91" s="34">
        <f>SUMIFS('[1]1. Отчет АТС'!$C:$C,'[1]1. Отчет АТС'!$A:$A,$A91,'[1]1. Отчет АТС'!$B:$B,19)+'[1]2. Иные услуги'!$D$11+('[1]3. Услуги по передаче'!$G$11*1000)+('[1]4. СН (Установленные)'!$E$12*1000)+'[1]5. Плата за УРП'!$D$6</f>
        <v>5126.6520002339912</v>
      </c>
      <c r="V91" s="34">
        <f>SUMIFS('[1]1. Отчет АТС'!$C:$C,'[1]1. Отчет АТС'!$A:$A,$A91,'[1]1. Отчет АТС'!$B:$B,20)+'[1]2. Иные услуги'!$D$11+('[1]3. Услуги по передаче'!$G$11*1000)+('[1]4. СН (Установленные)'!$E$12*1000)+'[1]5. Плата за УРП'!$D$6</f>
        <v>5147.5220002339911</v>
      </c>
      <c r="W91" s="34">
        <f>SUMIFS('[1]1. Отчет АТС'!$C:$C,'[1]1. Отчет АТС'!$A:$A,$A91,'[1]1. Отчет АТС'!$B:$B,21)+'[1]2. Иные услуги'!$D$11+('[1]3. Услуги по передаче'!$G$11*1000)+('[1]4. СН (Установленные)'!$E$12*1000)+'[1]5. Плата за УРП'!$D$6</f>
        <v>5108.4620002339907</v>
      </c>
      <c r="X91" s="34">
        <f>SUMIFS('[1]1. Отчет АТС'!$C:$C,'[1]1. Отчет АТС'!$A:$A,$A91,'[1]1. Отчет АТС'!$B:$B,22)+'[1]2. Иные услуги'!$D$11+('[1]3. Услуги по передаче'!$G$11*1000)+('[1]4. СН (Установленные)'!$E$12*1000)+'[1]5. Плата за УРП'!$D$6</f>
        <v>5051.5620002339911</v>
      </c>
      <c r="Y91" s="34">
        <f>SUMIFS('[1]1. Отчет АТС'!$C:$C,'[1]1. Отчет АТС'!$A:$A,$A91,'[1]1. Отчет АТС'!$B:$B,23)+'[1]2. Иные услуги'!$D$11+('[1]3. Услуги по передаче'!$G$11*1000)+('[1]4. СН (Установленные)'!$E$12*1000)+'[1]5. Плата за УРП'!$D$6</f>
        <v>4463.7720002339911</v>
      </c>
    </row>
    <row r="92" spans="1:25" ht="15">
      <c r="A92" s="33">
        <v>45457</v>
      </c>
      <c r="B92" s="34">
        <f>SUMIFS('[1]1. Отчет АТС'!$C:$C,'[1]1. Отчет АТС'!$A:$A,$A92,'[1]1. Отчет АТС'!$B:$B,0)+'[1]2. Иные услуги'!$D$11+('[1]3. Услуги по передаче'!$G$11*1000)+('[1]4. СН (Установленные)'!$E$12*1000)+'[1]5. Плата за УРП'!$D$6</f>
        <v>4149.5620002339911</v>
      </c>
      <c r="C92" s="34">
        <f>SUMIFS('[1]1. Отчет АТС'!$C:$C,'[1]1. Отчет АТС'!$A:$A,$A92,'[1]1. Отчет АТС'!$B:$B,1)+'[1]2. Иные услуги'!$D$11+('[1]3. Услуги по передаче'!$G$11*1000)+('[1]4. СН (Установленные)'!$E$12*1000)+'[1]5. Плата за УРП'!$D$6</f>
        <v>4080.2820002339913</v>
      </c>
      <c r="D92" s="34">
        <f>SUMIFS('[1]1. Отчет АТС'!$C:$C,'[1]1. Отчет АТС'!$A:$A,$A92,'[1]1. Отчет АТС'!$B:$B,2)+'[1]2. Иные услуги'!$D$11+('[1]3. Услуги по передаче'!$G$11*1000)+('[1]4. СН (Установленные)'!$E$12*1000)+'[1]5. Плата за УРП'!$D$6</f>
        <v>3857.5420002339911</v>
      </c>
      <c r="E92" s="34">
        <f>SUMIFS('[1]1. Отчет АТС'!$C:$C,'[1]1. Отчет АТС'!$A:$A,$A92,'[1]1. Отчет АТС'!$B:$B,3)+'[1]2. Иные услуги'!$D$11+('[1]3. Услуги по передаче'!$G$11*1000)+('[1]4. СН (Установленные)'!$E$12*1000)+'[1]5. Плата за УРП'!$D$6</f>
        <v>3729.2320002339911</v>
      </c>
      <c r="F92" s="34">
        <f>SUMIFS('[1]1. Отчет АТС'!$C:$C,'[1]1. Отчет АТС'!$A:$A,$A92,'[1]1. Отчет АТС'!$B:$B,4)+'[1]2. Иные услуги'!$D$11+('[1]3. Услуги по передаче'!$G$11*1000)+('[1]4. СН (Установленные)'!$E$12*1000)+'[1]5. Плата за УРП'!$D$6</f>
        <v>3759.7920002339911</v>
      </c>
      <c r="G92" s="34">
        <f>SUMIFS('[1]1. Отчет АТС'!$C:$C,'[1]1. Отчет АТС'!$A:$A,$A92,'[1]1. Отчет АТС'!$B:$B,5)+'[1]2. Иные услуги'!$D$11+('[1]3. Услуги по передаче'!$G$11*1000)+('[1]4. СН (Установленные)'!$E$12*1000)+'[1]5. Плата за УРП'!$D$6</f>
        <v>4036.6320002339908</v>
      </c>
      <c r="H92" s="34">
        <f>SUMIFS('[1]1. Отчет АТС'!$C:$C,'[1]1. Отчет АТС'!$A:$A,$A92,'[1]1. Отчет АТС'!$B:$B,6)+'[1]2. Иные услуги'!$D$11+('[1]3. Услуги по передаче'!$G$11*1000)+('[1]4. СН (Установленные)'!$E$12*1000)+'[1]5. Плата за УРП'!$D$6</f>
        <v>4119.0620002339911</v>
      </c>
      <c r="I92" s="34">
        <f>SUMIFS('[1]1. Отчет АТС'!$C:$C,'[1]1. Отчет АТС'!$A:$A,$A92,'[1]1. Отчет АТС'!$B:$B,7)+'[1]2. Иные услуги'!$D$11+('[1]3. Услуги по передаче'!$G$11*1000)+('[1]4. СН (Установленные)'!$E$12*1000)+'[1]5. Плата за УРП'!$D$6</f>
        <v>4409.2120002339907</v>
      </c>
      <c r="J92" s="34">
        <f>SUMIFS('[1]1. Отчет АТС'!$C:$C,'[1]1. Отчет АТС'!$A:$A,$A92,'[1]1. Отчет АТС'!$B:$B,8)+'[1]2. Иные услуги'!$D$11+('[1]3. Услуги по передаче'!$G$11*1000)+('[1]4. СН (Установленные)'!$E$12*1000)+'[1]5. Плата за УРП'!$D$6</f>
        <v>5069.4020002339912</v>
      </c>
      <c r="K92" s="34">
        <f>SUMIFS('[1]1. Отчет АТС'!$C:$C,'[1]1. Отчет АТС'!$A:$A,$A92,'[1]1. Отчет АТС'!$B:$B,9)+'[1]2. Иные услуги'!$D$11+('[1]3. Услуги по передаче'!$G$11*1000)+('[1]4. СН (Установленные)'!$E$12*1000)+'[1]5. Плата за УРП'!$D$6</f>
        <v>5119.102000233991</v>
      </c>
      <c r="L92" s="34">
        <f>SUMIFS('[1]1. Отчет АТС'!$C:$C,'[1]1. Отчет АТС'!$A:$A,$A92,'[1]1. Отчет АТС'!$B:$B,10)+'[1]2. Иные услуги'!$D$11+('[1]3. Услуги по передаче'!$G$11*1000)+('[1]4. СН (Установленные)'!$E$12*1000)+'[1]5. Плата за УРП'!$D$6</f>
        <v>5234.2820002339904</v>
      </c>
      <c r="M92" s="34">
        <f>SUMIFS('[1]1. Отчет АТС'!$C:$C,'[1]1. Отчет АТС'!$A:$A,$A92,'[1]1. Отчет АТС'!$B:$B,11)+'[1]2. Иные услуги'!$D$11+('[1]3. Услуги по передаче'!$G$11*1000)+('[1]4. СН (Установленные)'!$E$12*1000)+'[1]5. Плата за УРП'!$D$6</f>
        <v>5284.7420002339913</v>
      </c>
      <c r="N92" s="34">
        <f>SUMIFS('[1]1. Отчет АТС'!$C:$C,'[1]1. Отчет АТС'!$A:$A,$A92,'[1]1. Отчет АТС'!$B:$B,12)+'[1]2. Иные услуги'!$D$11+('[1]3. Услуги по передаче'!$G$11*1000)+('[1]4. СН (Установленные)'!$E$12*1000)+'[1]5. Плата за УРП'!$D$6</f>
        <v>5321.4220002339907</v>
      </c>
      <c r="O92" s="34">
        <f>SUMIFS('[1]1. Отчет АТС'!$C:$C,'[1]1. Отчет АТС'!$A:$A,$A92,'[1]1. Отчет АТС'!$B:$B,13)+'[1]2. Иные услуги'!$D$11+('[1]3. Услуги по передаче'!$G$11*1000)+('[1]4. СН (Установленные)'!$E$12*1000)+'[1]5. Плата за УРП'!$D$6</f>
        <v>5340.2020002339905</v>
      </c>
      <c r="P92" s="34">
        <f>SUMIFS('[1]1. Отчет АТС'!$C:$C,'[1]1. Отчет АТС'!$A:$A,$A92,'[1]1. Отчет АТС'!$B:$B,14)+'[1]2. Иные услуги'!$D$11+('[1]3. Услуги по передаче'!$G$11*1000)+('[1]4. СН (Установленные)'!$E$12*1000)+'[1]5. Плата за УРП'!$D$6</f>
        <v>5363.1820002339909</v>
      </c>
      <c r="Q92" s="34">
        <f>SUMIFS('[1]1. Отчет АТС'!$C:$C,'[1]1. Отчет АТС'!$A:$A,$A92,'[1]1. Отчет АТС'!$B:$B,15)+'[1]2. Иные услуги'!$D$11+('[1]3. Услуги по передаче'!$G$11*1000)+('[1]4. СН (Установленные)'!$E$12*1000)+'[1]5. Плата за УРП'!$D$6</f>
        <v>5353.7220002339909</v>
      </c>
      <c r="R92" s="34">
        <f>SUMIFS('[1]1. Отчет АТС'!$C:$C,'[1]1. Отчет АТС'!$A:$A,$A92,'[1]1. Отчет АТС'!$B:$B,16)+'[1]2. Иные услуги'!$D$11+('[1]3. Услуги по передаче'!$G$11*1000)+('[1]4. СН (Установленные)'!$E$12*1000)+'[1]5. Плата за УРП'!$D$6</f>
        <v>5161.6520002339912</v>
      </c>
      <c r="S92" s="34">
        <f>SUMIFS('[1]1. Отчет АТС'!$C:$C,'[1]1. Отчет АТС'!$A:$A,$A92,'[1]1. Отчет АТС'!$B:$B,17)+'[1]2. Иные услуги'!$D$11+('[1]3. Услуги по передаче'!$G$11*1000)+('[1]4. СН (Установленные)'!$E$12*1000)+'[1]5. Плата за УРП'!$D$6</f>
        <v>5142.7420002339913</v>
      </c>
      <c r="T92" s="34">
        <f>SUMIFS('[1]1. Отчет АТС'!$C:$C,'[1]1. Отчет АТС'!$A:$A,$A92,'[1]1. Отчет АТС'!$B:$B,18)+'[1]2. Иные услуги'!$D$11+('[1]3. Услуги по передаче'!$G$11*1000)+('[1]4. СН (Установленные)'!$E$12*1000)+'[1]5. Плата за УРП'!$D$6</f>
        <v>5201.5820002339915</v>
      </c>
      <c r="U92" s="34">
        <f>SUMIFS('[1]1. Отчет АТС'!$C:$C,'[1]1. Отчет АТС'!$A:$A,$A92,'[1]1. Отчет АТС'!$B:$B,19)+'[1]2. Иные услуги'!$D$11+('[1]3. Услуги по передаче'!$G$11*1000)+('[1]4. СН (Установленные)'!$E$12*1000)+'[1]5. Плата за УРП'!$D$6</f>
        <v>5103.5820002339915</v>
      </c>
      <c r="V92" s="34">
        <f>SUMIFS('[1]1. Отчет АТС'!$C:$C,'[1]1. Отчет АТС'!$A:$A,$A92,'[1]1. Отчет АТС'!$B:$B,20)+'[1]2. Иные услуги'!$D$11+('[1]3. Услуги по передаче'!$G$11*1000)+('[1]4. СН (Установленные)'!$E$12*1000)+'[1]5. Плата за УРП'!$D$6</f>
        <v>5090.4520002339905</v>
      </c>
      <c r="W92" s="34">
        <f>SUMIFS('[1]1. Отчет АТС'!$C:$C,'[1]1. Отчет АТС'!$A:$A,$A92,'[1]1. Отчет АТС'!$B:$B,21)+'[1]2. Иные услуги'!$D$11+('[1]3. Услуги по передаче'!$G$11*1000)+('[1]4. СН (Установленные)'!$E$12*1000)+'[1]5. Плата за УРП'!$D$6</f>
        <v>5075.4120002339914</v>
      </c>
      <c r="X92" s="34">
        <f>SUMIFS('[1]1. Отчет АТС'!$C:$C,'[1]1. Отчет АТС'!$A:$A,$A92,'[1]1. Отчет АТС'!$B:$B,22)+'[1]2. Иные услуги'!$D$11+('[1]3. Услуги по передаче'!$G$11*1000)+('[1]4. СН (Установленные)'!$E$12*1000)+'[1]5. Плата за УРП'!$D$6</f>
        <v>4996.7620002339909</v>
      </c>
      <c r="Y92" s="34">
        <f>SUMIFS('[1]1. Отчет АТС'!$C:$C,'[1]1. Отчет АТС'!$A:$A,$A92,'[1]1. Отчет АТС'!$B:$B,23)+'[1]2. Иные услуги'!$D$11+('[1]3. Услуги по передаче'!$G$11*1000)+('[1]4. СН (Установленные)'!$E$12*1000)+'[1]5. Плата за УРП'!$D$6</f>
        <v>4424.1620002339914</v>
      </c>
    </row>
    <row r="93" spans="1:25" ht="15">
      <c r="A93" s="33">
        <v>45458</v>
      </c>
      <c r="B93" s="34">
        <f>SUMIFS('[1]1. Отчет АТС'!$C:$C,'[1]1. Отчет АТС'!$A:$A,$A93,'[1]1. Отчет АТС'!$B:$B,0)+'[1]2. Иные услуги'!$D$11+('[1]3. Услуги по передаче'!$G$11*1000)+('[1]4. СН (Установленные)'!$E$12*1000)+'[1]5. Плата за УРП'!$D$6</f>
        <v>4188.5920002339908</v>
      </c>
      <c r="C93" s="34">
        <f>SUMIFS('[1]1. Отчет АТС'!$C:$C,'[1]1. Отчет АТС'!$A:$A,$A93,'[1]1. Отчет АТС'!$B:$B,1)+'[1]2. Иные услуги'!$D$11+('[1]3. Услуги по передаче'!$G$11*1000)+('[1]4. СН (Установленные)'!$E$12*1000)+'[1]5. Плата за УРП'!$D$6</f>
        <v>4155.5120002339909</v>
      </c>
      <c r="D93" s="34">
        <f>SUMIFS('[1]1. Отчет АТС'!$C:$C,'[1]1. Отчет АТС'!$A:$A,$A93,'[1]1. Отчет АТС'!$B:$B,2)+'[1]2. Иные услуги'!$D$11+('[1]3. Услуги по передаче'!$G$11*1000)+('[1]4. СН (Установленные)'!$E$12*1000)+'[1]5. Плата за УРП'!$D$6</f>
        <v>4046.3420002339908</v>
      </c>
      <c r="E93" s="34">
        <f>SUMIFS('[1]1. Отчет АТС'!$C:$C,'[1]1. Отчет АТС'!$A:$A,$A93,'[1]1. Отчет АТС'!$B:$B,3)+'[1]2. Иные услуги'!$D$11+('[1]3. Услуги по передаче'!$G$11*1000)+('[1]4. СН (Установленные)'!$E$12*1000)+'[1]5. Плата за УРП'!$D$6</f>
        <v>3830.0920002339908</v>
      </c>
      <c r="F93" s="34">
        <f>SUMIFS('[1]1. Отчет АТС'!$C:$C,'[1]1. Отчет АТС'!$A:$A,$A93,'[1]1. Отчет АТС'!$B:$B,4)+'[1]2. Иные услуги'!$D$11+('[1]3. Услуги по передаче'!$G$11*1000)+('[1]4. СН (Установленные)'!$E$12*1000)+'[1]5. Плата за УРП'!$D$6</f>
        <v>3776.9220002339907</v>
      </c>
      <c r="G93" s="34">
        <f>SUMIFS('[1]1. Отчет АТС'!$C:$C,'[1]1. Отчет АТС'!$A:$A,$A93,'[1]1. Отчет АТС'!$B:$B,5)+'[1]2. Иные услуги'!$D$11+('[1]3. Услуги по передаче'!$G$11*1000)+('[1]4. СН (Установленные)'!$E$12*1000)+'[1]5. Плата за УРП'!$D$6</f>
        <v>3978.4520002339909</v>
      </c>
      <c r="H93" s="34">
        <f>SUMIFS('[1]1. Отчет АТС'!$C:$C,'[1]1. Отчет АТС'!$A:$A,$A93,'[1]1. Отчет АТС'!$B:$B,6)+'[1]2. Иные услуги'!$D$11+('[1]3. Услуги по передаче'!$G$11*1000)+('[1]4. СН (Установленные)'!$E$12*1000)+'[1]5. Плата за УРП'!$D$6</f>
        <v>3991.4020002339912</v>
      </c>
      <c r="I93" s="34">
        <f>SUMIFS('[1]1. Отчет АТС'!$C:$C,'[1]1. Отчет АТС'!$A:$A,$A93,'[1]1. Отчет АТС'!$B:$B,7)+'[1]2. Иные услуги'!$D$11+('[1]3. Услуги по передаче'!$G$11*1000)+('[1]4. СН (Установленные)'!$E$12*1000)+'[1]5. Плата за УРП'!$D$6</f>
        <v>4177.0320002339913</v>
      </c>
      <c r="J93" s="34">
        <f>SUMIFS('[1]1. Отчет АТС'!$C:$C,'[1]1. Отчет АТС'!$A:$A,$A93,'[1]1. Отчет АТС'!$B:$B,8)+'[1]2. Иные услуги'!$D$11+('[1]3. Услуги по передаче'!$G$11*1000)+('[1]4. СН (Установленные)'!$E$12*1000)+'[1]5. Плата за УРП'!$D$6</f>
        <v>4651.3620002339912</v>
      </c>
      <c r="K93" s="34">
        <f>SUMIFS('[1]1. Отчет АТС'!$C:$C,'[1]1. Отчет АТС'!$A:$A,$A93,'[1]1. Отчет АТС'!$B:$B,9)+'[1]2. Иные услуги'!$D$11+('[1]3. Услуги по передаче'!$G$11*1000)+('[1]4. СН (Установленные)'!$E$12*1000)+'[1]5. Плата за УРП'!$D$6</f>
        <v>5078.6720002339916</v>
      </c>
      <c r="L93" s="34">
        <f>SUMIFS('[1]1. Отчет АТС'!$C:$C,'[1]1. Отчет АТС'!$A:$A,$A93,'[1]1. Отчет АТС'!$B:$B,10)+'[1]2. Иные услуги'!$D$11+('[1]3. Услуги по передаче'!$G$11*1000)+('[1]4. СН (Установленные)'!$E$12*1000)+'[1]5. Плата за УРП'!$D$6</f>
        <v>5101.0520002339908</v>
      </c>
      <c r="M93" s="34">
        <f>SUMIFS('[1]1. Отчет АТС'!$C:$C,'[1]1. Отчет АТС'!$A:$A,$A93,'[1]1. Отчет АТС'!$B:$B,11)+'[1]2. Иные услуги'!$D$11+('[1]3. Услуги по передаче'!$G$11*1000)+('[1]4. СН (Установленные)'!$E$12*1000)+'[1]5. Плата за УРП'!$D$6</f>
        <v>5109.142000233991</v>
      </c>
      <c r="N93" s="34">
        <f>SUMIFS('[1]1. Отчет АТС'!$C:$C,'[1]1. Отчет АТС'!$A:$A,$A93,'[1]1. Отчет АТС'!$B:$B,12)+'[1]2. Иные услуги'!$D$11+('[1]3. Услуги по передаче'!$G$11*1000)+('[1]4. СН (Установленные)'!$E$12*1000)+'[1]5. Плата за УРП'!$D$6</f>
        <v>5090.8420002339908</v>
      </c>
      <c r="O93" s="34">
        <f>SUMIFS('[1]1. Отчет АТС'!$C:$C,'[1]1. Отчет АТС'!$A:$A,$A93,'[1]1. Отчет АТС'!$B:$B,13)+'[1]2. Иные услуги'!$D$11+('[1]3. Услуги по передаче'!$G$11*1000)+('[1]4. СН (Установленные)'!$E$12*1000)+'[1]5. Плата за УРП'!$D$6</f>
        <v>5084.852000233991</v>
      </c>
      <c r="P93" s="34">
        <f>SUMIFS('[1]1. Отчет АТС'!$C:$C,'[1]1. Отчет АТС'!$A:$A,$A93,'[1]1. Отчет АТС'!$B:$B,14)+'[1]2. Иные услуги'!$D$11+('[1]3. Услуги по передаче'!$G$11*1000)+('[1]4. СН (Установленные)'!$E$12*1000)+'[1]5. Плата за УРП'!$D$6</f>
        <v>5109.2320002339911</v>
      </c>
      <c r="Q93" s="34">
        <f>SUMIFS('[1]1. Отчет АТС'!$C:$C,'[1]1. Отчет АТС'!$A:$A,$A93,'[1]1. Отчет АТС'!$B:$B,15)+'[1]2. Иные услуги'!$D$11+('[1]3. Услуги по передаче'!$G$11*1000)+('[1]4. СН (Установленные)'!$E$12*1000)+'[1]5. Плата за УРП'!$D$6</f>
        <v>5117.7920002339906</v>
      </c>
      <c r="R93" s="34">
        <f>SUMIFS('[1]1. Отчет АТС'!$C:$C,'[1]1. Отчет АТС'!$A:$A,$A93,'[1]1. Отчет АТС'!$B:$B,16)+'[1]2. Иные услуги'!$D$11+('[1]3. Услуги по передаче'!$G$11*1000)+('[1]4. СН (Установленные)'!$E$12*1000)+'[1]5. Плата за УРП'!$D$6</f>
        <v>5141.3420002339908</v>
      </c>
      <c r="S93" s="34">
        <f>SUMIFS('[1]1. Отчет АТС'!$C:$C,'[1]1. Отчет АТС'!$A:$A,$A93,'[1]1. Отчет АТС'!$B:$B,17)+'[1]2. Иные услуги'!$D$11+('[1]3. Услуги по передаче'!$G$11*1000)+('[1]4. СН (Установленные)'!$E$12*1000)+'[1]5. Плата за УРП'!$D$6</f>
        <v>5134.4720002339909</v>
      </c>
      <c r="T93" s="34">
        <f>SUMIFS('[1]1. Отчет АТС'!$C:$C,'[1]1. Отчет АТС'!$A:$A,$A93,'[1]1. Отчет АТС'!$B:$B,18)+'[1]2. Иные услуги'!$D$11+('[1]3. Услуги по передаче'!$G$11*1000)+('[1]4. СН (Установленные)'!$E$12*1000)+'[1]5. Плата за УРП'!$D$6</f>
        <v>5107.4320002339909</v>
      </c>
      <c r="U93" s="34">
        <f>SUMIFS('[1]1. Отчет АТС'!$C:$C,'[1]1. Отчет АТС'!$A:$A,$A93,'[1]1. Отчет АТС'!$B:$B,19)+'[1]2. Иные услуги'!$D$11+('[1]3. Услуги по передаче'!$G$11*1000)+('[1]4. СН (Установленные)'!$E$12*1000)+'[1]5. Плата за УРП'!$D$6</f>
        <v>5079.2820002339904</v>
      </c>
      <c r="V93" s="34">
        <f>SUMIFS('[1]1. Отчет АТС'!$C:$C,'[1]1. Отчет АТС'!$A:$A,$A93,'[1]1. Отчет АТС'!$B:$B,20)+'[1]2. Иные услуги'!$D$11+('[1]3. Услуги по передаче'!$G$11*1000)+('[1]4. СН (Установленные)'!$E$12*1000)+'[1]5. Плата за УРП'!$D$6</f>
        <v>5087.6820002339909</v>
      </c>
      <c r="W93" s="34">
        <f>SUMIFS('[1]1. Отчет АТС'!$C:$C,'[1]1. Отчет АТС'!$A:$A,$A93,'[1]1. Отчет АТС'!$B:$B,21)+'[1]2. Иные услуги'!$D$11+('[1]3. Услуги по передаче'!$G$11*1000)+('[1]4. СН (Установленные)'!$E$12*1000)+'[1]5. Плата за УРП'!$D$6</f>
        <v>5070.4120002339914</v>
      </c>
      <c r="X93" s="34">
        <f>SUMIFS('[1]1. Отчет АТС'!$C:$C,'[1]1. Отчет АТС'!$A:$A,$A93,'[1]1. Отчет АТС'!$B:$B,22)+'[1]2. Иные услуги'!$D$11+('[1]3. Услуги по передаче'!$G$11*1000)+('[1]4. СН (Установленные)'!$E$12*1000)+'[1]5. Плата за УРП'!$D$6</f>
        <v>4942.6520002339912</v>
      </c>
      <c r="Y93" s="34">
        <f>SUMIFS('[1]1. Отчет АТС'!$C:$C,'[1]1. Отчет АТС'!$A:$A,$A93,'[1]1. Отчет АТС'!$B:$B,23)+'[1]2. Иные услуги'!$D$11+('[1]3. Услуги по передаче'!$G$11*1000)+('[1]4. СН (Установленные)'!$E$12*1000)+'[1]5. Плата за УРП'!$D$6</f>
        <v>4422.2320002339911</v>
      </c>
    </row>
    <row r="94" spans="1:25" ht="15">
      <c r="A94" s="33">
        <v>45459</v>
      </c>
      <c r="B94" s="34">
        <f>SUMIFS('[1]1. Отчет АТС'!$C:$C,'[1]1. Отчет АТС'!$A:$A,$A94,'[1]1. Отчет АТС'!$B:$B,0)+'[1]2. Иные услуги'!$D$11+('[1]3. Услуги по передаче'!$G$11*1000)+('[1]4. СН (Установленные)'!$E$12*1000)+'[1]5. Плата за УРП'!$D$6</f>
        <v>4153.4620002339907</v>
      </c>
      <c r="C94" s="34">
        <f>SUMIFS('[1]1. Отчет АТС'!$C:$C,'[1]1. Отчет АТС'!$A:$A,$A94,'[1]1. Отчет АТС'!$B:$B,1)+'[1]2. Иные услуги'!$D$11+('[1]3. Услуги по передаче'!$G$11*1000)+('[1]4. СН (Установленные)'!$E$12*1000)+'[1]5. Плата за УРП'!$D$6</f>
        <v>4104.7020002339914</v>
      </c>
      <c r="D94" s="34">
        <f>SUMIFS('[1]1. Отчет АТС'!$C:$C,'[1]1. Отчет АТС'!$A:$A,$A94,'[1]1. Отчет АТС'!$B:$B,2)+'[1]2. Иные услуги'!$D$11+('[1]3. Услуги по передаче'!$G$11*1000)+('[1]4. СН (Установленные)'!$E$12*1000)+'[1]5. Плата за УРП'!$D$6</f>
        <v>3999.122000233991</v>
      </c>
      <c r="E94" s="34">
        <f>SUMIFS('[1]1. Отчет АТС'!$C:$C,'[1]1. Отчет АТС'!$A:$A,$A94,'[1]1. Отчет АТС'!$B:$B,3)+'[1]2. Иные услуги'!$D$11+('[1]3. Услуги по передаче'!$G$11*1000)+('[1]4. СН (Установленные)'!$E$12*1000)+'[1]5. Плата за УРП'!$D$6</f>
        <v>3787.2720002339911</v>
      </c>
      <c r="F94" s="34">
        <f>SUMIFS('[1]1. Отчет АТС'!$C:$C,'[1]1. Отчет АТС'!$A:$A,$A94,'[1]1. Отчет АТС'!$B:$B,4)+'[1]2. Иные услуги'!$D$11+('[1]3. Услуги по передаче'!$G$11*1000)+('[1]4. СН (Установленные)'!$E$12*1000)+'[1]5. Плата за УРП'!$D$6</f>
        <v>3658.642000233991</v>
      </c>
      <c r="G94" s="34">
        <f>SUMIFS('[1]1. Отчет АТС'!$C:$C,'[1]1. Отчет АТС'!$A:$A,$A94,'[1]1. Отчет АТС'!$B:$B,5)+'[1]2. Иные услуги'!$D$11+('[1]3. Услуги по передаче'!$G$11*1000)+('[1]4. СН (Установленные)'!$E$12*1000)+'[1]5. Плата за УРП'!$D$6</f>
        <v>3921.0520002339908</v>
      </c>
      <c r="H94" s="34">
        <f>SUMIFS('[1]1. Отчет АТС'!$C:$C,'[1]1. Отчет АТС'!$A:$A,$A94,'[1]1. Отчет АТС'!$B:$B,6)+'[1]2. Иные услуги'!$D$11+('[1]3. Услуги по передаче'!$G$11*1000)+('[1]4. СН (Установленные)'!$E$12*1000)+'[1]5. Плата за УРП'!$D$6</f>
        <v>3866.122000233991</v>
      </c>
      <c r="I94" s="34">
        <f>SUMIFS('[1]1. Отчет АТС'!$C:$C,'[1]1. Отчет АТС'!$A:$A,$A94,'[1]1. Отчет АТС'!$B:$B,7)+'[1]2. Иные услуги'!$D$11+('[1]3. Услуги по передаче'!$G$11*1000)+('[1]4. СН (Установленные)'!$E$12*1000)+'[1]5. Плата за УРП'!$D$6</f>
        <v>4050.332000233991</v>
      </c>
      <c r="J94" s="34">
        <f>SUMIFS('[1]1. Отчет АТС'!$C:$C,'[1]1. Отчет АТС'!$A:$A,$A94,'[1]1. Отчет АТС'!$B:$B,8)+'[1]2. Иные услуги'!$D$11+('[1]3. Услуги по передаче'!$G$11*1000)+('[1]4. СН (Установленные)'!$E$12*1000)+'[1]5. Плата за УРП'!$D$6</f>
        <v>4449.6920002339912</v>
      </c>
      <c r="K94" s="34">
        <f>SUMIFS('[1]1. Отчет АТС'!$C:$C,'[1]1. Отчет АТС'!$A:$A,$A94,'[1]1. Отчет АТС'!$B:$B,9)+'[1]2. Иные услуги'!$D$11+('[1]3. Услуги по передаче'!$G$11*1000)+('[1]4. СН (Установленные)'!$E$12*1000)+'[1]5. Плата за УРП'!$D$6</f>
        <v>5013.6620002339914</v>
      </c>
      <c r="L94" s="34">
        <f>SUMIFS('[1]1. Отчет АТС'!$C:$C,'[1]1. Отчет АТС'!$A:$A,$A94,'[1]1. Отчет АТС'!$B:$B,10)+'[1]2. Иные услуги'!$D$11+('[1]3. Услуги по передаче'!$G$11*1000)+('[1]4. СН (Установленные)'!$E$12*1000)+'[1]5. Плата за УРП'!$D$6</f>
        <v>5076.9420002339912</v>
      </c>
      <c r="M94" s="34">
        <f>SUMIFS('[1]1. Отчет АТС'!$C:$C,'[1]1. Отчет АТС'!$A:$A,$A94,'[1]1. Отчет АТС'!$B:$B,11)+'[1]2. Иные услуги'!$D$11+('[1]3. Услуги по передаче'!$G$11*1000)+('[1]4. СН (Установленные)'!$E$12*1000)+'[1]5. Плата за УРП'!$D$6</f>
        <v>5079.5520002339908</v>
      </c>
      <c r="N94" s="34">
        <f>SUMIFS('[1]1. Отчет АТС'!$C:$C,'[1]1. Отчет АТС'!$A:$A,$A94,'[1]1. Отчет АТС'!$B:$B,12)+'[1]2. Иные услуги'!$D$11+('[1]3. Услуги по передаче'!$G$11*1000)+('[1]4. СН (Установленные)'!$E$12*1000)+'[1]5. Плата за УРП'!$D$6</f>
        <v>5086.6620002339914</v>
      </c>
      <c r="O94" s="34">
        <f>SUMIFS('[1]1. Отчет АТС'!$C:$C,'[1]1. Отчет АТС'!$A:$A,$A94,'[1]1. Отчет АТС'!$B:$B,13)+'[1]2. Иные услуги'!$D$11+('[1]3. Услуги по передаче'!$G$11*1000)+('[1]4. СН (Установленные)'!$E$12*1000)+'[1]5. Плата за УРП'!$D$6</f>
        <v>5075.1120002339912</v>
      </c>
      <c r="P94" s="34">
        <f>SUMIFS('[1]1. Отчет АТС'!$C:$C,'[1]1. Отчет АТС'!$A:$A,$A94,'[1]1. Отчет АТС'!$B:$B,14)+'[1]2. Иные услуги'!$D$11+('[1]3. Услуги по передаче'!$G$11*1000)+('[1]4. СН (Установленные)'!$E$12*1000)+'[1]5. Плата за УРП'!$D$6</f>
        <v>5082.0220002339911</v>
      </c>
      <c r="Q94" s="34">
        <f>SUMIFS('[1]1. Отчет АТС'!$C:$C,'[1]1. Отчет АТС'!$A:$A,$A94,'[1]1. Отчет АТС'!$B:$B,15)+'[1]2. Иные услуги'!$D$11+('[1]3. Услуги по передаче'!$G$11*1000)+('[1]4. СН (Установленные)'!$E$12*1000)+'[1]5. Плата за УРП'!$D$6</f>
        <v>5079.5520002339908</v>
      </c>
      <c r="R94" s="34">
        <f>SUMIFS('[1]1. Отчет АТС'!$C:$C,'[1]1. Отчет АТС'!$A:$A,$A94,'[1]1. Отчет АТС'!$B:$B,16)+'[1]2. Иные услуги'!$D$11+('[1]3. Услуги по передаче'!$G$11*1000)+('[1]4. СН (Установленные)'!$E$12*1000)+'[1]5. Плата за УРП'!$D$6</f>
        <v>5091.8020002339908</v>
      </c>
      <c r="S94" s="34">
        <f>SUMIFS('[1]1. Отчет АТС'!$C:$C,'[1]1. Отчет АТС'!$A:$A,$A94,'[1]1. Отчет АТС'!$B:$B,17)+'[1]2. Иные услуги'!$D$11+('[1]3. Услуги по передаче'!$G$11*1000)+('[1]4. СН (Установленные)'!$E$12*1000)+'[1]5. Плата за УРП'!$D$6</f>
        <v>5090.4320002339909</v>
      </c>
      <c r="T94" s="34">
        <f>SUMIFS('[1]1. Отчет АТС'!$C:$C,'[1]1. Отчет АТС'!$A:$A,$A94,'[1]1. Отчет АТС'!$B:$B,18)+'[1]2. Иные услуги'!$D$11+('[1]3. Услуги по передаче'!$G$11*1000)+('[1]4. СН (Установленные)'!$E$12*1000)+'[1]5. Плата за УРП'!$D$6</f>
        <v>5095.2120002339907</v>
      </c>
      <c r="U94" s="34">
        <f>SUMIFS('[1]1. Отчет АТС'!$C:$C,'[1]1. Отчет АТС'!$A:$A,$A94,'[1]1. Отчет АТС'!$B:$B,19)+'[1]2. Иные услуги'!$D$11+('[1]3. Услуги по передаче'!$G$11*1000)+('[1]4. СН (Установленные)'!$E$12*1000)+'[1]5. Плата за УРП'!$D$6</f>
        <v>5081.9420002339903</v>
      </c>
      <c r="V94" s="34">
        <f>SUMIFS('[1]1. Отчет АТС'!$C:$C,'[1]1. Отчет АТС'!$A:$A,$A94,'[1]1. Отчет АТС'!$B:$B,20)+'[1]2. Иные услуги'!$D$11+('[1]3. Услуги по передаче'!$G$11*1000)+('[1]4. СН (Установленные)'!$E$12*1000)+'[1]5. Плата за УРП'!$D$6</f>
        <v>5093.5020002339916</v>
      </c>
      <c r="W94" s="34">
        <f>SUMIFS('[1]1. Отчет АТС'!$C:$C,'[1]1. Отчет АТС'!$A:$A,$A94,'[1]1. Отчет АТС'!$B:$B,21)+'[1]2. Иные услуги'!$D$11+('[1]3. Услуги по передаче'!$G$11*1000)+('[1]4. СН (Установленные)'!$E$12*1000)+'[1]5. Плата за УРП'!$D$6</f>
        <v>5067.2420002339913</v>
      </c>
      <c r="X94" s="34">
        <f>SUMIFS('[1]1. Отчет АТС'!$C:$C,'[1]1. Отчет АТС'!$A:$A,$A94,'[1]1. Отчет АТС'!$B:$B,22)+'[1]2. Иные услуги'!$D$11+('[1]3. Услуги по передаче'!$G$11*1000)+('[1]4. СН (Установленные)'!$E$12*1000)+'[1]5. Плата за УРП'!$D$6</f>
        <v>4847.642000233991</v>
      </c>
      <c r="Y94" s="34">
        <f>SUMIFS('[1]1. Отчет АТС'!$C:$C,'[1]1. Отчет АТС'!$A:$A,$A94,'[1]1. Отчет АТС'!$B:$B,23)+'[1]2. Иные услуги'!$D$11+('[1]3. Услуги по передаче'!$G$11*1000)+('[1]4. СН (Установленные)'!$E$12*1000)+'[1]5. Плата за УРП'!$D$6</f>
        <v>4428.9820002339911</v>
      </c>
    </row>
    <row r="95" spans="1:25" ht="15">
      <c r="A95" s="33">
        <v>45460</v>
      </c>
      <c r="B95" s="34">
        <f>SUMIFS('[1]1. Отчет АТС'!$C:$C,'[1]1. Отчет АТС'!$A:$A,$A95,'[1]1. Отчет АТС'!$B:$B,0)+'[1]2. Иные услуги'!$D$11+('[1]3. Услуги по передаче'!$G$11*1000)+('[1]4. СН (Установленные)'!$E$12*1000)+'[1]5. Плата за УРП'!$D$6</f>
        <v>4211.5420002339906</v>
      </c>
      <c r="C95" s="34">
        <f>SUMIFS('[1]1. Отчет АТС'!$C:$C,'[1]1. Отчет АТС'!$A:$A,$A95,'[1]1. Отчет АТС'!$B:$B,1)+'[1]2. Иные услуги'!$D$11+('[1]3. Услуги по передаче'!$G$11*1000)+('[1]4. СН (Установленные)'!$E$12*1000)+'[1]5. Плата за УРП'!$D$6</f>
        <v>4143.3720002339915</v>
      </c>
      <c r="D95" s="34">
        <f>SUMIFS('[1]1. Отчет АТС'!$C:$C,'[1]1. Отчет АТС'!$A:$A,$A95,'[1]1. Отчет АТС'!$B:$B,2)+'[1]2. Иные услуги'!$D$11+('[1]3. Услуги по передаче'!$G$11*1000)+('[1]4. СН (Установленные)'!$E$12*1000)+'[1]5. Плата за УРП'!$D$6</f>
        <v>4052.9520002339914</v>
      </c>
      <c r="E95" s="34">
        <f>SUMIFS('[1]1. Отчет АТС'!$C:$C,'[1]1. Отчет АТС'!$A:$A,$A95,'[1]1. Отчет АТС'!$B:$B,3)+'[1]2. Иные услуги'!$D$11+('[1]3. Услуги по передаче'!$G$11*1000)+('[1]4. СН (Установленные)'!$E$12*1000)+'[1]5. Плата за УРП'!$D$6</f>
        <v>3939.2220002339909</v>
      </c>
      <c r="F95" s="34">
        <f>SUMIFS('[1]1. Отчет АТС'!$C:$C,'[1]1. Отчет АТС'!$A:$A,$A95,'[1]1. Отчет АТС'!$B:$B,4)+'[1]2. Иные услуги'!$D$11+('[1]3. Услуги по передаче'!$G$11*1000)+('[1]4. СН (Установленные)'!$E$12*1000)+'[1]5. Плата за УРП'!$D$6</f>
        <v>4004.9920002339909</v>
      </c>
      <c r="G95" s="34">
        <f>SUMIFS('[1]1. Отчет АТС'!$C:$C,'[1]1. Отчет АТС'!$A:$A,$A95,'[1]1. Отчет АТС'!$B:$B,5)+'[1]2. Иные услуги'!$D$11+('[1]3. Услуги по передаче'!$G$11*1000)+('[1]4. СН (Установленные)'!$E$12*1000)+'[1]5. Плата за УРП'!$D$6</f>
        <v>4117.8320002339915</v>
      </c>
      <c r="H95" s="34">
        <f>SUMIFS('[1]1. Отчет АТС'!$C:$C,'[1]1. Отчет АТС'!$A:$A,$A95,'[1]1. Отчет АТС'!$B:$B,6)+'[1]2. Иные услуги'!$D$11+('[1]3. Услуги по передаче'!$G$11*1000)+('[1]4. СН (Установленные)'!$E$12*1000)+'[1]5. Плата за УРП'!$D$6</f>
        <v>4198.3720002339915</v>
      </c>
      <c r="I95" s="34">
        <f>SUMIFS('[1]1. Отчет АТС'!$C:$C,'[1]1. Отчет АТС'!$A:$A,$A95,'[1]1. Отчет АТС'!$B:$B,7)+'[1]2. Иные услуги'!$D$11+('[1]3. Услуги по передаче'!$G$11*1000)+('[1]4. СН (Установленные)'!$E$12*1000)+'[1]5. Плата за УРП'!$D$6</f>
        <v>4430.4120002339914</v>
      </c>
      <c r="J95" s="34">
        <f>SUMIFS('[1]1. Отчет АТС'!$C:$C,'[1]1. Отчет АТС'!$A:$A,$A95,'[1]1. Отчет АТС'!$B:$B,8)+'[1]2. Иные услуги'!$D$11+('[1]3. Услуги по передаче'!$G$11*1000)+('[1]4. СН (Установленные)'!$E$12*1000)+'[1]5. Плата за УРП'!$D$6</f>
        <v>5031.3320002339915</v>
      </c>
      <c r="K95" s="34">
        <f>SUMIFS('[1]1. Отчет АТС'!$C:$C,'[1]1. Отчет АТС'!$A:$A,$A95,'[1]1. Отчет АТС'!$B:$B,9)+'[1]2. Иные услуги'!$D$11+('[1]3. Услуги по передаче'!$G$11*1000)+('[1]4. СН (Установленные)'!$E$12*1000)+'[1]5. Плата за УРП'!$D$6</f>
        <v>5088.7220002339909</v>
      </c>
      <c r="L95" s="34">
        <f>SUMIFS('[1]1. Отчет АТС'!$C:$C,'[1]1. Отчет АТС'!$A:$A,$A95,'[1]1. Отчет АТС'!$B:$B,10)+'[1]2. Иные услуги'!$D$11+('[1]3. Услуги по передаче'!$G$11*1000)+('[1]4. СН (Установленные)'!$E$12*1000)+'[1]5. Плата за УРП'!$D$6</f>
        <v>5104.9520002339905</v>
      </c>
      <c r="M95" s="34">
        <f>SUMIFS('[1]1. Отчет АТС'!$C:$C,'[1]1. Отчет АТС'!$A:$A,$A95,'[1]1. Отчет АТС'!$B:$B,11)+'[1]2. Иные услуги'!$D$11+('[1]3. Услуги по передаче'!$G$11*1000)+('[1]4. СН (Установленные)'!$E$12*1000)+'[1]5. Плата за УРП'!$D$6</f>
        <v>5108.4120002339914</v>
      </c>
      <c r="N95" s="34">
        <f>SUMIFS('[1]1. Отчет АТС'!$C:$C,'[1]1. Отчет АТС'!$A:$A,$A95,'[1]1. Отчет АТС'!$B:$B,12)+'[1]2. Иные услуги'!$D$11+('[1]3. Услуги по передаче'!$G$11*1000)+('[1]4. СН (Установленные)'!$E$12*1000)+'[1]5. Плата за УРП'!$D$6</f>
        <v>5106.4120002339914</v>
      </c>
      <c r="O95" s="34">
        <f>SUMIFS('[1]1. Отчет АТС'!$C:$C,'[1]1. Отчет АТС'!$A:$A,$A95,'[1]1. Отчет АТС'!$B:$B,13)+'[1]2. Иные услуги'!$D$11+('[1]3. Услуги по передаче'!$G$11*1000)+('[1]4. СН (Установленные)'!$E$12*1000)+'[1]5. Плата за УРП'!$D$6</f>
        <v>5103.4220002339907</v>
      </c>
      <c r="P95" s="34">
        <f>SUMIFS('[1]1. Отчет АТС'!$C:$C,'[1]1. Отчет АТС'!$A:$A,$A95,'[1]1. Отчет АТС'!$B:$B,14)+'[1]2. Иные услуги'!$D$11+('[1]3. Услуги по передаче'!$G$11*1000)+('[1]4. СН (Установленные)'!$E$12*1000)+'[1]5. Плата за УРП'!$D$6</f>
        <v>5111.2720002339911</v>
      </c>
      <c r="Q95" s="34">
        <f>SUMIFS('[1]1. Отчет АТС'!$C:$C,'[1]1. Отчет АТС'!$A:$A,$A95,'[1]1. Отчет АТС'!$B:$B,15)+'[1]2. Иные услуги'!$D$11+('[1]3. Услуги по передаче'!$G$11*1000)+('[1]4. СН (Установленные)'!$E$12*1000)+'[1]5. Плата за УРП'!$D$6</f>
        <v>5109.4420002339903</v>
      </c>
      <c r="R95" s="34">
        <f>SUMIFS('[1]1. Отчет АТС'!$C:$C,'[1]1. Отчет АТС'!$A:$A,$A95,'[1]1. Отчет АТС'!$B:$B,16)+'[1]2. Иные услуги'!$D$11+('[1]3. Услуги по передаче'!$G$11*1000)+('[1]4. СН (Установленные)'!$E$12*1000)+'[1]5. Плата за УРП'!$D$6</f>
        <v>5114.0220002339911</v>
      </c>
      <c r="S95" s="34">
        <f>SUMIFS('[1]1. Отчет АТС'!$C:$C,'[1]1. Отчет АТС'!$A:$A,$A95,'[1]1. Отчет АТС'!$B:$B,17)+'[1]2. Иные услуги'!$D$11+('[1]3. Услуги по передаче'!$G$11*1000)+('[1]4. СН (Установленные)'!$E$12*1000)+'[1]5. Плата за УРП'!$D$6</f>
        <v>5111.8020002339908</v>
      </c>
      <c r="T95" s="34">
        <f>SUMIFS('[1]1. Отчет АТС'!$C:$C,'[1]1. Отчет АТС'!$A:$A,$A95,'[1]1. Отчет АТС'!$B:$B,18)+'[1]2. Иные услуги'!$D$11+('[1]3. Услуги по передаче'!$G$11*1000)+('[1]4. СН (Установленные)'!$E$12*1000)+'[1]5. Плата за УРП'!$D$6</f>
        <v>5106.1120002339903</v>
      </c>
      <c r="U95" s="34">
        <f>SUMIFS('[1]1. Отчет АТС'!$C:$C,'[1]1. Отчет АТС'!$A:$A,$A95,'[1]1. Отчет АТС'!$B:$B,19)+'[1]2. Иные услуги'!$D$11+('[1]3. Услуги по передаче'!$G$11*1000)+('[1]4. СН (Установленные)'!$E$12*1000)+'[1]5. Плата за УРП'!$D$6</f>
        <v>5089.9920002339913</v>
      </c>
      <c r="V95" s="34">
        <f>SUMIFS('[1]1. Отчет АТС'!$C:$C,'[1]1. Отчет АТС'!$A:$A,$A95,'[1]1. Отчет АТС'!$B:$B,20)+'[1]2. Иные услуги'!$D$11+('[1]3. Услуги по передаче'!$G$11*1000)+('[1]4. СН (Установленные)'!$E$12*1000)+'[1]5. Плата за УРП'!$D$6</f>
        <v>5092.5720002339913</v>
      </c>
      <c r="W95" s="34">
        <f>SUMIFS('[1]1. Отчет АТС'!$C:$C,'[1]1. Отчет АТС'!$A:$A,$A95,'[1]1. Отчет АТС'!$B:$B,21)+'[1]2. Иные услуги'!$D$11+('[1]3. Услуги по передаче'!$G$11*1000)+('[1]4. СН (Установленные)'!$E$12*1000)+'[1]5. Плата за УРП'!$D$6</f>
        <v>5084.2720002339911</v>
      </c>
      <c r="X95" s="34">
        <f>SUMIFS('[1]1. Отчет АТС'!$C:$C,'[1]1. Отчет АТС'!$A:$A,$A95,'[1]1. Отчет АТС'!$B:$B,22)+'[1]2. Иные услуги'!$D$11+('[1]3. Услуги по передаче'!$G$11*1000)+('[1]4. СН (Установленные)'!$E$12*1000)+'[1]5. Плата за УРП'!$D$6</f>
        <v>4802.2220002339909</v>
      </c>
      <c r="Y95" s="34">
        <f>SUMIFS('[1]1. Отчет АТС'!$C:$C,'[1]1. Отчет АТС'!$A:$A,$A95,'[1]1. Отчет АТС'!$B:$B,23)+'[1]2. Иные услуги'!$D$11+('[1]3. Услуги по передаче'!$G$11*1000)+('[1]4. СН (Установленные)'!$E$12*1000)+'[1]5. Плата за УРП'!$D$6</f>
        <v>4424.4320002339909</v>
      </c>
    </row>
    <row r="96" spans="1:25" ht="15">
      <c r="A96" s="33">
        <v>45461</v>
      </c>
      <c r="B96" s="34">
        <f>SUMIFS('[1]1. Отчет АТС'!$C:$C,'[1]1. Отчет АТС'!$A:$A,$A96,'[1]1. Отчет АТС'!$B:$B,0)+'[1]2. Иные услуги'!$D$11+('[1]3. Услуги по передаче'!$G$11*1000)+('[1]4. СН (Установленные)'!$E$12*1000)+'[1]5. Плата за УРП'!$D$6</f>
        <v>4201.9520002339914</v>
      </c>
      <c r="C96" s="34">
        <f>SUMIFS('[1]1. Отчет АТС'!$C:$C,'[1]1. Отчет АТС'!$A:$A,$A96,'[1]1. Отчет АТС'!$B:$B,1)+'[1]2. Иные услуги'!$D$11+('[1]3. Услуги по передаче'!$G$11*1000)+('[1]4. СН (Установленные)'!$E$12*1000)+'[1]5. Плата за УРП'!$D$6</f>
        <v>4112.3220002339913</v>
      </c>
      <c r="D96" s="34">
        <f>SUMIFS('[1]1. Отчет АТС'!$C:$C,'[1]1. Отчет АТС'!$A:$A,$A96,'[1]1. Отчет АТС'!$B:$B,2)+'[1]2. Иные услуги'!$D$11+('[1]3. Услуги по передаче'!$G$11*1000)+('[1]4. СН (Установленные)'!$E$12*1000)+'[1]5. Плата за УРП'!$D$6</f>
        <v>3941.662000233991</v>
      </c>
      <c r="E96" s="34">
        <f>SUMIFS('[1]1. Отчет АТС'!$C:$C,'[1]1. Отчет АТС'!$A:$A,$A96,'[1]1. Отчет АТС'!$B:$B,3)+'[1]2. Иные услуги'!$D$11+('[1]3. Услуги по передаче'!$G$11*1000)+('[1]4. СН (Установленные)'!$E$12*1000)+'[1]5. Плата за УРП'!$D$6</f>
        <v>3878.7120002339911</v>
      </c>
      <c r="F96" s="34">
        <f>SUMIFS('[1]1. Отчет АТС'!$C:$C,'[1]1. Отчет АТС'!$A:$A,$A96,'[1]1. Отчет АТС'!$B:$B,4)+'[1]2. Иные услуги'!$D$11+('[1]3. Услуги по передаче'!$G$11*1000)+('[1]4. СН (Установленные)'!$E$12*1000)+'[1]5. Плата за УРП'!$D$6</f>
        <v>3863.3620002339912</v>
      </c>
      <c r="G96" s="34">
        <f>SUMIFS('[1]1. Отчет АТС'!$C:$C,'[1]1. Отчет АТС'!$A:$A,$A96,'[1]1. Отчет АТС'!$B:$B,5)+'[1]2. Иные услуги'!$D$11+('[1]3. Услуги по передаче'!$G$11*1000)+('[1]4. СН (Установленные)'!$E$12*1000)+'[1]5. Плата за УРП'!$D$6</f>
        <v>4094.832000233991</v>
      </c>
      <c r="H96" s="34">
        <f>SUMIFS('[1]1. Отчет АТС'!$C:$C,'[1]1. Отчет АТС'!$A:$A,$A96,'[1]1. Отчет АТС'!$B:$B,6)+'[1]2. Иные услуги'!$D$11+('[1]3. Услуги по передаче'!$G$11*1000)+('[1]4. СН (Установленные)'!$E$12*1000)+'[1]5. Плата за УРП'!$D$6</f>
        <v>4196.4320002339909</v>
      </c>
      <c r="I96" s="34">
        <f>SUMIFS('[1]1. Отчет АТС'!$C:$C,'[1]1. Отчет АТС'!$A:$A,$A96,'[1]1. Отчет АТС'!$B:$B,7)+'[1]2. Иные услуги'!$D$11+('[1]3. Услуги по передаче'!$G$11*1000)+('[1]4. СН (Установленные)'!$E$12*1000)+'[1]5. Плата за УРП'!$D$6</f>
        <v>4506.9320002339909</v>
      </c>
      <c r="J96" s="34">
        <f>SUMIFS('[1]1. Отчет АТС'!$C:$C,'[1]1. Отчет АТС'!$A:$A,$A96,'[1]1. Отчет АТС'!$B:$B,8)+'[1]2. Иные услуги'!$D$11+('[1]3. Услуги по передаче'!$G$11*1000)+('[1]4. СН (Установленные)'!$E$12*1000)+'[1]5. Плата за УРП'!$D$6</f>
        <v>5075.5820002339915</v>
      </c>
      <c r="K96" s="34">
        <f>SUMIFS('[1]1. Отчет АТС'!$C:$C,'[1]1. Отчет АТС'!$A:$A,$A96,'[1]1. Отчет АТС'!$B:$B,9)+'[1]2. Иные услуги'!$D$11+('[1]3. Услуги по передаче'!$G$11*1000)+('[1]4. СН (Установленные)'!$E$12*1000)+'[1]5. Плата за УРП'!$D$6</f>
        <v>5120.6520002339912</v>
      </c>
      <c r="L96" s="34">
        <f>SUMIFS('[1]1. Отчет АТС'!$C:$C,'[1]1. Отчет АТС'!$A:$A,$A96,'[1]1. Отчет АТС'!$B:$B,10)+'[1]2. Иные услуги'!$D$11+('[1]3. Услуги по передаче'!$G$11*1000)+('[1]4. СН (Установленные)'!$E$12*1000)+'[1]5. Плата за УРП'!$D$6</f>
        <v>5193.8820002339908</v>
      </c>
      <c r="M96" s="34">
        <f>SUMIFS('[1]1. Отчет АТС'!$C:$C,'[1]1. Отчет АТС'!$A:$A,$A96,'[1]1. Отчет АТС'!$B:$B,11)+'[1]2. Иные услуги'!$D$11+('[1]3. Услуги по передаче'!$G$11*1000)+('[1]4. СН (Установленные)'!$E$12*1000)+'[1]5. Плата за УРП'!$D$6</f>
        <v>5213.852000233991</v>
      </c>
      <c r="N96" s="34">
        <f>SUMIFS('[1]1. Отчет АТС'!$C:$C,'[1]1. Отчет АТС'!$A:$A,$A96,'[1]1. Отчет АТС'!$B:$B,12)+'[1]2. Иные услуги'!$D$11+('[1]3. Услуги по передаче'!$G$11*1000)+('[1]4. СН (Установленные)'!$E$12*1000)+'[1]5. Плата за УРП'!$D$6</f>
        <v>5218.2720002339911</v>
      </c>
      <c r="O96" s="34">
        <f>SUMIFS('[1]1. Отчет АТС'!$C:$C,'[1]1. Отчет АТС'!$A:$A,$A96,'[1]1. Отчет АТС'!$B:$B,13)+'[1]2. Иные услуги'!$D$11+('[1]3. Услуги по передаче'!$G$11*1000)+('[1]4. СН (Установленные)'!$E$12*1000)+'[1]5. Плата за УРП'!$D$6</f>
        <v>5250.8820002339908</v>
      </c>
      <c r="P96" s="34">
        <f>SUMIFS('[1]1. Отчет АТС'!$C:$C,'[1]1. Отчет АТС'!$A:$A,$A96,'[1]1. Отчет АТС'!$B:$B,14)+'[1]2. Иные услуги'!$D$11+('[1]3. Услуги по передаче'!$G$11*1000)+('[1]4. СН (Установленные)'!$E$12*1000)+'[1]5. Плата за УРП'!$D$6</f>
        <v>5294.5220002339911</v>
      </c>
      <c r="Q96" s="34">
        <f>SUMIFS('[1]1. Отчет АТС'!$C:$C,'[1]1. Отчет АТС'!$A:$A,$A96,'[1]1. Отчет АТС'!$B:$B,15)+'[1]2. Иные услуги'!$D$11+('[1]3. Услуги по передаче'!$G$11*1000)+('[1]4. СН (Установленные)'!$E$12*1000)+'[1]5. Плата за УРП'!$D$6</f>
        <v>5226.4220002339907</v>
      </c>
      <c r="R96" s="34">
        <f>SUMIFS('[1]1. Отчет АТС'!$C:$C,'[1]1. Отчет АТС'!$A:$A,$A96,'[1]1. Отчет АТС'!$B:$B,16)+'[1]2. Иные услуги'!$D$11+('[1]3. Услуги по передаче'!$G$11*1000)+('[1]4. СН (Установленные)'!$E$12*1000)+'[1]5. Плата за УРП'!$D$6</f>
        <v>5229.2120002339907</v>
      </c>
      <c r="S96" s="34">
        <f>SUMIFS('[1]1. Отчет АТС'!$C:$C,'[1]1. Отчет АТС'!$A:$A,$A96,'[1]1. Отчет АТС'!$B:$B,17)+'[1]2. Иные услуги'!$D$11+('[1]3. Услуги по передаче'!$G$11*1000)+('[1]4. СН (Установленные)'!$E$12*1000)+'[1]5. Плата за УРП'!$D$6</f>
        <v>5229.5120002339909</v>
      </c>
      <c r="T96" s="34">
        <f>SUMIFS('[1]1. Отчет АТС'!$C:$C,'[1]1. Отчет АТС'!$A:$A,$A96,'[1]1. Отчет АТС'!$B:$B,18)+'[1]2. Иные услуги'!$D$11+('[1]3. Услуги по передаче'!$G$11*1000)+('[1]4. СН (Установленные)'!$E$12*1000)+'[1]5. Плата за УРП'!$D$6</f>
        <v>5230.2520002339916</v>
      </c>
      <c r="U96" s="34">
        <f>SUMIFS('[1]1. Отчет АТС'!$C:$C,'[1]1. Отчет АТС'!$A:$A,$A96,'[1]1. Отчет АТС'!$B:$B,19)+'[1]2. Иные услуги'!$D$11+('[1]3. Услуги по передаче'!$G$11*1000)+('[1]4. СН (Установленные)'!$E$12*1000)+'[1]5. Плата за УРП'!$D$6</f>
        <v>5149.7920002339906</v>
      </c>
      <c r="V96" s="34">
        <f>SUMIFS('[1]1. Отчет АТС'!$C:$C,'[1]1. Отчет АТС'!$A:$A,$A96,'[1]1. Отчет АТС'!$B:$B,20)+'[1]2. Иные услуги'!$D$11+('[1]3. Услуги по передаче'!$G$11*1000)+('[1]4. СН (Установленные)'!$E$12*1000)+'[1]5. Плата за УРП'!$D$6</f>
        <v>5153.8320002339915</v>
      </c>
      <c r="W96" s="34">
        <f>SUMIFS('[1]1. Отчет АТС'!$C:$C,'[1]1. Отчет АТС'!$A:$A,$A96,'[1]1. Отчет АТС'!$B:$B,21)+'[1]2. Иные услуги'!$D$11+('[1]3. Услуги по передаче'!$G$11*1000)+('[1]4. СН (Установленные)'!$E$12*1000)+'[1]5. Плата за УРП'!$D$6</f>
        <v>5113.5120002339909</v>
      </c>
      <c r="X96" s="34">
        <f>SUMIFS('[1]1. Отчет АТС'!$C:$C,'[1]1. Отчет АТС'!$A:$A,$A96,'[1]1. Отчет АТС'!$B:$B,22)+'[1]2. Иные услуги'!$D$11+('[1]3. Услуги по передаче'!$G$11*1000)+('[1]4. СН (Установленные)'!$E$12*1000)+'[1]5. Плата за УРП'!$D$6</f>
        <v>5055.352000233991</v>
      </c>
      <c r="Y96" s="34">
        <f>SUMIFS('[1]1. Отчет АТС'!$C:$C,'[1]1. Отчет АТС'!$A:$A,$A96,'[1]1. Отчет АТС'!$B:$B,23)+'[1]2. Иные услуги'!$D$11+('[1]3. Услуги по передаче'!$G$11*1000)+('[1]4. СН (Установленные)'!$E$12*1000)+'[1]5. Плата за УРП'!$D$6</f>
        <v>4500.9420002339912</v>
      </c>
    </row>
    <row r="97" spans="1:25" ht="15">
      <c r="A97" s="33">
        <v>45462</v>
      </c>
      <c r="B97" s="34">
        <f>SUMIFS('[1]1. Отчет АТС'!$C:$C,'[1]1. Отчет АТС'!$A:$A,$A97,'[1]1. Отчет АТС'!$B:$B,0)+'[1]2. Иные услуги'!$D$11+('[1]3. Услуги по передаче'!$G$11*1000)+('[1]4. СН (Установленные)'!$E$12*1000)+'[1]5. Плата за УРП'!$D$6</f>
        <v>4227.392000233991</v>
      </c>
      <c r="C97" s="34">
        <f>SUMIFS('[1]1. Отчет АТС'!$C:$C,'[1]1. Отчет АТС'!$A:$A,$A97,'[1]1. Отчет АТС'!$B:$B,1)+'[1]2. Иные услуги'!$D$11+('[1]3. Услуги по передаче'!$G$11*1000)+('[1]4. СН (Установленные)'!$E$12*1000)+'[1]5. Плата за УРП'!$D$6</f>
        <v>4179.5520002339908</v>
      </c>
      <c r="D97" s="34">
        <f>SUMIFS('[1]1. Отчет АТС'!$C:$C,'[1]1. Отчет АТС'!$A:$A,$A97,'[1]1. Отчет АТС'!$B:$B,2)+'[1]2. Иные услуги'!$D$11+('[1]3. Услуги по передаче'!$G$11*1000)+('[1]4. СН (Установленные)'!$E$12*1000)+'[1]5. Плата за УРП'!$D$6</f>
        <v>3975.3620002339912</v>
      </c>
      <c r="E97" s="34">
        <f>SUMIFS('[1]1. Отчет АТС'!$C:$C,'[1]1. Отчет АТС'!$A:$A,$A97,'[1]1. Отчет АТС'!$B:$B,3)+'[1]2. Иные услуги'!$D$11+('[1]3. Услуги по передаче'!$G$11*1000)+('[1]4. СН (Установленные)'!$E$12*1000)+'[1]5. Плата за УРП'!$D$6</f>
        <v>3831.2920002339911</v>
      </c>
      <c r="F97" s="34">
        <f>SUMIFS('[1]1. Отчет АТС'!$C:$C,'[1]1. Отчет АТС'!$A:$A,$A97,'[1]1. Отчет АТС'!$B:$B,4)+'[1]2. Иные услуги'!$D$11+('[1]3. Услуги по передаче'!$G$11*1000)+('[1]4. СН (Установленные)'!$E$12*1000)+'[1]5. Плата за УРП'!$D$6</f>
        <v>3814.7820002339909</v>
      </c>
      <c r="G97" s="34">
        <f>SUMIFS('[1]1. Отчет АТС'!$C:$C,'[1]1. Отчет АТС'!$A:$A,$A97,'[1]1. Отчет АТС'!$B:$B,5)+'[1]2. Иные услуги'!$D$11+('[1]3. Услуги по передаче'!$G$11*1000)+('[1]4. СН (Установленные)'!$E$12*1000)+'[1]5. Плата за УРП'!$D$6</f>
        <v>4121.9120002339914</v>
      </c>
      <c r="H97" s="34">
        <f>SUMIFS('[1]1. Отчет АТС'!$C:$C,'[1]1. Отчет АТС'!$A:$A,$A97,'[1]1. Отчет АТС'!$B:$B,6)+'[1]2. Иные услуги'!$D$11+('[1]3. Услуги по передаче'!$G$11*1000)+('[1]4. СН (Установленные)'!$E$12*1000)+'[1]5. Плата за УРП'!$D$6</f>
        <v>4217.2020002339914</v>
      </c>
      <c r="I97" s="34">
        <f>SUMIFS('[1]1. Отчет АТС'!$C:$C,'[1]1. Отчет АТС'!$A:$A,$A97,'[1]1. Отчет АТС'!$B:$B,7)+'[1]2. Иные услуги'!$D$11+('[1]3. Услуги по передаче'!$G$11*1000)+('[1]4. СН (Установленные)'!$E$12*1000)+'[1]5. Плата за УРП'!$D$6</f>
        <v>4549.0120002339909</v>
      </c>
      <c r="J97" s="34">
        <f>SUMIFS('[1]1. Отчет АТС'!$C:$C,'[1]1. Отчет АТС'!$A:$A,$A97,'[1]1. Отчет АТС'!$B:$B,8)+'[1]2. Иные услуги'!$D$11+('[1]3. Услуги по передаче'!$G$11*1000)+('[1]4. СН (Установленные)'!$E$12*1000)+'[1]5. Плата за УРП'!$D$6</f>
        <v>5102.142000233991</v>
      </c>
      <c r="K97" s="34">
        <f>SUMIFS('[1]1. Отчет АТС'!$C:$C,'[1]1. Отчет АТС'!$A:$A,$A97,'[1]1. Отчет АТС'!$B:$B,9)+'[1]2. Иные услуги'!$D$11+('[1]3. Услуги по передаче'!$G$11*1000)+('[1]4. СН (Установленные)'!$E$12*1000)+'[1]5. Плата за УРП'!$D$6</f>
        <v>5212.7620002339909</v>
      </c>
      <c r="L97" s="34">
        <f>SUMIFS('[1]1. Отчет АТС'!$C:$C,'[1]1. Отчет АТС'!$A:$A,$A97,'[1]1. Отчет АТС'!$B:$B,10)+'[1]2. Иные услуги'!$D$11+('[1]3. Услуги по передаче'!$G$11*1000)+('[1]4. СН (Установленные)'!$E$12*1000)+'[1]5. Плата за УРП'!$D$6</f>
        <v>5335.3220002339913</v>
      </c>
      <c r="M97" s="34">
        <f>SUMIFS('[1]1. Отчет АТС'!$C:$C,'[1]1. Отчет АТС'!$A:$A,$A97,'[1]1. Отчет АТС'!$B:$B,11)+'[1]2. Иные услуги'!$D$11+('[1]3. Услуги по передаче'!$G$11*1000)+('[1]4. СН (Установленные)'!$E$12*1000)+'[1]5. Плата за УРП'!$D$6</f>
        <v>5377.0120002339909</v>
      </c>
      <c r="N97" s="34">
        <f>SUMIFS('[1]1. Отчет АТС'!$C:$C,'[1]1. Отчет АТС'!$A:$A,$A97,'[1]1. Отчет АТС'!$B:$B,12)+'[1]2. Иные услуги'!$D$11+('[1]3. Услуги по передаче'!$G$11*1000)+('[1]4. СН (Установленные)'!$E$12*1000)+'[1]5. Плата за УРП'!$D$6</f>
        <v>5392.3220002339913</v>
      </c>
      <c r="O97" s="34">
        <f>SUMIFS('[1]1. Отчет АТС'!$C:$C,'[1]1. Отчет АТС'!$A:$A,$A97,'[1]1. Отчет АТС'!$B:$B,13)+'[1]2. Иные услуги'!$D$11+('[1]3. Услуги по передаче'!$G$11*1000)+('[1]4. СН (Установленные)'!$E$12*1000)+'[1]5. Плата за УРП'!$D$6</f>
        <v>5409.102000233991</v>
      </c>
      <c r="P97" s="34">
        <f>SUMIFS('[1]1. Отчет АТС'!$C:$C,'[1]1. Отчет АТС'!$A:$A,$A97,'[1]1. Отчет АТС'!$B:$B,14)+'[1]2. Иные услуги'!$D$11+('[1]3. Услуги по передаче'!$G$11*1000)+('[1]4. СН (Установленные)'!$E$12*1000)+'[1]5. Плата за УРП'!$D$6</f>
        <v>5442.4620002339907</v>
      </c>
      <c r="Q97" s="34">
        <f>SUMIFS('[1]1. Отчет АТС'!$C:$C,'[1]1. Отчет АТС'!$A:$A,$A97,'[1]1. Отчет АТС'!$B:$B,15)+'[1]2. Иные услуги'!$D$11+('[1]3. Услуги по передаче'!$G$11*1000)+('[1]4. СН (Установленные)'!$E$12*1000)+'[1]5. Плата за УРП'!$D$6</f>
        <v>5460.1520002339912</v>
      </c>
      <c r="R97" s="34">
        <f>SUMIFS('[1]1. Отчет АТС'!$C:$C,'[1]1. Отчет АТС'!$A:$A,$A97,'[1]1. Отчет АТС'!$B:$B,16)+'[1]2. Иные услуги'!$D$11+('[1]3. Услуги по передаче'!$G$11*1000)+('[1]4. СН (Установленные)'!$E$12*1000)+'[1]5. Плата за УРП'!$D$6</f>
        <v>5467.5320002339904</v>
      </c>
      <c r="S97" s="34">
        <f>SUMIFS('[1]1. Отчет АТС'!$C:$C,'[1]1. Отчет АТС'!$A:$A,$A97,'[1]1. Отчет АТС'!$B:$B,17)+'[1]2. Иные услуги'!$D$11+('[1]3. Услуги по передаче'!$G$11*1000)+('[1]4. СН (Установленные)'!$E$12*1000)+'[1]5. Плата за УРП'!$D$6</f>
        <v>5475.2420002339913</v>
      </c>
      <c r="T97" s="34">
        <f>SUMIFS('[1]1. Отчет АТС'!$C:$C,'[1]1. Отчет АТС'!$A:$A,$A97,'[1]1. Отчет АТС'!$B:$B,18)+'[1]2. Иные услуги'!$D$11+('[1]3. Услуги по передаче'!$G$11*1000)+('[1]4. СН (Установленные)'!$E$12*1000)+'[1]5. Плата за УРП'!$D$6</f>
        <v>5408.3820002339908</v>
      </c>
      <c r="U97" s="34">
        <f>SUMIFS('[1]1. Отчет АТС'!$C:$C,'[1]1. Отчет АТС'!$A:$A,$A97,'[1]1. Отчет АТС'!$B:$B,19)+'[1]2. Иные услуги'!$D$11+('[1]3. Услуги по передаче'!$G$11*1000)+('[1]4. СН (Установленные)'!$E$12*1000)+'[1]5. Плата за УРП'!$D$6</f>
        <v>5291.5820002339915</v>
      </c>
      <c r="V97" s="34">
        <f>SUMIFS('[1]1. Отчет АТС'!$C:$C,'[1]1. Отчет АТС'!$A:$A,$A97,'[1]1. Отчет АТС'!$B:$B,20)+'[1]2. Иные услуги'!$D$11+('[1]3. Услуги по передаче'!$G$11*1000)+('[1]4. СН (Установленные)'!$E$12*1000)+'[1]5. Плата за УРП'!$D$6</f>
        <v>5315.9620002339907</v>
      </c>
      <c r="W97" s="34">
        <f>SUMIFS('[1]1. Отчет АТС'!$C:$C,'[1]1. Отчет АТС'!$A:$A,$A97,'[1]1. Отчет АТС'!$B:$B,21)+'[1]2. Иные услуги'!$D$11+('[1]3. Услуги по передаче'!$G$11*1000)+('[1]4. СН (Установленные)'!$E$12*1000)+'[1]5. Плата за УРП'!$D$6</f>
        <v>5247.4320002339909</v>
      </c>
      <c r="X97" s="34">
        <f>SUMIFS('[1]1. Отчет АТС'!$C:$C,'[1]1. Отчет АТС'!$A:$A,$A97,'[1]1. Отчет АТС'!$B:$B,22)+'[1]2. Иные услуги'!$D$11+('[1]3. Услуги по передаче'!$G$11*1000)+('[1]4. СН (Установленные)'!$E$12*1000)+'[1]5. Плата за УРП'!$D$6</f>
        <v>5085.102000233991</v>
      </c>
      <c r="Y97" s="34">
        <f>SUMIFS('[1]1. Отчет АТС'!$C:$C,'[1]1. Отчет АТС'!$A:$A,$A97,'[1]1. Отчет АТС'!$B:$B,23)+'[1]2. Иные услуги'!$D$11+('[1]3. Услуги по передаче'!$G$11*1000)+('[1]4. СН (Установленные)'!$E$12*1000)+'[1]5. Плата за УРП'!$D$6</f>
        <v>4565.5520002339908</v>
      </c>
    </row>
    <row r="98" spans="1:25" ht="15">
      <c r="A98" s="33">
        <v>45463</v>
      </c>
      <c r="B98" s="34">
        <f>SUMIFS('[1]1. Отчет АТС'!$C:$C,'[1]1. Отчет АТС'!$A:$A,$A98,'[1]1. Отчет АТС'!$B:$B,0)+'[1]2. Иные услуги'!$D$11+('[1]3. Услуги по передаче'!$G$11*1000)+('[1]4. СН (Установленные)'!$E$12*1000)+'[1]5. Плата за УРП'!$D$6</f>
        <v>4245.7020002339914</v>
      </c>
      <c r="C98" s="34">
        <f>SUMIFS('[1]1. Отчет АТС'!$C:$C,'[1]1. Отчет АТС'!$A:$A,$A98,'[1]1. Отчет АТС'!$B:$B,1)+'[1]2. Иные услуги'!$D$11+('[1]3. Услуги по передаче'!$G$11*1000)+('[1]4. СН (Установленные)'!$E$12*1000)+'[1]5. Плата за УРП'!$D$6</f>
        <v>4203.2020002339914</v>
      </c>
      <c r="D98" s="34">
        <f>SUMIFS('[1]1. Отчет АТС'!$C:$C,'[1]1. Отчет АТС'!$A:$A,$A98,'[1]1. Отчет АТС'!$B:$B,2)+'[1]2. Иные услуги'!$D$11+('[1]3. Услуги по передаче'!$G$11*1000)+('[1]4. СН (Установленные)'!$E$12*1000)+'[1]5. Плата за УРП'!$D$6</f>
        <v>3991.0620002339911</v>
      </c>
      <c r="E98" s="34">
        <f>SUMIFS('[1]1. Отчет АТС'!$C:$C,'[1]1. Отчет АТС'!$A:$A,$A98,'[1]1. Отчет АТС'!$B:$B,3)+'[1]2. Иные услуги'!$D$11+('[1]3. Услуги по передаче'!$G$11*1000)+('[1]4. СН (Установленные)'!$E$12*1000)+'[1]5. Плата за УРП'!$D$6</f>
        <v>3882.4220002339907</v>
      </c>
      <c r="F98" s="34">
        <f>SUMIFS('[1]1. Отчет АТС'!$C:$C,'[1]1. Отчет АТС'!$A:$A,$A98,'[1]1. Отчет АТС'!$B:$B,4)+'[1]2. Иные услуги'!$D$11+('[1]3. Услуги по передаче'!$G$11*1000)+('[1]4. СН (Установленные)'!$E$12*1000)+'[1]5. Плата за УРП'!$D$6</f>
        <v>3823.082000233991</v>
      </c>
      <c r="G98" s="34">
        <f>SUMIFS('[1]1. Отчет АТС'!$C:$C,'[1]1. Отчет АТС'!$A:$A,$A98,'[1]1. Отчет АТС'!$B:$B,5)+'[1]2. Иные услуги'!$D$11+('[1]3. Услуги по передаче'!$G$11*1000)+('[1]4. СН (Установленные)'!$E$12*1000)+'[1]5. Плата за УРП'!$D$6</f>
        <v>4014.332000233991</v>
      </c>
      <c r="H98" s="34">
        <f>SUMIFS('[1]1. Отчет АТС'!$C:$C,'[1]1. Отчет АТС'!$A:$A,$A98,'[1]1. Отчет АТС'!$B:$B,6)+'[1]2. Иные услуги'!$D$11+('[1]3. Услуги по передаче'!$G$11*1000)+('[1]4. СН (Установленные)'!$E$12*1000)+'[1]5. Плата за УРП'!$D$6</f>
        <v>4149.9120002339914</v>
      </c>
      <c r="I98" s="34">
        <f>SUMIFS('[1]1. Отчет АТС'!$C:$C,'[1]1. Отчет АТС'!$A:$A,$A98,'[1]1. Отчет АТС'!$B:$B,7)+'[1]2. Иные услуги'!$D$11+('[1]3. Услуги по передаче'!$G$11*1000)+('[1]4. СН (Установленные)'!$E$12*1000)+'[1]5. Плата за УРП'!$D$6</f>
        <v>4440.9520002339914</v>
      </c>
      <c r="J98" s="34">
        <f>SUMIFS('[1]1. Отчет АТС'!$C:$C,'[1]1. Отчет АТС'!$A:$A,$A98,'[1]1. Отчет АТС'!$B:$B,8)+'[1]2. Иные услуги'!$D$11+('[1]3. Услуги по передаче'!$G$11*1000)+('[1]4. СН (Установленные)'!$E$12*1000)+'[1]5. Плата за УРП'!$D$6</f>
        <v>5081.0920002339908</v>
      </c>
      <c r="K98" s="34">
        <f>SUMIFS('[1]1. Отчет АТС'!$C:$C,'[1]1. Отчет АТС'!$A:$A,$A98,'[1]1. Отчет АТС'!$B:$B,9)+'[1]2. Иные услуги'!$D$11+('[1]3. Услуги по передаче'!$G$11*1000)+('[1]4. СН (Установленные)'!$E$12*1000)+'[1]5. Плата за УРП'!$D$6</f>
        <v>5107.9520002339905</v>
      </c>
      <c r="L98" s="34">
        <f>SUMIFS('[1]1. Отчет АТС'!$C:$C,'[1]1. Отчет АТС'!$A:$A,$A98,'[1]1. Отчет АТС'!$B:$B,10)+'[1]2. Иные услуги'!$D$11+('[1]3. Услуги по передаче'!$G$11*1000)+('[1]4. СН (Установленные)'!$E$12*1000)+'[1]5. Плата за УРП'!$D$6</f>
        <v>5154.392000233991</v>
      </c>
      <c r="M98" s="34">
        <f>SUMIFS('[1]1. Отчет АТС'!$C:$C,'[1]1. Отчет АТС'!$A:$A,$A98,'[1]1. Отчет АТС'!$B:$B,11)+'[1]2. Иные услуги'!$D$11+('[1]3. Услуги по передаче'!$G$11*1000)+('[1]4. СН (Установленные)'!$E$12*1000)+'[1]5. Плата за УРП'!$D$6</f>
        <v>5189.9220002339907</v>
      </c>
      <c r="N98" s="34">
        <f>SUMIFS('[1]1. Отчет АТС'!$C:$C,'[1]1. Отчет АТС'!$A:$A,$A98,'[1]1. Отчет АТС'!$B:$B,12)+'[1]2. Иные услуги'!$D$11+('[1]3. Услуги по передаче'!$G$11*1000)+('[1]4. СН (Установленные)'!$E$12*1000)+'[1]5. Плата за УРП'!$D$6</f>
        <v>5217.9820002339911</v>
      </c>
      <c r="O98" s="34">
        <f>SUMIFS('[1]1. Отчет АТС'!$C:$C,'[1]1. Отчет АТС'!$A:$A,$A98,'[1]1. Отчет АТС'!$B:$B,13)+'[1]2. Иные услуги'!$D$11+('[1]3. Услуги по передаче'!$G$11*1000)+('[1]4. СН (Установленные)'!$E$12*1000)+'[1]5. Плата за УРП'!$D$6</f>
        <v>5179.6220002339905</v>
      </c>
      <c r="P98" s="34">
        <f>SUMIFS('[1]1. Отчет АТС'!$C:$C,'[1]1. Отчет АТС'!$A:$A,$A98,'[1]1. Отчет АТС'!$B:$B,14)+'[1]2. Иные услуги'!$D$11+('[1]3. Услуги по передаче'!$G$11*1000)+('[1]4. СН (Установленные)'!$E$12*1000)+'[1]5. Плата за УРП'!$D$6</f>
        <v>5195.5020002339916</v>
      </c>
      <c r="Q98" s="34">
        <f>SUMIFS('[1]1. Отчет АТС'!$C:$C,'[1]1. Отчет АТС'!$A:$A,$A98,'[1]1. Отчет АТС'!$B:$B,15)+'[1]2. Иные услуги'!$D$11+('[1]3. Услуги по передаче'!$G$11*1000)+('[1]4. СН (Установленные)'!$E$12*1000)+'[1]5. Плата за УРП'!$D$6</f>
        <v>5202.7720002339911</v>
      </c>
      <c r="R98" s="34">
        <f>SUMIFS('[1]1. Отчет АТС'!$C:$C,'[1]1. Отчет АТС'!$A:$A,$A98,'[1]1. Отчет АТС'!$B:$B,16)+'[1]2. Иные услуги'!$D$11+('[1]3. Услуги по передаче'!$G$11*1000)+('[1]4. СН (Установленные)'!$E$12*1000)+'[1]5. Плата за УРП'!$D$6</f>
        <v>5186.9120002339914</v>
      </c>
      <c r="S98" s="34">
        <f>SUMIFS('[1]1. Отчет АТС'!$C:$C,'[1]1. Отчет АТС'!$A:$A,$A98,'[1]1. Отчет АТС'!$B:$B,17)+'[1]2. Иные услуги'!$D$11+('[1]3. Услуги по передаче'!$G$11*1000)+('[1]4. СН (Установленные)'!$E$12*1000)+'[1]5. Плата за УРП'!$D$6</f>
        <v>5184.4920002339913</v>
      </c>
      <c r="T98" s="34">
        <f>SUMIFS('[1]1. Отчет АТС'!$C:$C,'[1]1. Отчет АТС'!$A:$A,$A98,'[1]1. Отчет АТС'!$B:$B,18)+'[1]2. Иные услуги'!$D$11+('[1]3. Услуги по передаче'!$G$11*1000)+('[1]4. СН (Установленные)'!$E$12*1000)+'[1]5. Плата за УРП'!$D$6</f>
        <v>5133.9520002339905</v>
      </c>
      <c r="U98" s="34">
        <f>SUMIFS('[1]1. Отчет АТС'!$C:$C,'[1]1. Отчет АТС'!$A:$A,$A98,'[1]1. Отчет АТС'!$B:$B,19)+'[1]2. Иные услуги'!$D$11+('[1]3. Услуги по передаче'!$G$11*1000)+('[1]4. СН (Установленные)'!$E$12*1000)+'[1]5. Плата за УРП'!$D$6</f>
        <v>5114.4120002339914</v>
      </c>
      <c r="V98" s="34">
        <f>SUMIFS('[1]1. Отчет АТС'!$C:$C,'[1]1. Отчет АТС'!$A:$A,$A98,'[1]1. Отчет АТС'!$B:$B,20)+'[1]2. Иные услуги'!$D$11+('[1]3. Услуги по передаче'!$G$11*1000)+('[1]4. СН (Установленные)'!$E$12*1000)+'[1]5. Плата за УРП'!$D$6</f>
        <v>5109.6720002339907</v>
      </c>
      <c r="W98" s="34">
        <f>SUMIFS('[1]1. Отчет АТС'!$C:$C,'[1]1. Отчет АТС'!$A:$A,$A98,'[1]1. Отчет АТС'!$B:$B,21)+'[1]2. Иные услуги'!$D$11+('[1]3. Услуги по передаче'!$G$11*1000)+('[1]4. СН (Установленные)'!$E$12*1000)+'[1]5. Плата за УРП'!$D$6</f>
        <v>5092.1320002339908</v>
      </c>
      <c r="X98" s="34">
        <f>SUMIFS('[1]1. Отчет АТС'!$C:$C,'[1]1. Отчет АТС'!$A:$A,$A98,'[1]1. Отчет АТС'!$B:$B,22)+'[1]2. Иные услуги'!$D$11+('[1]3. Услуги по передаче'!$G$11*1000)+('[1]4. СН (Установленные)'!$E$12*1000)+'[1]5. Плата за УРП'!$D$6</f>
        <v>4655.4620002339907</v>
      </c>
      <c r="Y98" s="34">
        <f>SUMIFS('[1]1. Отчет АТС'!$C:$C,'[1]1. Отчет АТС'!$A:$A,$A98,'[1]1. Отчет АТС'!$B:$B,23)+'[1]2. Иные услуги'!$D$11+('[1]3. Услуги по передаче'!$G$11*1000)+('[1]4. СН (Установленные)'!$E$12*1000)+'[1]5. Плата за УРП'!$D$6</f>
        <v>4310.3220002339913</v>
      </c>
    </row>
    <row r="99" spans="1:25" ht="15">
      <c r="A99" s="33">
        <v>45464</v>
      </c>
      <c r="B99" s="34">
        <f>SUMIFS('[1]1. Отчет АТС'!$C:$C,'[1]1. Отчет АТС'!$A:$A,$A99,'[1]1. Отчет АТС'!$B:$B,0)+'[1]2. Иные услуги'!$D$11+('[1]3. Услуги по передаче'!$G$11*1000)+('[1]4. СН (Установленные)'!$E$12*1000)+'[1]5. Плата за УРП'!$D$6</f>
        <v>4088.352000233991</v>
      </c>
      <c r="C99" s="34">
        <f>SUMIFS('[1]1. Отчет АТС'!$C:$C,'[1]1. Отчет АТС'!$A:$A,$A99,'[1]1. Отчет АТС'!$B:$B,1)+'[1]2. Иные услуги'!$D$11+('[1]3. Услуги по передаче'!$G$11*1000)+('[1]4. СН (Установленные)'!$E$12*1000)+'[1]5. Плата за УРП'!$D$6</f>
        <v>3939.0120002339909</v>
      </c>
      <c r="D99" s="34">
        <f>SUMIFS('[1]1. Отчет АТС'!$C:$C,'[1]1. Отчет АТС'!$A:$A,$A99,'[1]1. Отчет АТС'!$B:$B,2)+'[1]2. Иные услуги'!$D$11+('[1]3. Услуги по передаче'!$G$11*1000)+('[1]4. СН (Установленные)'!$E$12*1000)+'[1]5. Плата за УРП'!$D$6</f>
        <v>3743.3620002339912</v>
      </c>
      <c r="E99" s="34">
        <f>SUMIFS('[1]1. Отчет АТС'!$C:$C,'[1]1. Отчет АТС'!$A:$A,$A99,'[1]1. Отчет АТС'!$B:$B,3)+'[1]2. Иные услуги'!$D$11+('[1]3. Услуги по передаче'!$G$11*1000)+('[1]4. СН (Установленные)'!$E$12*1000)+'[1]5. Плата за УРП'!$D$6</f>
        <v>3122.4020002339912</v>
      </c>
      <c r="F99" s="34">
        <f>SUMIFS('[1]1. Отчет АТС'!$C:$C,'[1]1. Отчет АТС'!$A:$A,$A99,'[1]1. Отчет АТС'!$B:$B,4)+'[1]2. Иные услуги'!$D$11+('[1]3. Услуги по передаче'!$G$11*1000)+('[1]4. СН (Установленные)'!$E$12*1000)+'[1]5. Плата за УРП'!$D$6</f>
        <v>3216.4920002339909</v>
      </c>
      <c r="G99" s="34">
        <f>SUMIFS('[1]1. Отчет АТС'!$C:$C,'[1]1. Отчет АТС'!$A:$A,$A99,'[1]1. Отчет АТС'!$B:$B,5)+'[1]2. Иные услуги'!$D$11+('[1]3. Услуги по передаче'!$G$11*1000)+('[1]4. СН (Установленные)'!$E$12*1000)+'[1]5. Плата за УРП'!$D$6</f>
        <v>3036.0720002339913</v>
      </c>
      <c r="H99" s="34">
        <f>SUMIFS('[1]1. Отчет АТС'!$C:$C,'[1]1. Отчет АТС'!$A:$A,$A99,'[1]1. Отчет АТС'!$B:$B,6)+'[1]2. Иные услуги'!$D$11+('[1]3. Услуги по передаче'!$G$11*1000)+('[1]4. СН (Установленные)'!$E$12*1000)+'[1]5. Плата за УРП'!$D$6</f>
        <v>3985.8820002339908</v>
      </c>
      <c r="I99" s="34">
        <f>SUMIFS('[1]1. Отчет АТС'!$C:$C,'[1]1. Отчет АТС'!$A:$A,$A99,'[1]1. Отчет АТС'!$B:$B,7)+'[1]2. Иные услуги'!$D$11+('[1]3. Услуги по передаче'!$G$11*1000)+('[1]4. СН (Установленные)'!$E$12*1000)+'[1]5. Плата за УРП'!$D$6</f>
        <v>4211.6820002339909</v>
      </c>
      <c r="J99" s="34">
        <f>SUMIFS('[1]1. Отчет АТС'!$C:$C,'[1]1. Отчет АТС'!$A:$A,$A99,'[1]1. Отчет АТС'!$B:$B,8)+'[1]2. Иные услуги'!$D$11+('[1]3. Услуги по передаче'!$G$11*1000)+('[1]4. СН (Установленные)'!$E$12*1000)+'[1]5. Плата за УРП'!$D$6</f>
        <v>4559.6720002339916</v>
      </c>
      <c r="K99" s="34">
        <f>SUMIFS('[1]1. Отчет АТС'!$C:$C,'[1]1. Отчет АТС'!$A:$A,$A99,'[1]1. Отчет АТС'!$B:$B,9)+'[1]2. Иные услуги'!$D$11+('[1]3. Услуги по передаче'!$G$11*1000)+('[1]4. СН (Установленные)'!$E$12*1000)+'[1]5. Плата за УРП'!$D$6</f>
        <v>4888.7520002339916</v>
      </c>
      <c r="L99" s="34">
        <f>SUMIFS('[1]1. Отчет АТС'!$C:$C,'[1]1. Отчет АТС'!$A:$A,$A99,'[1]1. Отчет АТС'!$B:$B,10)+'[1]2. Иные услуги'!$D$11+('[1]3. Услуги по передаче'!$G$11*1000)+('[1]4. СН (Установленные)'!$E$12*1000)+'[1]5. Плата за УРП'!$D$6</f>
        <v>4964.6620002339914</v>
      </c>
      <c r="M99" s="34">
        <f>SUMIFS('[1]1. Отчет АТС'!$C:$C,'[1]1. Отчет АТС'!$A:$A,$A99,'[1]1. Отчет АТС'!$B:$B,11)+'[1]2. Иные услуги'!$D$11+('[1]3. Услуги по передаче'!$G$11*1000)+('[1]4. СН (Установленные)'!$E$12*1000)+'[1]5. Плата за УРП'!$D$6</f>
        <v>4988.0220002339911</v>
      </c>
      <c r="N99" s="34">
        <f>SUMIFS('[1]1. Отчет АТС'!$C:$C,'[1]1. Отчет АТС'!$A:$A,$A99,'[1]1. Отчет АТС'!$B:$B,12)+'[1]2. Иные услуги'!$D$11+('[1]3. Услуги по передаче'!$G$11*1000)+('[1]4. СН (Установленные)'!$E$12*1000)+'[1]5. Плата за УРП'!$D$6</f>
        <v>4704.4320002339909</v>
      </c>
      <c r="O99" s="34">
        <f>SUMIFS('[1]1. Отчет АТС'!$C:$C,'[1]1. Отчет АТС'!$A:$A,$A99,'[1]1. Отчет АТС'!$B:$B,13)+'[1]2. Иные услуги'!$D$11+('[1]3. Услуги по передаче'!$G$11*1000)+('[1]4. СН (Установленные)'!$E$12*1000)+'[1]5. Плата за УРП'!$D$6</f>
        <v>4995.0320002339913</v>
      </c>
      <c r="P99" s="34">
        <f>SUMIFS('[1]1. Отчет АТС'!$C:$C,'[1]1. Отчет АТС'!$A:$A,$A99,'[1]1. Отчет АТС'!$B:$B,14)+'[1]2. Иные услуги'!$D$11+('[1]3. Услуги по передаче'!$G$11*1000)+('[1]4. СН (Установленные)'!$E$12*1000)+'[1]5. Плата за УРП'!$D$6</f>
        <v>5033.4620002339907</v>
      </c>
      <c r="Q99" s="34">
        <f>SUMIFS('[1]1. Отчет АТС'!$C:$C,'[1]1. Отчет АТС'!$A:$A,$A99,'[1]1. Отчет АТС'!$B:$B,15)+'[1]2. Иные услуги'!$D$11+('[1]3. Услуги по передаче'!$G$11*1000)+('[1]4. СН (Установленные)'!$E$12*1000)+'[1]5. Плата за УРП'!$D$6</f>
        <v>5050.6320002339908</v>
      </c>
      <c r="R99" s="34">
        <f>SUMIFS('[1]1. Отчет АТС'!$C:$C,'[1]1. Отчет АТС'!$A:$A,$A99,'[1]1. Отчет АТС'!$B:$B,16)+'[1]2. Иные услуги'!$D$11+('[1]3. Услуги по передаче'!$G$11*1000)+('[1]4. СН (Установленные)'!$E$12*1000)+'[1]5. Плата за УРП'!$D$6</f>
        <v>5042.0720002339913</v>
      </c>
      <c r="S99" s="34">
        <f>SUMIFS('[1]1. Отчет АТС'!$C:$C,'[1]1. Отчет АТС'!$A:$A,$A99,'[1]1. Отчет АТС'!$B:$B,17)+'[1]2. Иные услуги'!$D$11+('[1]3. Услуги по передаче'!$G$11*1000)+('[1]4. СН (Установленные)'!$E$12*1000)+'[1]5. Плата за УРП'!$D$6</f>
        <v>5015.0220002339911</v>
      </c>
      <c r="T99" s="34">
        <f>SUMIFS('[1]1. Отчет АТС'!$C:$C,'[1]1. Отчет АТС'!$A:$A,$A99,'[1]1. Отчет АТС'!$B:$B,18)+'[1]2. Иные услуги'!$D$11+('[1]3. Услуги по передаче'!$G$11*1000)+('[1]4. СН (Установленные)'!$E$12*1000)+'[1]5. Плата за УРП'!$D$6</f>
        <v>4974.4520002339914</v>
      </c>
      <c r="U99" s="34">
        <f>SUMIFS('[1]1. Отчет АТС'!$C:$C,'[1]1. Отчет АТС'!$A:$A,$A99,'[1]1. Отчет АТС'!$B:$B,19)+'[1]2. Иные услуги'!$D$11+('[1]3. Услуги по передаче'!$G$11*1000)+('[1]4. СН (Установленные)'!$E$12*1000)+'[1]5. Плата за УРП'!$D$6</f>
        <v>4843.9820002339911</v>
      </c>
      <c r="V99" s="34">
        <f>SUMIFS('[1]1. Отчет АТС'!$C:$C,'[1]1. Отчет АТС'!$A:$A,$A99,'[1]1. Отчет АТС'!$B:$B,20)+'[1]2. Иные услуги'!$D$11+('[1]3. Услуги по передаче'!$G$11*1000)+('[1]4. СН (Установленные)'!$E$12*1000)+'[1]5. Плата за УРП'!$D$6</f>
        <v>5075.2320002339911</v>
      </c>
      <c r="W99" s="34">
        <f>SUMIFS('[1]1. Отчет АТС'!$C:$C,'[1]1. Отчет АТС'!$A:$A,$A99,'[1]1. Отчет АТС'!$B:$B,21)+'[1]2. Иные услуги'!$D$11+('[1]3. Услуги по передаче'!$G$11*1000)+('[1]4. СН (Установленные)'!$E$12*1000)+'[1]5. Плата за УРП'!$D$6</f>
        <v>5059.0920002339908</v>
      </c>
      <c r="X99" s="34">
        <f>SUMIFS('[1]1. Отчет АТС'!$C:$C,'[1]1. Отчет АТС'!$A:$A,$A99,'[1]1. Отчет АТС'!$B:$B,22)+'[1]2. Иные услуги'!$D$11+('[1]3. Услуги по передаче'!$G$11*1000)+('[1]4. СН (Установленные)'!$E$12*1000)+'[1]5. Плата за УРП'!$D$6</f>
        <v>4715.9820002339911</v>
      </c>
      <c r="Y99" s="34">
        <f>SUMIFS('[1]1. Отчет АТС'!$C:$C,'[1]1. Отчет АТС'!$A:$A,$A99,'[1]1. Отчет АТС'!$B:$B,23)+'[1]2. Иные услуги'!$D$11+('[1]3. Услуги по передаче'!$G$11*1000)+('[1]4. СН (Установленные)'!$E$12*1000)+'[1]5. Плата за УРП'!$D$6</f>
        <v>4318.9520002339914</v>
      </c>
    </row>
    <row r="100" spans="1:25" ht="15">
      <c r="A100" s="33">
        <v>45465</v>
      </c>
      <c r="B100" s="34">
        <f>SUMIFS('[1]1. Отчет АТС'!$C:$C,'[1]1. Отчет АТС'!$A:$A,$A100,'[1]1. Отчет АТС'!$B:$B,0)+'[1]2. Иные услуги'!$D$11+('[1]3. Услуги по передаче'!$G$11*1000)+('[1]4. СН (Установленные)'!$E$12*1000)+'[1]5. Плата за УРП'!$D$6</f>
        <v>4234.2220002339909</v>
      </c>
      <c r="C100" s="34">
        <f>SUMIFS('[1]1. Отчет АТС'!$C:$C,'[1]1. Отчет АТС'!$A:$A,$A100,'[1]1. Отчет АТС'!$B:$B,1)+'[1]2. Иные услуги'!$D$11+('[1]3. Услуги по передаче'!$G$11*1000)+('[1]4. СН (Установленные)'!$E$12*1000)+'[1]5. Плата за УРП'!$D$6</f>
        <v>4170.9520002339914</v>
      </c>
      <c r="D100" s="34">
        <f>SUMIFS('[1]1. Отчет АТС'!$C:$C,'[1]1. Отчет АТС'!$A:$A,$A100,'[1]1. Отчет АТС'!$B:$B,2)+'[1]2. Иные услуги'!$D$11+('[1]3. Услуги по передаче'!$G$11*1000)+('[1]4. СН (Установленные)'!$E$12*1000)+'[1]5. Плата за УРП'!$D$6</f>
        <v>4045.8020002339908</v>
      </c>
      <c r="E100" s="34">
        <f>SUMIFS('[1]1. Отчет АТС'!$C:$C,'[1]1. Отчет АТС'!$A:$A,$A100,'[1]1. Отчет АТС'!$B:$B,3)+'[1]2. Иные услуги'!$D$11+('[1]3. Услуги по передаче'!$G$11*1000)+('[1]4. СН (Установленные)'!$E$12*1000)+'[1]5. Плата за УРП'!$D$6</f>
        <v>3944.9420002339912</v>
      </c>
      <c r="F100" s="34">
        <f>SUMIFS('[1]1. Отчет АТС'!$C:$C,'[1]1. Отчет АТС'!$A:$A,$A100,'[1]1. Отчет АТС'!$B:$B,4)+'[1]2. Иные услуги'!$D$11+('[1]3. Услуги по передаче'!$G$11*1000)+('[1]4. СН (Установленные)'!$E$12*1000)+'[1]5. Плата за УРП'!$D$6</f>
        <v>3950.4320002339909</v>
      </c>
      <c r="G100" s="34">
        <f>SUMIFS('[1]1. Отчет АТС'!$C:$C,'[1]1. Отчет АТС'!$A:$A,$A100,'[1]1. Отчет АТС'!$B:$B,5)+'[1]2. Иные услуги'!$D$11+('[1]3. Услуги по передаче'!$G$11*1000)+('[1]4. СН (Установленные)'!$E$12*1000)+'[1]5. Плата за УРП'!$D$6</f>
        <v>4039.142000233991</v>
      </c>
      <c r="H100" s="34">
        <f>SUMIFS('[1]1. Отчет АТС'!$C:$C,'[1]1. Отчет АТС'!$A:$A,$A100,'[1]1. Отчет АТС'!$B:$B,6)+'[1]2. Иные услуги'!$D$11+('[1]3. Услуги по передаче'!$G$11*1000)+('[1]4. СН (Установленные)'!$E$12*1000)+'[1]5. Плата за УРП'!$D$6</f>
        <v>4035.8220002339913</v>
      </c>
      <c r="I100" s="34">
        <f>SUMIFS('[1]1. Отчет АТС'!$C:$C,'[1]1. Отчет АТС'!$A:$A,$A100,'[1]1. Отчет АТС'!$B:$B,7)+'[1]2. Иные услуги'!$D$11+('[1]3. Услуги по передаче'!$G$11*1000)+('[1]4. СН (Установленные)'!$E$12*1000)+'[1]5. Плата за УРП'!$D$6</f>
        <v>4279.9320002339909</v>
      </c>
      <c r="J100" s="34">
        <f>SUMIFS('[1]1. Отчет АТС'!$C:$C,'[1]1. Отчет АТС'!$A:$A,$A100,'[1]1. Отчет АТС'!$B:$B,8)+'[1]2. Иные услуги'!$D$11+('[1]3. Услуги по передаче'!$G$11*1000)+('[1]4. СН (Установленные)'!$E$12*1000)+'[1]5. Плата за УРП'!$D$6</f>
        <v>4842.8820002339908</v>
      </c>
      <c r="K100" s="34">
        <f>SUMIFS('[1]1. Отчет АТС'!$C:$C,'[1]1. Отчет АТС'!$A:$A,$A100,'[1]1. Отчет АТС'!$B:$B,9)+'[1]2. Иные услуги'!$D$11+('[1]3. Услуги по передаче'!$G$11*1000)+('[1]4. СН (Установленные)'!$E$12*1000)+'[1]5. Плата за УРП'!$D$6</f>
        <v>5084.9720002339909</v>
      </c>
      <c r="L100" s="34">
        <f>SUMIFS('[1]1. Отчет АТС'!$C:$C,'[1]1. Отчет АТС'!$A:$A,$A100,'[1]1. Отчет АТС'!$B:$B,10)+'[1]2. Иные услуги'!$D$11+('[1]3. Услуги по передаче'!$G$11*1000)+('[1]4. СН (Установленные)'!$E$12*1000)+'[1]5. Плата за УРП'!$D$6</f>
        <v>5106.2220002339909</v>
      </c>
      <c r="M100" s="34">
        <f>SUMIFS('[1]1. Отчет АТС'!$C:$C,'[1]1. Отчет АТС'!$A:$A,$A100,'[1]1. Отчет АТС'!$B:$B,11)+'[1]2. Иные услуги'!$D$11+('[1]3. Услуги по передаче'!$G$11*1000)+('[1]4. СН (Установленные)'!$E$12*1000)+'[1]5. Плата за УРП'!$D$6</f>
        <v>5106.102000233991</v>
      </c>
      <c r="N100" s="34">
        <f>SUMIFS('[1]1. Отчет АТС'!$C:$C,'[1]1. Отчет АТС'!$A:$A,$A100,'[1]1. Отчет АТС'!$B:$B,12)+'[1]2. Иные услуги'!$D$11+('[1]3. Услуги по передаче'!$G$11*1000)+('[1]4. СН (Установленные)'!$E$12*1000)+'[1]5. Плата за УРП'!$D$6</f>
        <v>5110.3320002339915</v>
      </c>
      <c r="O100" s="34">
        <f>SUMIFS('[1]1. Отчет АТС'!$C:$C,'[1]1. Отчет АТС'!$A:$A,$A100,'[1]1. Отчет АТС'!$B:$B,13)+'[1]2. Иные услуги'!$D$11+('[1]3. Услуги по передаче'!$G$11*1000)+('[1]4. СН (Установленные)'!$E$12*1000)+'[1]5. Плата за УРП'!$D$6</f>
        <v>5108.2720002339911</v>
      </c>
      <c r="P100" s="34">
        <f>SUMIFS('[1]1. Отчет АТС'!$C:$C,'[1]1. Отчет АТС'!$A:$A,$A100,'[1]1. Отчет АТС'!$B:$B,14)+'[1]2. Иные услуги'!$D$11+('[1]3. Услуги по передаче'!$G$11*1000)+('[1]4. СН (Установленные)'!$E$12*1000)+'[1]5. Плата за УРП'!$D$6</f>
        <v>5118.642000233991</v>
      </c>
      <c r="Q100" s="34">
        <f>SUMIFS('[1]1. Отчет АТС'!$C:$C,'[1]1. Отчет АТС'!$A:$A,$A100,'[1]1. Отчет АТС'!$B:$B,15)+'[1]2. Иные услуги'!$D$11+('[1]3. Услуги по передаче'!$G$11*1000)+('[1]4. СН (Установленные)'!$E$12*1000)+'[1]5. Плата за УРП'!$D$6</f>
        <v>5121.3220002339913</v>
      </c>
      <c r="R100" s="34">
        <f>SUMIFS('[1]1. Отчет АТС'!$C:$C,'[1]1. Отчет АТС'!$A:$A,$A100,'[1]1. Отчет АТС'!$B:$B,16)+'[1]2. Иные услуги'!$D$11+('[1]3. Услуги по передаче'!$G$11*1000)+('[1]4. СН (Установленные)'!$E$12*1000)+'[1]5. Плата за УРП'!$D$6</f>
        <v>5125.2720002339911</v>
      </c>
      <c r="S100" s="34">
        <f>SUMIFS('[1]1. Отчет АТС'!$C:$C,'[1]1. Отчет АТС'!$A:$A,$A100,'[1]1. Отчет АТС'!$B:$B,17)+'[1]2. Иные услуги'!$D$11+('[1]3. Услуги по передаче'!$G$11*1000)+('[1]4. СН (Установленные)'!$E$12*1000)+'[1]5. Плата за УРП'!$D$6</f>
        <v>5124.8320002339915</v>
      </c>
      <c r="T100" s="34">
        <f>SUMIFS('[1]1. Отчет АТС'!$C:$C,'[1]1. Отчет АТС'!$A:$A,$A100,'[1]1. Отчет АТС'!$B:$B,18)+'[1]2. Иные услуги'!$D$11+('[1]3. Услуги по передаче'!$G$11*1000)+('[1]4. СН (Установленные)'!$E$12*1000)+'[1]5. Плата за УРП'!$D$6</f>
        <v>5117.0820002339915</v>
      </c>
      <c r="U100" s="34">
        <f>SUMIFS('[1]1. Отчет АТС'!$C:$C,'[1]1. Отчет АТС'!$A:$A,$A100,'[1]1. Отчет АТС'!$B:$B,19)+'[1]2. Иные услуги'!$D$11+('[1]3. Услуги по передаче'!$G$11*1000)+('[1]4. СН (Установленные)'!$E$12*1000)+'[1]5. Плата за УРП'!$D$6</f>
        <v>5107.5920002339908</v>
      </c>
      <c r="V100" s="34">
        <f>SUMIFS('[1]1. Отчет АТС'!$C:$C,'[1]1. Отчет АТС'!$A:$A,$A100,'[1]1. Отчет АТС'!$B:$B,20)+'[1]2. Иные услуги'!$D$11+('[1]3. Услуги по передаче'!$G$11*1000)+('[1]4. СН (Установленные)'!$E$12*1000)+'[1]5. Плата за УРП'!$D$6</f>
        <v>5124.852000233991</v>
      </c>
      <c r="W100" s="34">
        <f>SUMIFS('[1]1. Отчет АТС'!$C:$C,'[1]1. Отчет АТС'!$A:$A,$A100,'[1]1. Отчет АТС'!$B:$B,21)+'[1]2. Иные услуги'!$D$11+('[1]3. Услуги по передаче'!$G$11*1000)+('[1]4. СН (Установленные)'!$E$12*1000)+'[1]5. Плата за УРП'!$D$6</f>
        <v>5146.0820002339915</v>
      </c>
      <c r="X100" s="34">
        <f>SUMIFS('[1]1. Отчет АТС'!$C:$C,'[1]1. Отчет АТС'!$A:$A,$A100,'[1]1. Отчет АТС'!$B:$B,22)+'[1]2. Иные услуги'!$D$11+('[1]3. Услуги по передаче'!$G$11*1000)+('[1]4. СН (Установленные)'!$E$12*1000)+'[1]5. Плата за УРП'!$D$6</f>
        <v>5071.892000233991</v>
      </c>
      <c r="Y100" s="34">
        <f>SUMIFS('[1]1. Отчет АТС'!$C:$C,'[1]1. Отчет АТС'!$A:$A,$A100,'[1]1. Отчет АТС'!$B:$B,23)+'[1]2. Иные услуги'!$D$11+('[1]3. Услуги по передаче'!$G$11*1000)+('[1]4. СН (Установленные)'!$E$12*1000)+'[1]5. Плата за УРП'!$D$6</f>
        <v>4632.2520002339916</v>
      </c>
    </row>
    <row r="101" spans="1:25" ht="15">
      <c r="A101" s="33">
        <v>45466</v>
      </c>
      <c r="B101" s="34">
        <f>SUMIFS('[1]1. Отчет АТС'!$C:$C,'[1]1. Отчет АТС'!$A:$A,$A101,'[1]1. Отчет АТС'!$B:$B,0)+'[1]2. Иные услуги'!$D$11+('[1]3. Услуги по передаче'!$G$11*1000)+('[1]4. СН (Установленные)'!$E$12*1000)+'[1]5. Плата за УРП'!$D$6</f>
        <v>4278.3320002339915</v>
      </c>
      <c r="C101" s="34">
        <f>SUMIFS('[1]1. Отчет АТС'!$C:$C,'[1]1. Отчет АТС'!$A:$A,$A101,'[1]1. Отчет АТС'!$B:$B,1)+'[1]2. Иные услуги'!$D$11+('[1]3. Услуги по передаче'!$G$11*1000)+('[1]4. СН (Установленные)'!$E$12*1000)+'[1]5. Плата за УРП'!$D$6</f>
        <v>4212.2220002339909</v>
      </c>
      <c r="D101" s="34">
        <f>SUMIFS('[1]1. Отчет АТС'!$C:$C,'[1]1. Отчет АТС'!$A:$A,$A101,'[1]1. Отчет АТС'!$B:$B,2)+'[1]2. Иные услуги'!$D$11+('[1]3. Услуги по передаче'!$G$11*1000)+('[1]4. СН (Установленные)'!$E$12*1000)+'[1]5. Плата за УРП'!$D$6</f>
        <v>4021.9020002339912</v>
      </c>
      <c r="E101" s="34">
        <f>SUMIFS('[1]1. Отчет АТС'!$C:$C,'[1]1. Отчет АТС'!$A:$A,$A101,'[1]1. Отчет АТС'!$B:$B,3)+'[1]2. Иные услуги'!$D$11+('[1]3. Услуги по передаче'!$G$11*1000)+('[1]4. СН (Установленные)'!$E$12*1000)+'[1]5. Плата за УРП'!$D$6</f>
        <v>3874.7820002339909</v>
      </c>
      <c r="F101" s="34">
        <f>SUMIFS('[1]1. Отчет АТС'!$C:$C,'[1]1. Отчет АТС'!$A:$A,$A101,'[1]1. Отчет АТС'!$B:$B,4)+'[1]2. Иные услуги'!$D$11+('[1]3. Услуги по передаче'!$G$11*1000)+('[1]4. СН (Установленные)'!$E$12*1000)+'[1]5. Плата за УРП'!$D$6</f>
        <v>3831.7220002339909</v>
      </c>
      <c r="G101" s="34">
        <f>SUMIFS('[1]1. Отчет АТС'!$C:$C,'[1]1. Отчет АТС'!$A:$A,$A101,'[1]1. Отчет АТС'!$B:$B,5)+'[1]2. Иные услуги'!$D$11+('[1]3. Услуги по передаче'!$G$11*1000)+('[1]4. СН (Установленные)'!$E$12*1000)+'[1]5. Плата за УРП'!$D$6</f>
        <v>3942.9620002339911</v>
      </c>
      <c r="H101" s="34">
        <f>SUMIFS('[1]1. Отчет АТС'!$C:$C,'[1]1. Отчет АТС'!$A:$A,$A101,'[1]1. Отчет АТС'!$B:$B,6)+'[1]2. Иные услуги'!$D$11+('[1]3. Услуги по передаче'!$G$11*1000)+('[1]4. СН (Установленные)'!$E$12*1000)+'[1]5. Плата за УРП'!$D$6</f>
        <v>4084.2620002339909</v>
      </c>
      <c r="I101" s="34">
        <f>SUMIFS('[1]1. Отчет АТС'!$C:$C,'[1]1. Отчет АТС'!$A:$A,$A101,'[1]1. Отчет АТС'!$B:$B,7)+'[1]2. Иные услуги'!$D$11+('[1]3. Услуги по передаче'!$G$11*1000)+('[1]4. СН (Установленные)'!$E$12*1000)+'[1]5. Плата за УРП'!$D$6</f>
        <v>4314.5420002339906</v>
      </c>
      <c r="J101" s="34">
        <f>SUMIFS('[1]1. Отчет АТС'!$C:$C,'[1]1. Отчет АТС'!$A:$A,$A101,'[1]1. Отчет АТС'!$B:$B,8)+'[1]2. Иные услуги'!$D$11+('[1]3. Услуги по передаче'!$G$11*1000)+('[1]4. СН (Установленные)'!$E$12*1000)+'[1]5. Плата за УРП'!$D$6</f>
        <v>4778.1720002339916</v>
      </c>
      <c r="K101" s="34">
        <f>SUMIFS('[1]1. Отчет АТС'!$C:$C,'[1]1. Отчет АТС'!$A:$A,$A101,'[1]1. Отчет АТС'!$B:$B,9)+'[1]2. Иные услуги'!$D$11+('[1]3. Услуги по передаче'!$G$11*1000)+('[1]4. СН (Установленные)'!$E$12*1000)+'[1]5. Плата за УРП'!$D$6</f>
        <v>5105.8120002339911</v>
      </c>
      <c r="L101" s="34">
        <f>SUMIFS('[1]1. Отчет АТС'!$C:$C,'[1]1. Отчет АТС'!$A:$A,$A101,'[1]1. Отчет АТС'!$B:$B,10)+'[1]2. Иные услуги'!$D$11+('[1]3. Услуги по передаче'!$G$11*1000)+('[1]4. СН (Установленные)'!$E$12*1000)+'[1]5. Плата за УРП'!$D$6</f>
        <v>5132.8120002339911</v>
      </c>
      <c r="M101" s="34">
        <f>SUMIFS('[1]1. Отчет АТС'!$C:$C,'[1]1. Отчет АТС'!$A:$A,$A101,'[1]1. Отчет АТС'!$B:$B,11)+'[1]2. Иные услуги'!$D$11+('[1]3. Услуги по передаче'!$G$11*1000)+('[1]4. СН (Установленные)'!$E$12*1000)+'[1]5. Плата за УРП'!$D$6</f>
        <v>5118.9420002339903</v>
      </c>
      <c r="N101" s="34">
        <f>SUMIFS('[1]1. Отчет АТС'!$C:$C,'[1]1. Отчет АТС'!$A:$A,$A101,'[1]1. Отчет АТС'!$B:$B,12)+'[1]2. Иные услуги'!$D$11+('[1]3. Услуги по передаче'!$G$11*1000)+('[1]4. СН (Установленные)'!$E$12*1000)+'[1]5. Плата за УРП'!$D$6</f>
        <v>5121.642000233991</v>
      </c>
      <c r="O101" s="34">
        <f>SUMIFS('[1]1. Отчет АТС'!$C:$C,'[1]1. Отчет АТС'!$A:$A,$A101,'[1]1. Отчет АТС'!$B:$B,13)+'[1]2. Иные услуги'!$D$11+('[1]3. Услуги по передаче'!$G$11*1000)+('[1]4. СН (Установленные)'!$E$12*1000)+'[1]5. Плата за УРП'!$D$6</f>
        <v>5116.642000233991</v>
      </c>
      <c r="P101" s="34">
        <f>SUMIFS('[1]1. Отчет АТС'!$C:$C,'[1]1. Отчет АТС'!$A:$A,$A101,'[1]1. Отчет АТС'!$B:$B,14)+'[1]2. Иные услуги'!$D$11+('[1]3. Услуги по передаче'!$G$11*1000)+('[1]4. СН (Установленные)'!$E$12*1000)+'[1]5. Плата за УРП'!$D$6</f>
        <v>5129.8820002339908</v>
      </c>
      <c r="Q101" s="34">
        <f>SUMIFS('[1]1. Отчет АТС'!$C:$C,'[1]1. Отчет АТС'!$A:$A,$A101,'[1]1. Отчет АТС'!$B:$B,15)+'[1]2. Иные услуги'!$D$11+('[1]3. Услуги по передаче'!$G$11*1000)+('[1]4. СН (Установленные)'!$E$12*1000)+'[1]5. Плата за УРП'!$D$6</f>
        <v>5128.0920002339908</v>
      </c>
      <c r="R101" s="34">
        <f>SUMIFS('[1]1. Отчет АТС'!$C:$C,'[1]1. Отчет АТС'!$A:$A,$A101,'[1]1. Отчет АТС'!$B:$B,16)+'[1]2. Иные услуги'!$D$11+('[1]3. Услуги по передаче'!$G$11*1000)+('[1]4. СН (Установленные)'!$E$12*1000)+'[1]5. Плата за УРП'!$D$6</f>
        <v>5123.1520002339912</v>
      </c>
      <c r="S101" s="34">
        <f>SUMIFS('[1]1. Отчет АТС'!$C:$C,'[1]1. Отчет АТС'!$A:$A,$A101,'[1]1. Отчет АТС'!$B:$B,17)+'[1]2. Иные услуги'!$D$11+('[1]3. Услуги по передаче'!$G$11*1000)+('[1]4. СН (Установленные)'!$E$12*1000)+'[1]5. Плата за УРП'!$D$6</f>
        <v>5118.7620002339909</v>
      </c>
      <c r="T101" s="34">
        <f>SUMIFS('[1]1. Отчет АТС'!$C:$C,'[1]1. Отчет АТС'!$A:$A,$A101,'[1]1. Отчет АТС'!$B:$B,18)+'[1]2. Иные услуги'!$D$11+('[1]3. Услуги по передаче'!$G$11*1000)+('[1]4. СН (Установленные)'!$E$12*1000)+'[1]5. Плата за УРП'!$D$6</f>
        <v>5118.8120002339911</v>
      </c>
      <c r="U101" s="34">
        <f>SUMIFS('[1]1. Отчет АТС'!$C:$C,'[1]1. Отчет АТС'!$A:$A,$A101,'[1]1. Отчет АТС'!$B:$B,19)+'[1]2. Иные услуги'!$D$11+('[1]3. Услуги по передаче'!$G$11*1000)+('[1]4. СН (Установленные)'!$E$12*1000)+'[1]5. Плата за УРП'!$D$6</f>
        <v>5109.3320002339915</v>
      </c>
      <c r="V101" s="34">
        <f>SUMIFS('[1]1. Отчет АТС'!$C:$C,'[1]1. Отчет АТС'!$A:$A,$A101,'[1]1. Отчет АТС'!$B:$B,20)+'[1]2. Иные услуги'!$D$11+('[1]3. Услуги по передаче'!$G$11*1000)+('[1]4. СН (Установленные)'!$E$12*1000)+'[1]5. Плата за УРП'!$D$6</f>
        <v>5120.2620002339909</v>
      </c>
      <c r="W101" s="34">
        <f>SUMIFS('[1]1. Отчет АТС'!$C:$C,'[1]1. Отчет АТС'!$A:$A,$A101,'[1]1. Отчет АТС'!$B:$B,21)+'[1]2. Иные услуги'!$D$11+('[1]3. Услуги по передаче'!$G$11*1000)+('[1]4. СН (Установленные)'!$E$12*1000)+'[1]5. Плата за УРП'!$D$6</f>
        <v>5131.3320002339915</v>
      </c>
      <c r="X101" s="34">
        <f>SUMIFS('[1]1. Отчет АТС'!$C:$C,'[1]1. Отчет АТС'!$A:$A,$A101,'[1]1. Отчет АТС'!$B:$B,22)+'[1]2. Иные услуги'!$D$11+('[1]3. Услуги по передаче'!$G$11*1000)+('[1]4. СН (Установленные)'!$E$12*1000)+'[1]5. Плата за УРП'!$D$6</f>
        <v>5088.9120002339914</v>
      </c>
      <c r="Y101" s="34">
        <f>SUMIFS('[1]1. Отчет АТС'!$C:$C,'[1]1. Отчет АТС'!$A:$A,$A101,'[1]1. Отчет АТС'!$B:$B,23)+'[1]2. Иные услуги'!$D$11+('[1]3. Услуги по передаче'!$G$11*1000)+('[1]4. СН (Установленные)'!$E$12*1000)+'[1]5. Плата за УРП'!$D$6</f>
        <v>4669.3020002339908</v>
      </c>
    </row>
    <row r="102" spans="1:25" ht="15">
      <c r="A102" s="33">
        <v>45467</v>
      </c>
      <c r="B102" s="34">
        <f>SUMIFS('[1]1. Отчет АТС'!$C:$C,'[1]1. Отчет АТС'!$A:$A,$A102,'[1]1. Отчет АТС'!$B:$B,0)+'[1]2. Иные услуги'!$D$11+('[1]3. Услуги по передаче'!$G$11*1000)+('[1]4. СН (Установленные)'!$E$12*1000)+'[1]5. Плата за УРП'!$D$6</f>
        <v>4357.7320002339911</v>
      </c>
      <c r="C102" s="34">
        <f>SUMIFS('[1]1. Отчет АТС'!$C:$C,'[1]1. Отчет АТС'!$A:$A,$A102,'[1]1. Отчет АТС'!$B:$B,1)+'[1]2. Иные услуги'!$D$11+('[1]3. Услуги по передаче'!$G$11*1000)+('[1]4. СН (Установленные)'!$E$12*1000)+'[1]5. Плата за УРП'!$D$6</f>
        <v>4219.2720002339911</v>
      </c>
      <c r="D102" s="34">
        <f>SUMIFS('[1]1. Отчет АТС'!$C:$C,'[1]1. Отчет АТС'!$A:$A,$A102,'[1]1. Отчет АТС'!$B:$B,2)+'[1]2. Иные услуги'!$D$11+('[1]3. Услуги по передаче'!$G$11*1000)+('[1]4. СН (Установленные)'!$E$12*1000)+'[1]5. Плата за УРП'!$D$6</f>
        <v>4020.662000233991</v>
      </c>
      <c r="E102" s="34">
        <f>SUMIFS('[1]1. Отчет АТС'!$C:$C,'[1]1. Отчет АТС'!$A:$A,$A102,'[1]1. Отчет АТС'!$B:$B,3)+'[1]2. Иные услуги'!$D$11+('[1]3. Услуги по передаче'!$G$11*1000)+('[1]4. СН (Установленные)'!$E$12*1000)+'[1]5. Плата за УРП'!$D$6</f>
        <v>3892.0020002339911</v>
      </c>
      <c r="F102" s="34">
        <f>SUMIFS('[1]1. Отчет АТС'!$C:$C,'[1]1. Отчет АТС'!$A:$A,$A102,'[1]1. Отчет АТС'!$B:$B,4)+'[1]2. Иные услуги'!$D$11+('[1]3. Услуги по передаче'!$G$11*1000)+('[1]4. СН (Установленные)'!$E$12*1000)+'[1]5. Плата за УРП'!$D$6</f>
        <v>3878.0520002339908</v>
      </c>
      <c r="G102" s="34">
        <f>SUMIFS('[1]1. Отчет АТС'!$C:$C,'[1]1. Отчет АТС'!$A:$A,$A102,'[1]1. Отчет АТС'!$B:$B,5)+'[1]2. Иные услуги'!$D$11+('[1]3. Услуги по передаче'!$G$11*1000)+('[1]4. СН (Установленные)'!$E$12*1000)+'[1]5. Плата за УРП'!$D$6</f>
        <v>4136.9120002339914</v>
      </c>
      <c r="H102" s="34">
        <f>SUMIFS('[1]1. Отчет АТС'!$C:$C,'[1]1. Отчет АТС'!$A:$A,$A102,'[1]1. Отчет АТС'!$B:$B,6)+'[1]2. Иные услуги'!$D$11+('[1]3. Услуги по передаче'!$G$11*1000)+('[1]4. СН (Установленные)'!$E$12*1000)+'[1]5. Плата за УРП'!$D$6</f>
        <v>4272.9420002339912</v>
      </c>
      <c r="I102" s="34">
        <f>SUMIFS('[1]1. Отчет АТС'!$C:$C,'[1]1. Отчет АТС'!$A:$A,$A102,'[1]1. Отчет АТС'!$B:$B,7)+'[1]2. Иные услуги'!$D$11+('[1]3. Услуги по передаче'!$G$11*1000)+('[1]4. СН (Установленные)'!$E$12*1000)+'[1]5. Плата за УРП'!$D$6</f>
        <v>4592.1820002339909</v>
      </c>
      <c r="J102" s="34">
        <f>SUMIFS('[1]1. Отчет АТС'!$C:$C,'[1]1. Отчет АТС'!$A:$A,$A102,'[1]1. Отчет АТС'!$B:$B,8)+'[1]2. Иные услуги'!$D$11+('[1]3. Услуги по передаче'!$G$11*1000)+('[1]4. СН (Установленные)'!$E$12*1000)+'[1]5. Плата за УРП'!$D$6</f>
        <v>5127.7620002339909</v>
      </c>
      <c r="K102" s="34">
        <f>SUMIFS('[1]1. Отчет АТС'!$C:$C,'[1]1. Отчет АТС'!$A:$A,$A102,'[1]1. Отчет АТС'!$B:$B,9)+'[1]2. Иные услуги'!$D$11+('[1]3. Услуги по передаче'!$G$11*1000)+('[1]4. СН (Установленные)'!$E$12*1000)+'[1]5. Плата за УРП'!$D$6</f>
        <v>5172.3720002339905</v>
      </c>
      <c r="L102" s="34">
        <f>SUMIFS('[1]1. Отчет АТС'!$C:$C,'[1]1. Отчет АТС'!$A:$A,$A102,'[1]1. Отчет АТС'!$B:$B,10)+'[1]2. Иные услуги'!$D$11+('[1]3. Услуги по передаче'!$G$11*1000)+('[1]4. СН (Установленные)'!$E$12*1000)+'[1]5. Плата за УРП'!$D$6</f>
        <v>5174.8820002339908</v>
      </c>
      <c r="M102" s="34">
        <f>SUMIFS('[1]1. Отчет АТС'!$C:$C,'[1]1. Отчет АТС'!$A:$A,$A102,'[1]1. Отчет АТС'!$B:$B,11)+'[1]2. Иные услуги'!$D$11+('[1]3. Услуги по передаче'!$G$11*1000)+('[1]4. СН (Установленные)'!$E$12*1000)+'[1]5. Плата за УРП'!$D$6</f>
        <v>5168.6220002339905</v>
      </c>
      <c r="N102" s="34">
        <f>SUMIFS('[1]1. Отчет АТС'!$C:$C,'[1]1. Отчет АТС'!$A:$A,$A102,'[1]1. Отчет АТС'!$B:$B,12)+'[1]2. Иные услуги'!$D$11+('[1]3. Услуги по передаче'!$G$11*1000)+('[1]4. СН (Установленные)'!$E$12*1000)+'[1]5. Плата за УРП'!$D$6</f>
        <v>5167.4120002339914</v>
      </c>
      <c r="O102" s="34">
        <f>SUMIFS('[1]1. Отчет АТС'!$C:$C,'[1]1. Отчет АТС'!$A:$A,$A102,'[1]1. Отчет АТС'!$B:$B,13)+'[1]2. Иные услуги'!$D$11+('[1]3. Услуги по передаче'!$G$11*1000)+('[1]4. СН (Установленные)'!$E$12*1000)+'[1]5. Плата за УРП'!$D$6</f>
        <v>5213.852000233991</v>
      </c>
      <c r="P102" s="34">
        <f>SUMIFS('[1]1. Отчет АТС'!$C:$C,'[1]1. Отчет АТС'!$A:$A,$A102,'[1]1. Отчет АТС'!$B:$B,14)+'[1]2. Иные услуги'!$D$11+('[1]3. Услуги по передаче'!$G$11*1000)+('[1]4. СН (Установленные)'!$E$12*1000)+'[1]5. Плата за УРП'!$D$6</f>
        <v>5232.9820002339911</v>
      </c>
      <c r="Q102" s="34">
        <f>SUMIFS('[1]1. Отчет АТС'!$C:$C,'[1]1. Отчет АТС'!$A:$A,$A102,'[1]1. Отчет АТС'!$B:$B,15)+'[1]2. Иные услуги'!$D$11+('[1]3. Услуги по передаче'!$G$11*1000)+('[1]4. СН (Установленные)'!$E$12*1000)+'[1]5. Плата за УРП'!$D$6</f>
        <v>5267.0420002339906</v>
      </c>
      <c r="R102" s="34">
        <f>SUMIFS('[1]1. Отчет АТС'!$C:$C,'[1]1. Отчет АТС'!$A:$A,$A102,'[1]1. Отчет АТС'!$B:$B,16)+'[1]2. Иные услуги'!$D$11+('[1]3. Услуги по передаче'!$G$11*1000)+('[1]4. СН (Установленные)'!$E$12*1000)+'[1]5. Плата за УРП'!$D$6</f>
        <v>5268.5720002339913</v>
      </c>
      <c r="S102" s="34">
        <f>SUMIFS('[1]1. Отчет АТС'!$C:$C,'[1]1. Отчет АТС'!$A:$A,$A102,'[1]1. Отчет АТС'!$B:$B,17)+'[1]2. Иные услуги'!$D$11+('[1]3. Услуги по передаче'!$G$11*1000)+('[1]4. СН (Установленные)'!$E$12*1000)+'[1]5. Плата за УРП'!$D$6</f>
        <v>5230.1720002339907</v>
      </c>
      <c r="T102" s="34">
        <f>SUMIFS('[1]1. Отчет АТС'!$C:$C,'[1]1. Отчет АТС'!$A:$A,$A102,'[1]1. Отчет АТС'!$B:$B,18)+'[1]2. Иные услуги'!$D$11+('[1]3. Услуги по передаче'!$G$11*1000)+('[1]4. СН (Установленные)'!$E$12*1000)+'[1]5. Плата за УРП'!$D$6</f>
        <v>5145.602000233991</v>
      </c>
      <c r="U102" s="34">
        <f>SUMIFS('[1]1. Отчет АТС'!$C:$C,'[1]1. Отчет АТС'!$A:$A,$A102,'[1]1. Отчет АТС'!$B:$B,19)+'[1]2. Иные услуги'!$D$11+('[1]3. Услуги по передаче'!$G$11*1000)+('[1]4. СН (Установленные)'!$E$12*1000)+'[1]5. Плата за УРП'!$D$6</f>
        <v>5122.2320002339911</v>
      </c>
      <c r="V102" s="34">
        <f>SUMIFS('[1]1. Отчет АТС'!$C:$C,'[1]1. Отчет АТС'!$A:$A,$A102,'[1]1. Отчет АТС'!$B:$B,20)+'[1]2. Иные услуги'!$D$11+('[1]3. Услуги по передаче'!$G$11*1000)+('[1]4. СН (Установленные)'!$E$12*1000)+'[1]5. Плата за УРП'!$D$6</f>
        <v>5131.8120002339911</v>
      </c>
      <c r="W102" s="34">
        <f>SUMIFS('[1]1. Отчет АТС'!$C:$C,'[1]1. Отчет АТС'!$A:$A,$A102,'[1]1. Отчет АТС'!$B:$B,21)+'[1]2. Иные услуги'!$D$11+('[1]3. Услуги по передаче'!$G$11*1000)+('[1]4. СН (Установленные)'!$E$12*1000)+'[1]5. Плата за УРП'!$D$6</f>
        <v>5133.9720002339909</v>
      </c>
      <c r="X102" s="34">
        <f>SUMIFS('[1]1. Отчет АТС'!$C:$C,'[1]1. Отчет АТС'!$A:$A,$A102,'[1]1. Отчет АТС'!$B:$B,22)+'[1]2. Иные услуги'!$D$11+('[1]3. Услуги по передаче'!$G$11*1000)+('[1]4. СН (Установленные)'!$E$12*1000)+'[1]5. Плата за УРП'!$D$6</f>
        <v>5087.352000233991</v>
      </c>
      <c r="Y102" s="34">
        <f>SUMIFS('[1]1. Отчет АТС'!$C:$C,'[1]1. Отчет АТС'!$A:$A,$A102,'[1]1. Отчет АТС'!$B:$B,23)+'[1]2. Иные услуги'!$D$11+('[1]3. Услуги по передаче'!$G$11*1000)+('[1]4. СН (Установленные)'!$E$12*1000)+'[1]5. Плата за УРП'!$D$6</f>
        <v>4550.2320002339911</v>
      </c>
    </row>
    <row r="103" spans="1:25" ht="15">
      <c r="A103" s="33">
        <v>45468</v>
      </c>
      <c r="B103" s="34">
        <f>SUMIFS('[1]1. Отчет АТС'!$C:$C,'[1]1. Отчет АТС'!$A:$A,$A103,'[1]1. Отчет АТС'!$B:$B,0)+'[1]2. Иные услуги'!$D$11+('[1]3. Услуги по передаче'!$G$11*1000)+('[1]4. СН (Установленные)'!$E$12*1000)+'[1]5. Плата за УРП'!$D$6</f>
        <v>4253.8720002339915</v>
      </c>
      <c r="C103" s="34">
        <f>SUMIFS('[1]1. Отчет АТС'!$C:$C,'[1]1. Отчет АТС'!$A:$A,$A103,'[1]1. Отчет АТС'!$B:$B,1)+'[1]2. Иные услуги'!$D$11+('[1]3. Услуги по передаче'!$G$11*1000)+('[1]4. СН (Установленные)'!$E$12*1000)+'[1]5. Плата за УРП'!$D$6</f>
        <v>4063.392000233991</v>
      </c>
      <c r="D103" s="34">
        <f>SUMIFS('[1]1. Отчет АТС'!$C:$C,'[1]1. Отчет АТС'!$A:$A,$A103,'[1]1. Отчет АТС'!$B:$B,2)+'[1]2. Иные услуги'!$D$11+('[1]3. Услуги по передаче'!$G$11*1000)+('[1]4. СН (Установленные)'!$E$12*1000)+'[1]5. Плата за УРП'!$D$6</f>
        <v>3881.6820002339909</v>
      </c>
      <c r="E103" s="34">
        <f>SUMIFS('[1]1. Отчет АТС'!$C:$C,'[1]1. Отчет АТС'!$A:$A,$A103,'[1]1. Отчет АТС'!$B:$B,3)+'[1]2. Иные услуги'!$D$11+('[1]3. Услуги по передаче'!$G$11*1000)+('[1]4. СН (Установленные)'!$E$12*1000)+'[1]5. Плата за УРП'!$D$6</f>
        <v>3033.912000233991</v>
      </c>
      <c r="F103" s="34">
        <f>SUMIFS('[1]1. Отчет АТС'!$C:$C,'[1]1. Отчет АТС'!$A:$A,$A103,'[1]1. Отчет АТС'!$B:$B,4)+'[1]2. Иные услуги'!$D$11+('[1]3. Услуги по передаче'!$G$11*1000)+('[1]4. СН (Установленные)'!$E$12*1000)+'[1]5. Плата за УРП'!$D$6</f>
        <v>3033.7420002339909</v>
      </c>
      <c r="G103" s="34">
        <f>SUMIFS('[1]1. Отчет АТС'!$C:$C,'[1]1. Отчет АТС'!$A:$A,$A103,'[1]1. Отчет АТС'!$B:$B,5)+'[1]2. Иные услуги'!$D$11+('[1]3. Услуги по передаче'!$G$11*1000)+('[1]4. СН (Установленные)'!$E$12*1000)+'[1]5. Плата за УРП'!$D$6</f>
        <v>4010.4720002339909</v>
      </c>
      <c r="H103" s="34">
        <f>SUMIFS('[1]1. Отчет АТС'!$C:$C,'[1]1. Отчет АТС'!$A:$A,$A103,'[1]1. Отчет АТС'!$B:$B,6)+'[1]2. Иные услуги'!$D$11+('[1]3. Услуги по передаче'!$G$11*1000)+('[1]4. СН (Установленные)'!$E$12*1000)+'[1]5. Плата за УРП'!$D$6</f>
        <v>4201.6720002339916</v>
      </c>
      <c r="I103" s="34">
        <f>SUMIFS('[1]1. Отчет АТС'!$C:$C,'[1]1. Отчет АТС'!$A:$A,$A103,'[1]1. Отчет АТС'!$B:$B,7)+'[1]2. Иные услуги'!$D$11+('[1]3. Услуги по передаче'!$G$11*1000)+('[1]4. СН (Установленные)'!$E$12*1000)+'[1]5. Плата за УРП'!$D$6</f>
        <v>4457.7320002339911</v>
      </c>
      <c r="J103" s="34">
        <f>SUMIFS('[1]1. Отчет АТС'!$C:$C,'[1]1. Отчет АТС'!$A:$A,$A103,'[1]1. Отчет АТС'!$B:$B,8)+'[1]2. Иные услуги'!$D$11+('[1]3. Услуги по передаче'!$G$11*1000)+('[1]4. СН (Установленные)'!$E$12*1000)+'[1]5. Плата за УРП'!$D$6</f>
        <v>5086.3220002339913</v>
      </c>
      <c r="K103" s="34">
        <f>SUMIFS('[1]1. Отчет АТС'!$C:$C,'[1]1. Отчет АТС'!$A:$A,$A103,'[1]1. Отчет АТС'!$B:$B,9)+'[1]2. Иные услуги'!$D$11+('[1]3. Услуги по передаче'!$G$11*1000)+('[1]4. СН (Установленные)'!$E$12*1000)+'[1]5. Плата за УРП'!$D$6</f>
        <v>5119.7720002339911</v>
      </c>
      <c r="L103" s="34">
        <f>SUMIFS('[1]1. Отчет АТС'!$C:$C,'[1]1. Отчет АТС'!$A:$A,$A103,'[1]1. Отчет АТС'!$B:$B,10)+'[1]2. Иные услуги'!$D$11+('[1]3. Услуги по передаче'!$G$11*1000)+('[1]4. СН (Установленные)'!$E$12*1000)+'[1]5. Плата за УРП'!$D$6</f>
        <v>5127.2120002339907</v>
      </c>
      <c r="M103" s="34">
        <f>SUMIFS('[1]1. Отчет АТС'!$C:$C,'[1]1. Отчет АТС'!$A:$A,$A103,'[1]1. Отчет АТС'!$B:$B,11)+'[1]2. Иные услуги'!$D$11+('[1]3. Услуги по передаче'!$G$11*1000)+('[1]4. СН (Установленные)'!$E$12*1000)+'[1]5. Плата за УРП'!$D$6</f>
        <v>5132.4820002339911</v>
      </c>
      <c r="N103" s="34">
        <f>SUMIFS('[1]1. Отчет АТС'!$C:$C,'[1]1. Отчет АТС'!$A:$A,$A103,'[1]1. Отчет АТС'!$B:$B,12)+'[1]2. Иные услуги'!$D$11+('[1]3. Услуги по передаче'!$G$11*1000)+('[1]4. СН (Установленные)'!$E$12*1000)+'[1]5. Плата за УРП'!$D$6</f>
        <v>5133.0020002339916</v>
      </c>
      <c r="O103" s="34">
        <f>SUMIFS('[1]1. Отчет АТС'!$C:$C,'[1]1. Отчет АТС'!$A:$A,$A103,'[1]1. Отчет АТС'!$B:$B,13)+'[1]2. Иные услуги'!$D$11+('[1]3. Услуги по передаче'!$G$11*1000)+('[1]4. СН (Установленные)'!$E$12*1000)+'[1]5. Плата за УРП'!$D$6</f>
        <v>5129.9120002339914</v>
      </c>
      <c r="P103" s="34">
        <f>SUMIFS('[1]1. Отчет АТС'!$C:$C,'[1]1. Отчет АТС'!$A:$A,$A103,'[1]1. Отчет АТС'!$B:$B,14)+'[1]2. Иные услуги'!$D$11+('[1]3. Услуги по передаче'!$G$11*1000)+('[1]4. СН (Установленные)'!$E$12*1000)+'[1]5. Плата за УРП'!$D$6</f>
        <v>5140.2020002339905</v>
      </c>
      <c r="Q103" s="34">
        <f>SUMIFS('[1]1. Отчет АТС'!$C:$C,'[1]1. Отчет АТС'!$A:$A,$A103,'[1]1. Отчет АТС'!$B:$B,15)+'[1]2. Иные услуги'!$D$11+('[1]3. Услуги по передаче'!$G$11*1000)+('[1]4. СН (Установленные)'!$E$12*1000)+'[1]5. Плата за УРП'!$D$6</f>
        <v>5131.3120002339911</v>
      </c>
      <c r="R103" s="34">
        <f>SUMIFS('[1]1. Отчет АТС'!$C:$C,'[1]1. Отчет АТС'!$A:$A,$A103,'[1]1. Отчет АТС'!$B:$B,16)+'[1]2. Иные услуги'!$D$11+('[1]3. Услуги по передаче'!$G$11*1000)+('[1]4. СН (Установленные)'!$E$12*1000)+'[1]5. Плата за УРП'!$D$6</f>
        <v>5131.9520002339905</v>
      </c>
      <c r="S103" s="34">
        <f>SUMIFS('[1]1. Отчет АТС'!$C:$C,'[1]1. Отчет АТС'!$A:$A,$A103,'[1]1. Отчет АТС'!$B:$B,17)+'[1]2. Иные услуги'!$D$11+('[1]3. Услуги по передаче'!$G$11*1000)+('[1]4. СН (Установленные)'!$E$12*1000)+'[1]5. Плата за УРП'!$D$6</f>
        <v>5117.352000233991</v>
      </c>
      <c r="T103" s="34">
        <f>SUMIFS('[1]1. Отчет АТС'!$C:$C,'[1]1. Отчет АТС'!$A:$A,$A103,'[1]1. Отчет АТС'!$B:$B,18)+'[1]2. Иные услуги'!$D$11+('[1]3. Услуги по передаче'!$G$11*1000)+('[1]4. СН (Установленные)'!$E$12*1000)+'[1]5. Плата за УРП'!$D$6</f>
        <v>5107.7520002339916</v>
      </c>
      <c r="U103" s="34">
        <f>SUMIFS('[1]1. Отчет АТС'!$C:$C,'[1]1. Отчет АТС'!$A:$A,$A103,'[1]1. Отчет АТС'!$B:$B,19)+'[1]2. Иные услуги'!$D$11+('[1]3. Услуги по передаче'!$G$11*1000)+('[1]4. СН (Установленные)'!$E$12*1000)+'[1]5. Плата за УРП'!$D$6</f>
        <v>5089.6920002339903</v>
      </c>
      <c r="V103" s="34">
        <f>SUMIFS('[1]1. Отчет АТС'!$C:$C,'[1]1. Отчет АТС'!$A:$A,$A103,'[1]1. Отчет АТС'!$B:$B,20)+'[1]2. Иные услуги'!$D$11+('[1]3. Услуги по передаче'!$G$11*1000)+('[1]4. СН (Установленные)'!$E$12*1000)+'[1]5. Плата за УРП'!$D$6</f>
        <v>5099.4020002339912</v>
      </c>
      <c r="W103" s="34">
        <f>SUMIFS('[1]1. Отчет АТС'!$C:$C,'[1]1. Отчет АТС'!$A:$A,$A103,'[1]1. Отчет АТС'!$B:$B,21)+'[1]2. Иные услуги'!$D$11+('[1]3. Услуги по передаче'!$G$11*1000)+('[1]4. СН (Установленные)'!$E$12*1000)+'[1]5. Плата за УРП'!$D$6</f>
        <v>5106.2920002339906</v>
      </c>
      <c r="X103" s="34">
        <f>SUMIFS('[1]1. Отчет АТС'!$C:$C,'[1]1. Отчет АТС'!$A:$A,$A103,'[1]1. Отчет АТС'!$B:$B,22)+'[1]2. Иные услуги'!$D$11+('[1]3. Услуги по передаче'!$G$11*1000)+('[1]4. СН (Установленные)'!$E$12*1000)+'[1]5. Плата за УРП'!$D$6</f>
        <v>4933.3320002339915</v>
      </c>
      <c r="Y103" s="34">
        <f>SUMIFS('[1]1. Отчет АТС'!$C:$C,'[1]1. Отчет АТС'!$A:$A,$A103,'[1]1. Отчет АТС'!$B:$B,23)+'[1]2. Иные услуги'!$D$11+('[1]3. Услуги по передаче'!$G$11*1000)+('[1]4. СН (Установленные)'!$E$12*1000)+'[1]5. Плата за УРП'!$D$6</f>
        <v>4484.5420002339906</v>
      </c>
    </row>
    <row r="104" spans="1:25" ht="15">
      <c r="A104" s="33">
        <v>45469</v>
      </c>
      <c r="B104" s="34">
        <f>SUMIFS('[1]1. Отчет АТС'!$C:$C,'[1]1. Отчет АТС'!$A:$A,$A104,'[1]1. Отчет АТС'!$B:$B,0)+'[1]2. Иные услуги'!$D$11+('[1]3. Услуги по передаче'!$G$11*1000)+('[1]4. СН (Установленные)'!$E$12*1000)+'[1]5. Плата за УРП'!$D$6</f>
        <v>4291.0920002339908</v>
      </c>
      <c r="C104" s="34">
        <f>SUMIFS('[1]1. Отчет АТС'!$C:$C,'[1]1. Отчет АТС'!$A:$A,$A104,'[1]1. Отчет АТС'!$B:$B,1)+'[1]2. Иные услуги'!$D$11+('[1]3. Услуги по передаче'!$G$11*1000)+('[1]4. СН (Установленные)'!$E$12*1000)+'[1]5. Плата за УРП'!$D$6</f>
        <v>4061.0020002339911</v>
      </c>
      <c r="D104" s="34">
        <f>SUMIFS('[1]1. Отчет АТС'!$C:$C,'[1]1. Отчет АТС'!$A:$A,$A104,'[1]1. Отчет АТС'!$B:$B,2)+'[1]2. Иные услуги'!$D$11+('[1]3. Услуги по передаче'!$G$11*1000)+('[1]4. СН (Установленные)'!$E$12*1000)+'[1]5. Плата за УРП'!$D$6</f>
        <v>3933.3620002339912</v>
      </c>
      <c r="E104" s="34">
        <f>SUMIFS('[1]1. Отчет АТС'!$C:$C,'[1]1. Отчет АТС'!$A:$A,$A104,'[1]1. Отчет АТС'!$B:$B,3)+'[1]2. Иные услуги'!$D$11+('[1]3. Услуги по передаче'!$G$11*1000)+('[1]4. СН (Установленные)'!$E$12*1000)+'[1]5. Плата за УРП'!$D$6</f>
        <v>3858.602000233991</v>
      </c>
      <c r="F104" s="34">
        <f>SUMIFS('[1]1. Отчет АТС'!$C:$C,'[1]1. Отчет АТС'!$A:$A,$A104,'[1]1. Отчет АТС'!$B:$B,4)+'[1]2. Иные услуги'!$D$11+('[1]3. Услуги по передаче'!$G$11*1000)+('[1]4. СН (Установленные)'!$E$12*1000)+'[1]5. Плата за УРП'!$D$6</f>
        <v>3656.9420002339912</v>
      </c>
      <c r="G104" s="34">
        <f>SUMIFS('[1]1. Отчет АТС'!$C:$C,'[1]1. Отчет АТС'!$A:$A,$A104,'[1]1. Отчет АТС'!$B:$B,5)+'[1]2. Иные услуги'!$D$11+('[1]3. Услуги по передаче'!$G$11*1000)+('[1]4. СН (Установленные)'!$E$12*1000)+'[1]5. Плата за УРП'!$D$6</f>
        <v>4094.5520002339908</v>
      </c>
      <c r="H104" s="34">
        <f>SUMIFS('[1]1. Отчет АТС'!$C:$C,'[1]1. Отчет АТС'!$A:$A,$A104,'[1]1. Отчет АТС'!$B:$B,6)+'[1]2. Иные услуги'!$D$11+('[1]3. Услуги по передаче'!$G$11*1000)+('[1]4. СН (Установленные)'!$E$12*1000)+'[1]5. Плата за УРП'!$D$6</f>
        <v>4286.6920002339912</v>
      </c>
      <c r="I104" s="34">
        <f>SUMIFS('[1]1. Отчет АТС'!$C:$C,'[1]1. Отчет АТС'!$A:$A,$A104,'[1]1. Отчет АТС'!$B:$B,7)+'[1]2. Иные услуги'!$D$11+('[1]3. Услуги по передаче'!$G$11*1000)+('[1]4. СН (Установленные)'!$E$12*1000)+'[1]5. Плата за УРП'!$D$6</f>
        <v>4549.3420002339908</v>
      </c>
      <c r="J104" s="34">
        <f>SUMIFS('[1]1. Отчет АТС'!$C:$C,'[1]1. Отчет АТС'!$A:$A,$A104,'[1]1. Отчет АТС'!$B:$B,8)+'[1]2. Иные услуги'!$D$11+('[1]3. Услуги по передаче'!$G$11*1000)+('[1]4. СН (Установленные)'!$E$12*1000)+'[1]5. Плата за УРП'!$D$6</f>
        <v>5086.9320002339909</v>
      </c>
      <c r="K104" s="34">
        <f>SUMIFS('[1]1. Отчет АТС'!$C:$C,'[1]1. Отчет АТС'!$A:$A,$A104,'[1]1. Отчет АТС'!$B:$B,9)+'[1]2. Иные услуги'!$D$11+('[1]3. Услуги по передаче'!$G$11*1000)+('[1]4. СН (Установленные)'!$E$12*1000)+'[1]5. Плата за УРП'!$D$6</f>
        <v>5127.9720002339909</v>
      </c>
      <c r="L104" s="34">
        <f>SUMIFS('[1]1. Отчет АТС'!$C:$C,'[1]1. Отчет АТС'!$A:$A,$A104,'[1]1. Отчет АТС'!$B:$B,10)+'[1]2. Иные услуги'!$D$11+('[1]3. Услуги по передаче'!$G$11*1000)+('[1]4. СН (Установленные)'!$E$12*1000)+'[1]5. Плата за УРП'!$D$6</f>
        <v>5132.9220002339907</v>
      </c>
      <c r="M104" s="34">
        <f>SUMIFS('[1]1. Отчет АТС'!$C:$C,'[1]1. Отчет АТС'!$A:$A,$A104,'[1]1. Отчет АТС'!$B:$B,11)+'[1]2. Иные услуги'!$D$11+('[1]3. Услуги по передаче'!$G$11*1000)+('[1]4. СН (Установленные)'!$E$12*1000)+'[1]5. Плата за УРП'!$D$6</f>
        <v>5124.1920002339903</v>
      </c>
      <c r="N104" s="34">
        <f>SUMIFS('[1]1. Отчет АТС'!$C:$C,'[1]1. Отчет АТС'!$A:$A,$A104,'[1]1. Отчет АТС'!$B:$B,12)+'[1]2. Иные услуги'!$D$11+('[1]3. Услуги по передаче'!$G$11*1000)+('[1]4. СН (Установленные)'!$E$12*1000)+'[1]5. Плата за УРП'!$D$6</f>
        <v>5120.5820002339915</v>
      </c>
      <c r="O104" s="34">
        <f>SUMIFS('[1]1. Отчет АТС'!$C:$C,'[1]1. Отчет АТС'!$A:$A,$A104,'[1]1. Отчет АТС'!$B:$B,13)+'[1]2. Иные услуги'!$D$11+('[1]3. Услуги по передаче'!$G$11*1000)+('[1]4. СН (Установленные)'!$E$12*1000)+'[1]5. Плата за УРП'!$D$6</f>
        <v>5112.9620002339907</v>
      </c>
      <c r="P104" s="34">
        <f>SUMIFS('[1]1. Отчет АТС'!$C:$C,'[1]1. Отчет АТС'!$A:$A,$A104,'[1]1. Отчет АТС'!$B:$B,14)+'[1]2. Иные услуги'!$D$11+('[1]3. Услуги по передаче'!$G$11*1000)+('[1]4. СН (Установленные)'!$E$12*1000)+'[1]5. Плата за УРП'!$D$6</f>
        <v>5129.102000233991</v>
      </c>
      <c r="Q104" s="34">
        <f>SUMIFS('[1]1. Отчет АТС'!$C:$C,'[1]1. Отчет АТС'!$A:$A,$A104,'[1]1. Отчет АТС'!$B:$B,15)+'[1]2. Иные услуги'!$D$11+('[1]3. Услуги по передаче'!$G$11*1000)+('[1]4. СН (Установленные)'!$E$12*1000)+'[1]5. Плата за УРП'!$D$6</f>
        <v>5120.3620002339903</v>
      </c>
      <c r="R104" s="34">
        <f>SUMIFS('[1]1. Отчет АТС'!$C:$C,'[1]1. Отчет АТС'!$A:$A,$A104,'[1]1. Отчет АТС'!$B:$B,16)+'[1]2. Иные услуги'!$D$11+('[1]3. Услуги по передаче'!$G$11*1000)+('[1]4. СН (Установленные)'!$E$12*1000)+'[1]5. Плата за УРП'!$D$6</f>
        <v>5121.0420002339906</v>
      </c>
      <c r="S104" s="34">
        <f>SUMIFS('[1]1. Отчет АТС'!$C:$C,'[1]1. Отчет АТС'!$A:$A,$A104,'[1]1. Отчет АТС'!$B:$B,17)+'[1]2. Иные услуги'!$D$11+('[1]3. Услуги по передаче'!$G$11*1000)+('[1]4. СН (Установленные)'!$E$12*1000)+'[1]5. Плата за УРП'!$D$6</f>
        <v>5125.4020002339912</v>
      </c>
      <c r="T104" s="34">
        <f>SUMIFS('[1]1. Отчет АТС'!$C:$C,'[1]1. Отчет АТС'!$A:$A,$A104,'[1]1. Отчет АТС'!$B:$B,18)+'[1]2. Иные услуги'!$D$11+('[1]3. Услуги по передаче'!$G$11*1000)+('[1]4. СН (Установленные)'!$E$12*1000)+'[1]5. Плата за УРП'!$D$6</f>
        <v>5123.8420002339908</v>
      </c>
      <c r="U104" s="34">
        <f>SUMIFS('[1]1. Отчет АТС'!$C:$C,'[1]1. Отчет АТС'!$A:$A,$A104,'[1]1. Отчет АТС'!$B:$B,19)+'[1]2. Иные услуги'!$D$11+('[1]3. Услуги по передаче'!$G$11*1000)+('[1]4. СН (Установленные)'!$E$12*1000)+'[1]5. Плата за УРП'!$D$6</f>
        <v>5112.5520002339908</v>
      </c>
      <c r="V104" s="34">
        <f>SUMIFS('[1]1. Отчет АТС'!$C:$C,'[1]1. Отчет АТС'!$A:$A,$A104,'[1]1. Отчет АТС'!$B:$B,20)+'[1]2. Иные услуги'!$D$11+('[1]3. Услуги по передаче'!$G$11*1000)+('[1]4. СН (Установленные)'!$E$12*1000)+'[1]5. Плата за УРП'!$D$6</f>
        <v>5115.8820002339908</v>
      </c>
      <c r="W104" s="34">
        <f>SUMIFS('[1]1. Отчет АТС'!$C:$C,'[1]1. Отчет АТС'!$A:$A,$A104,'[1]1. Отчет АТС'!$B:$B,21)+'[1]2. Иные услуги'!$D$11+('[1]3. Услуги по передаче'!$G$11*1000)+('[1]4. СН (Установленные)'!$E$12*1000)+'[1]5. Плата за УРП'!$D$6</f>
        <v>5113.8320002339915</v>
      </c>
      <c r="X104" s="34">
        <f>SUMIFS('[1]1. Отчет АТС'!$C:$C,'[1]1. Отчет АТС'!$A:$A,$A104,'[1]1. Отчет АТС'!$B:$B,22)+'[1]2. Иные услуги'!$D$11+('[1]3. Услуги по передаче'!$G$11*1000)+('[1]4. СН (Установленные)'!$E$12*1000)+'[1]5. Плата за УРП'!$D$6</f>
        <v>5074.8120002339911</v>
      </c>
      <c r="Y104" s="34">
        <f>SUMIFS('[1]1. Отчет АТС'!$C:$C,'[1]1. Отчет АТС'!$A:$A,$A104,'[1]1. Отчет АТС'!$B:$B,23)+'[1]2. Иные услуги'!$D$11+('[1]3. Услуги по передаче'!$G$11*1000)+('[1]4. СН (Установленные)'!$E$12*1000)+'[1]5. Плата за УРП'!$D$6</f>
        <v>4565.8420002339908</v>
      </c>
    </row>
    <row r="105" spans="1:25" ht="15">
      <c r="A105" s="33">
        <v>45470</v>
      </c>
      <c r="B105" s="34">
        <f>SUMIFS('[1]1. Отчет АТС'!$C:$C,'[1]1. Отчет АТС'!$A:$A,$A105,'[1]1. Отчет АТС'!$B:$B,0)+'[1]2. Иные услуги'!$D$11+('[1]3. Услуги по передаче'!$G$11*1000)+('[1]4. СН (Установленные)'!$E$12*1000)+'[1]5. Плата за УРП'!$D$6</f>
        <v>4318.5120002339909</v>
      </c>
      <c r="C105" s="34">
        <f>SUMIFS('[1]1. Отчет АТС'!$C:$C,'[1]1. Отчет АТС'!$A:$A,$A105,'[1]1. Отчет АТС'!$B:$B,1)+'[1]2. Иные услуги'!$D$11+('[1]3. Услуги по передаче'!$G$11*1000)+('[1]4. СН (Установленные)'!$E$12*1000)+'[1]5. Плата за УРП'!$D$6</f>
        <v>4057.0620002339911</v>
      </c>
      <c r="D105" s="34">
        <f>SUMIFS('[1]1. Отчет АТС'!$C:$C,'[1]1. Отчет АТС'!$A:$A,$A105,'[1]1. Отчет АТС'!$B:$B,2)+'[1]2. Иные услуги'!$D$11+('[1]3. Услуги по передаче'!$G$11*1000)+('[1]4. СН (Установленные)'!$E$12*1000)+'[1]5. Плата за УРП'!$D$6</f>
        <v>3935.4520002339909</v>
      </c>
      <c r="E105" s="34">
        <f>SUMIFS('[1]1. Отчет АТС'!$C:$C,'[1]1. Отчет АТС'!$A:$A,$A105,'[1]1. Отчет АТС'!$B:$B,3)+'[1]2. Иные услуги'!$D$11+('[1]3. Услуги по передаче'!$G$11*1000)+('[1]4. СН (Установленные)'!$E$12*1000)+'[1]5. Плата за УРП'!$D$6</f>
        <v>3861.3620002339912</v>
      </c>
      <c r="F105" s="34">
        <f>SUMIFS('[1]1. Отчет АТС'!$C:$C,'[1]1. Отчет АТС'!$A:$A,$A105,'[1]1. Отчет АТС'!$B:$B,4)+'[1]2. Иные услуги'!$D$11+('[1]3. Услуги по передаче'!$G$11*1000)+('[1]4. СН (Установленные)'!$E$12*1000)+'[1]5. Плата за УРП'!$D$6</f>
        <v>3854.102000233991</v>
      </c>
      <c r="G105" s="34">
        <f>SUMIFS('[1]1. Отчет АТС'!$C:$C,'[1]1. Отчет АТС'!$A:$A,$A105,'[1]1. Отчет АТС'!$B:$B,5)+'[1]2. Иные услуги'!$D$11+('[1]3. Услуги по передаче'!$G$11*1000)+('[1]4. СН (Установленные)'!$E$12*1000)+'[1]5. Плата за УРП'!$D$6</f>
        <v>4116.3220002339913</v>
      </c>
      <c r="H105" s="34">
        <f>SUMIFS('[1]1. Отчет АТС'!$C:$C,'[1]1. Отчет АТС'!$A:$A,$A105,'[1]1. Отчет АТС'!$B:$B,6)+'[1]2. Иные услуги'!$D$11+('[1]3. Услуги по передаче'!$G$11*1000)+('[1]4. СН (Установленные)'!$E$12*1000)+'[1]5. Плата за УРП'!$D$6</f>
        <v>4304.1120002339912</v>
      </c>
      <c r="I105" s="34">
        <f>SUMIFS('[1]1. Отчет АТС'!$C:$C,'[1]1. Отчет АТС'!$A:$A,$A105,'[1]1. Отчет АТС'!$B:$B,7)+'[1]2. Иные услуги'!$D$11+('[1]3. Услуги по передаче'!$G$11*1000)+('[1]4. СН (Установленные)'!$E$12*1000)+'[1]5. Плата за УРП'!$D$6</f>
        <v>4589.9920002339913</v>
      </c>
      <c r="J105" s="34">
        <f>SUMIFS('[1]1. Отчет АТС'!$C:$C,'[1]1. Отчет АТС'!$A:$A,$A105,'[1]1. Отчет АТС'!$B:$B,8)+'[1]2. Иные услуги'!$D$11+('[1]3. Услуги по передаче'!$G$11*1000)+('[1]4. СН (Установленные)'!$E$12*1000)+'[1]5. Плата за УРП'!$D$6</f>
        <v>5117.2220002339909</v>
      </c>
      <c r="K105" s="34">
        <f>SUMIFS('[1]1. Отчет АТС'!$C:$C,'[1]1. Отчет АТС'!$A:$A,$A105,'[1]1. Отчет АТС'!$B:$B,9)+'[1]2. Иные услуги'!$D$11+('[1]3. Услуги по передаче'!$G$11*1000)+('[1]4. СН (Установленные)'!$E$12*1000)+'[1]5. Плата за УРП'!$D$6</f>
        <v>5167.8220002339913</v>
      </c>
      <c r="L105" s="34">
        <f>SUMIFS('[1]1. Отчет АТС'!$C:$C,'[1]1. Отчет АТС'!$A:$A,$A105,'[1]1. Отчет АТС'!$B:$B,10)+'[1]2. Иные услуги'!$D$11+('[1]3. Услуги по передаче'!$G$11*1000)+('[1]4. СН (Установленные)'!$E$12*1000)+'[1]5. Плата за УРП'!$D$6</f>
        <v>5164.142000233991</v>
      </c>
      <c r="M105" s="34">
        <f>SUMIFS('[1]1. Отчет АТС'!$C:$C,'[1]1. Отчет АТС'!$A:$A,$A105,'[1]1. Отчет АТС'!$B:$B,11)+'[1]2. Иные услуги'!$D$11+('[1]3. Услуги по передаче'!$G$11*1000)+('[1]4. СН (Установленные)'!$E$12*1000)+'[1]5. Плата за УРП'!$D$6</f>
        <v>5158.4520002339905</v>
      </c>
      <c r="N105" s="34">
        <f>SUMIFS('[1]1. Отчет АТС'!$C:$C,'[1]1. Отчет АТС'!$A:$A,$A105,'[1]1. Отчет АТС'!$B:$B,12)+'[1]2. Иные услуги'!$D$11+('[1]3. Услуги по передаче'!$G$11*1000)+('[1]4. СН (Установленные)'!$E$12*1000)+'[1]5. Плата за УРП'!$D$6</f>
        <v>5153.6320002339908</v>
      </c>
      <c r="O105" s="34">
        <f>SUMIFS('[1]1. Отчет АТС'!$C:$C,'[1]1. Отчет АТС'!$A:$A,$A105,'[1]1. Отчет АТС'!$B:$B,13)+'[1]2. Иные услуги'!$D$11+('[1]3. Услуги по передаче'!$G$11*1000)+('[1]4. СН (Установленные)'!$E$12*1000)+'[1]5. Плата за УРП'!$D$6</f>
        <v>5153.7520002339916</v>
      </c>
      <c r="P105" s="34">
        <f>SUMIFS('[1]1. Отчет АТС'!$C:$C,'[1]1. Отчет АТС'!$A:$A,$A105,'[1]1. Отчет АТС'!$B:$B,14)+'[1]2. Иные услуги'!$D$11+('[1]3. Услуги по передаче'!$G$11*1000)+('[1]4. СН (Установленные)'!$E$12*1000)+'[1]5. Плата за УРП'!$D$6</f>
        <v>5209.852000233991</v>
      </c>
      <c r="Q105" s="34">
        <f>SUMIFS('[1]1. Отчет АТС'!$C:$C,'[1]1. Отчет АТС'!$A:$A,$A105,'[1]1. Отчет АТС'!$B:$B,15)+'[1]2. Иные услуги'!$D$11+('[1]3. Услуги по передаче'!$G$11*1000)+('[1]4. СН (Установленные)'!$E$12*1000)+'[1]5. Плата за УРП'!$D$6</f>
        <v>5237.8420002339908</v>
      </c>
      <c r="R105" s="34">
        <f>SUMIFS('[1]1. Отчет АТС'!$C:$C,'[1]1. Отчет АТС'!$A:$A,$A105,'[1]1. Отчет АТС'!$B:$B,16)+'[1]2. Иные услуги'!$D$11+('[1]3. Услуги по передаче'!$G$11*1000)+('[1]4. СН (Установленные)'!$E$12*1000)+'[1]5. Плата за УРП'!$D$6</f>
        <v>5232.3020002339908</v>
      </c>
      <c r="S105" s="34">
        <f>SUMIFS('[1]1. Отчет АТС'!$C:$C,'[1]1. Отчет АТС'!$A:$A,$A105,'[1]1. Отчет АТС'!$B:$B,17)+'[1]2. Иные услуги'!$D$11+('[1]3. Услуги по передаче'!$G$11*1000)+('[1]4. СН (Установленные)'!$E$12*1000)+'[1]5. Плата за УРП'!$D$6</f>
        <v>5216.352000233991</v>
      </c>
      <c r="T105" s="34">
        <f>SUMIFS('[1]1. Отчет АТС'!$C:$C,'[1]1. Отчет АТС'!$A:$A,$A105,'[1]1. Отчет АТС'!$B:$B,18)+'[1]2. Иные услуги'!$D$11+('[1]3. Услуги по передаче'!$G$11*1000)+('[1]4. СН (Установленные)'!$E$12*1000)+'[1]5. Плата за УРП'!$D$6</f>
        <v>5140.7220002339909</v>
      </c>
      <c r="U105" s="34">
        <f>SUMIFS('[1]1. Отчет АТС'!$C:$C,'[1]1. Отчет АТС'!$A:$A,$A105,'[1]1. Отчет АТС'!$B:$B,19)+'[1]2. Иные услуги'!$D$11+('[1]3. Услуги по передаче'!$G$11*1000)+('[1]4. СН (Установленные)'!$E$12*1000)+'[1]5. Плата за УРП'!$D$6</f>
        <v>5106.0320002339904</v>
      </c>
      <c r="V105" s="34">
        <f>SUMIFS('[1]1. Отчет АТС'!$C:$C,'[1]1. Отчет АТС'!$A:$A,$A105,'[1]1. Отчет АТС'!$B:$B,20)+'[1]2. Иные услуги'!$D$11+('[1]3. Услуги по передаче'!$G$11*1000)+('[1]4. СН (Установленные)'!$E$12*1000)+'[1]5. Плата за УРП'!$D$6</f>
        <v>5107.8120002339911</v>
      </c>
      <c r="W105" s="34">
        <f>SUMIFS('[1]1. Отчет АТС'!$C:$C,'[1]1. Отчет АТС'!$A:$A,$A105,'[1]1. Отчет АТС'!$B:$B,21)+'[1]2. Иные услуги'!$D$11+('[1]3. Услуги по передаче'!$G$11*1000)+('[1]4. СН (Установленные)'!$E$12*1000)+'[1]5. Плата за УРП'!$D$6</f>
        <v>5101.4520002339905</v>
      </c>
      <c r="X105" s="34">
        <f>SUMIFS('[1]1. Отчет АТС'!$C:$C,'[1]1. Отчет АТС'!$A:$A,$A105,'[1]1. Отчет АТС'!$B:$B,22)+'[1]2. Иные услуги'!$D$11+('[1]3. Услуги по передаче'!$G$11*1000)+('[1]4. СН (Установленные)'!$E$12*1000)+'[1]5. Плата за УРП'!$D$6</f>
        <v>5073.4620002339907</v>
      </c>
      <c r="Y105" s="34">
        <f>SUMIFS('[1]1. Отчет АТС'!$C:$C,'[1]1. Отчет АТС'!$A:$A,$A105,'[1]1. Отчет АТС'!$B:$B,23)+'[1]2. Иные услуги'!$D$11+('[1]3. Услуги по передаче'!$G$11*1000)+('[1]4. СН (Установленные)'!$E$12*1000)+'[1]5. Плата за УРП'!$D$6</f>
        <v>4629.7020002339914</v>
      </c>
    </row>
    <row r="106" spans="1:25" ht="15">
      <c r="A106" s="33">
        <v>45471</v>
      </c>
      <c r="B106" s="34">
        <f>SUMIFS('[1]1. Отчет АТС'!$C:$C,'[1]1. Отчет АТС'!$A:$A,$A106,'[1]1. Отчет АТС'!$B:$B,0)+'[1]2. Иные услуги'!$D$11+('[1]3. Услуги по передаче'!$G$11*1000)+('[1]4. СН (Установленные)'!$E$12*1000)+'[1]5. Плата за УРП'!$D$6</f>
        <v>4320.5020002339916</v>
      </c>
      <c r="C106" s="34">
        <f>SUMIFS('[1]1. Отчет АТС'!$C:$C,'[1]1. Отчет АТС'!$A:$A,$A106,'[1]1. Отчет АТС'!$B:$B,1)+'[1]2. Иные услуги'!$D$11+('[1]3. Услуги по передаче'!$G$11*1000)+('[1]4. СН (Установленные)'!$E$12*1000)+'[1]5. Плата за УРП'!$D$6</f>
        <v>4037.372000233991</v>
      </c>
      <c r="D106" s="34">
        <f>SUMIFS('[1]1. Отчет АТС'!$C:$C,'[1]1. Отчет АТС'!$A:$A,$A106,'[1]1. Отчет АТС'!$B:$B,2)+'[1]2. Иные услуги'!$D$11+('[1]3. Услуги по передаче'!$G$11*1000)+('[1]4. СН (Установленные)'!$E$12*1000)+'[1]5. Плата за УРП'!$D$6</f>
        <v>3865.122000233991</v>
      </c>
      <c r="E106" s="34">
        <f>SUMIFS('[1]1. Отчет АТС'!$C:$C,'[1]1. Отчет АТС'!$A:$A,$A106,'[1]1. Отчет АТС'!$B:$B,3)+'[1]2. Иные услуги'!$D$11+('[1]3. Услуги по передаче'!$G$11*1000)+('[1]4. СН (Установленные)'!$E$12*1000)+'[1]5. Плата за УРП'!$D$6</f>
        <v>3034.5120002339909</v>
      </c>
      <c r="F106" s="34">
        <f>SUMIFS('[1]1. Отчет АТС'!$C:$C,'[1]1. Отчет АТС'!$A:$A,$A106,'[1]1. Отчет АТС'!$B:$B,4)+'[1]2. Иные услуги'!$D$11+('[1]3. Услуги по передаче'!$G$11*1000)+('[1]4. СН (Установленные)'!$E$12*1000)+'[1]5. Плата за УРП'!$D$6</f>
        <v>3033.7920002339911</v>
      </c>
      <c r="G106" s="34">
        <f>SUMIFS('[1]1. Отчет АТС'!$C:$C,'[1]1. Отчет АТС'!$A:$A,$A106,'[1]1. Отчет АТС'!$B:$B,5)+'[1]2. Иные услуги'!$D$11+('[1]3. Услуги по передаче'!$G$11*1000)+('[1]4. СН (Установленные)'!$E$12*1000)+'[1]5. Плата за УРП'!$D$6</f>
        <v>3987.162000233991</v>
      </c>
      <c r="H106" s="34">
        <f>SUMIFS('[1]1. Отчет АТС'!$C:$C,'[1]1. Отчет АТС'!$A:$A,$A106,'[1]1. Отчет АТС'!$B:$B,6)+'[1]2. Иные услуги'!$D$11+('[1]3. Услуги по передаче'!$G$11*1000)+('[1]4. СН (Установленные)'!$E$12*1000)+'[1]5. Плата за УРП'!$D$6</f>
        <v>4202.8420002339908</v>
      </c>
      <c r="I106" s="34">
        <f>SUMIFS('[1]1. Отчет АТС'!$C:$C,'[1]1. Отчет АТС'!$A:$A,$A106,'[1]1. Отчет АТС'!$B:$B,7)+'[1]2. Иные услуги'!$D$11+('[1]3. Услуги по передаче'!$G$11*1000)+('[1]4. СН (Установленные)'!$E$12*1000)+'[1]5. Плата за УРП'!$D$6</f>
        <v>4541.0120002339909</v>
      </c>
      <c r="J106" s="34">
        <f>SUMIFS('[1]1. Отчет АТС'!$C:$C,'[1]1. Отчет АТС'!$A:$A,$A106,'[1]1. Отчет АТС'!$B:$B,8)+'[1]2. Иные услуги'!$D$11+('[1]3. Услуги по передаче'!$G$11*1000)+('[1]4. СН (Установленные)'!$E$12*1000)+'[1]5. Плата за УРП'!$D$6</f>
        <v>5103.0520002339908</v>
      </c>
      <c r="K106" s="34">
        <f>SUMIFS('[1]1. Отчет АТС'!$C:$C,'[1]1. Отчет АТС'!$A:$A,$A106,'[1]1. Отчет АТС'!$B:$B,9)+'[1]2. Иные услуги'!$D$11+('[1]3. Услуги по передаче'!$G$11*1000)+('[1]4. СН (Установленные)'!$E$12*1000)+'[1]5. Плата за УРП'!$D$6</f>
        <v>5291.4620002339907</v>
      </c>
      <c r="L106" s="34">
        <f>SUMIFS('[1]1. Отчет АТС'!$C:$C,'[1]1. Отчет АТС'!$A:$A,$A106,'[1]1. Отчет АТС'!$B:$B,10)+'[1]2. Иные услуги'!$D$11+('[1]3. Услуги по передаче'!$G$11*1000)+('[1]4. СН (Установленные)'!$E$12*1000)+'[1]5. Плата за УРП'!$D$6</f>
        <v>5286.8120002339911</v>
      </c>
      <c r="M106" s="34">
        <f>SUMIFS('[1]1. Отчет АТС'!$C:$C,'[1]1. Отчет АТС'!$A:$A,$A106,'[1]1. Отчет АТС'!$B:$B,11)+'[1]2. Иные услуги'!$D$11+('[1]3. Услуги по передаче'!$G$11*1000)+('[1]4. СН (Установленные)'!$E$12*1000)+'[1]5. Плата за УРП'!$D$6</f>
        <v>5309.602000233991</v>
      </c>
      <c r="N106" s="34">
        <f>SUMIFS('[1]1. Отчет АТС'!$C:$C,'[1]1. Отчет АТС'!$A:$A,$A106,'[1]1. Отчет АТС'!$B:$B,12)+'[1]2. Иные услуги'!$D$11+('[1]3. Услуги по передаче'!$G$11*1000)+('[1]4. СН (Установленные)'!$E$12*1000)+'[1]5. Плата за УРП'!$D$6</f>
        <v>5263.102000233991</v>
      </c>
      <c r="O106" s="34">
        <f>SUMIFS('[1]1. Отчет АТС'!$C:$C,'[1]1. Отчет АТС'!$A:$A,$A106,'[1]1. Отчет АТС'!$B:$B,13)+'[1]2. Иные услуги'!$D$11+('[1]3. Услуги по передаче'!$G$11*1000)+('[1]4. СН (Установленные)'!$E$12*1000)+'[1]5. Плата за УРП'!$D$6</f>
        <v>5342.2820002339904</v>
      </c>
      <c r="P106" s="34">
        <f>SUMIFS('[1]1. Отчет АТС'!$C:$C,'[1]1. Отчет АТС'!$A:$A,$A106,'[1]1. Отчет АТС'!$B:$B,14)+'[1]2. Иные услуги'!$D$11+('[1]3. Услуги по передаче'!$G$11*1000)+('[1]4. СН (Установленные)'!$E$12*1000)+'[1]5. Плата за УРП'!$D$6</f>
        <v>5351.5720002339913</v>
      </c>
      <c r="Q106" s="34">
        <f>SUMIFS('[1]1. Отчет АТС'!$C:$C,'[1]1. Отчет АТС'!$A:$A,$A106,'[1]1. Отчет АТС'!$B:$B,15)+'[1]2. Иные услуги'!$D$11+('[1]3. Услуги по передаче'!$G$11*1000)+('[1]4. СН (Установленные)'!$E$12*1000)+'[1]5. Плата за УРП'!$D$6</f>
        <v>5360.5220002339911</v>
      </c>
      <c r="R106" s="34">
        <f>SUMIFS('[1]1. Отчет АТС'!$C:$C,'[1]1. Отчет АТС'!$A:$A,$A106,'[1]1. Отчет АТС'!$B:$B,16)+'[1]2. Иные услуги'!$D$11+('[1]3. Услуги по передаче'!$G$11*1000)+('[1]4. СН (Установленные)'!$E$12*1000)+'[1]5. Плата за УРП'!$D$6</f>
        <v>5373.2820002339904</v>
      </c>
      <c r="S106" s="34">
        <f>SUMIFS('[1]1. Отчет АТС'!$C:$C,'[1]1. Отчет АТС'!$A:$A,$A106,'[1]1. Отчет АТС'!$B:$B,17)+'[1]2. Иные услуги'!$D$11+('[1]3. Услуги по передаче'!$G$11*1000)+('[1]4. СН (Установленные)'!$E$12*1000)+'[1]5. Плата за УРП'!$D$6</f>
        <v>5353.5320002339904</v>
      </c>
      <c r="T106" s="34">
        <f>SUMIFS('[1]1. Отчет АТС'!$C:$C,'[1]1. Отчет АТС'!$A:$A,$A106,'[1]1. Отчет АТС'!$B:$B,18)+'[1]2. Иные услуги'!$D$11+('[1]3. Услуги по передаче'!$G$11*1000)+('[1]4. СН (Установленные)'!$E$12*1000)+'[1]5. Плата за УРП'!$D$6</f>
        <v>5323.142000233991</v>
      </c>
      <c r="U106" s="34">
        <f>SUMIFS('[1]1. Отчет АТС'!$C:$C,'[1]1. Отчет АТС'!$A:$A,$A106,'[1]1. Отчет АТС'!$B:$B,19)+'[1]2. Иные услуги'!$D$11+('[1]3. Услуги по передаче'!$G$11*1000)+('[1]4. СН (Установленные)'!$E$12*1000)+'[1]5. Плата за УРП'!$D$6</f>
        <v>5217.4220002339907</v>
      </c>
      <c r="V106" s="34">
        <f>SUMIFS('[1]1. Отчет АТС'!$C:$C,'[1]1. Отчет АТС'!$A:$A,$A106,'[1]1. Отчет АТС'!$B:$B,20)+'[1]2. Иные услуги'!$D$11+('[1]3. Услуги по передаче'!$G$11*1000)+('[1]4. СН (Установленные)'!$E$12*1000)+'[1]5. Плата за УРП'!$D$6</f>
        <v>5224.5320002339904</v>
      </c>
      <c r="W106" s="34">
        <f>SUMIFS('[1]1. Отчет АТС'!$C:$C,'[1]1. Отчет АТС'!$A:$A,$A106,'[1]1. Отчет АТС'!$B:$B,21)+'[1]2. Иные услуги'!$D$11+('[1]3. Услуги по передаче'!$G$11*1000)+('[1]4. СН (Установленные)'!$E$12*1000)+'[1]5. Плата за УРП'!$D$6</f>
        <v>5209.8720002339905</v>
      </c>
      <c r="X106" s="34">
        <f>SUMIFS('[1]1. Отчет АТС'!$C:$C,'[1]1. Отчет АТС'!$A:$A,$A106,'[1]1. Отчет АТС'!$B:$B,22)+'[1]2. Иные услуги'!$D$11+('[1]3. Услуги по передаче'!$G$11*1000)+('[1]4. СН (Установленные)'!$E$12*1000)+'[1]5. Плата за УРП'!$D$6</f>
        <v>5071.5420002339906</v>
      </c>
      <c r="Y106" s="34">
        <f>SUMIFS('[1]1. Отчет АТС'!$C:$C,'[1]1. Отчет АТС'!$A:$A,$A106,'[1]1. Отчет АТС'!$B:$B,23)+'[1]2. Иные услуги'!$D$11+('[1]3. Услуги по передаче'!$G$11*1000)+('[1]4. СН (Установленные)'!$E$12*1000)+'[1]5. Плата за УРП'!$D$6</f>
        <v>4527.2620002339909</v>
      </c>
    </row>
    <row r="107" spans="1:25" ht="15">
      <c r="A107" s="33">
        <v>45472</v>
      </c>
      <c r="B107" s="34">
        <f>SUMIFS('[1]1. Отчет АТС'!$C:$C,'[1]1. Отчет АТС'!$A:$A,$A107,'[1]1. Отчет АТС'!$B:$B,0)+'[1]2. Иные услуги'!$D$11+('[1]3. Услуги по передаче'!$G$11*1000)+('[1]4. СН (Установленные)'!$E$12*1000)+'[1]5. Плата за УРП'!$D$6</f>
        <v>4384.8320002339915</v>
      </c>
      <c r="C107" s="34">
        <f>SUMIFS('[1]1. Отчет АТС'!$C:$C,'[1]1. Отчет АТС'!$A:$A,$A107,'[1]1. Отчет АТС'!$B:$B,1)+'[1]2. Иные услуги'!$D$11+('[1]3. Услуги по передаче'!$G$11*1000)+('[1]4. СН (Установленные)'!$E$12*1000)+'[1]5. Плата за УРП'!$D$6</f>
        <v>4215.8620002339912</v>
      </c>
      <c r="D107" s="34">
        <f>SUMIFS('[1]1. Отчет АТС'!$C:$C,'[1]1. Отчет АТС'!$A:$A,$A107,'[1]1. Отчет АТС'!$B:$B,2)+'[1]2. Иные услуги'!$D$11+('[1]3. Услуги по передаче'!$G$11*1000)+('[1]4. СН (Установленные)'!$E$12*1000)+'[1]5. Плата за УРП'!$D$6</f>
        <v>4135.2520002339916</v>
      </c>
      <c r="E107" s="34">
        <f>SUMIFS('[1]1. Отчет АТС'!$C:$C,'[1]1. Отчет АТС'!$A:$A,$A107,'[1]1. Отчет АТС'!$B:$B,3)+'[1]2. Иные услуги'!$D$11+('[1]3. Услуги по передаче'!$G$11*1000)+('[1]4. СН (Установленные)'!$E$12*1000)+'[1]5. Плата за УРП'!$D$6</f>
        <v>4033.5120002339909</v>
      </c>
      <c r="F107" s="34">
        <f>SUMIFS('[1]1. Отчет АТС'!$C:$C,'[1]1. Отчет АТС'!$A:$A,$A107,'[1]1. Отчет АТС'!$B:$B,4)+'[1]2. Иные услуги'!$D$11+('[1]3. Услуги по передаче'!$G$11*1000)+('[1]4. СН (Установленные)'!$E$12*1000)+'[1]5. Плата за УРП'!$D$6</f>
        <v>3961.9220002339907</v>
      </c>
      <c r="G107" s="34">
        <f>SUMIFS('[1]1. Отчет АТС'!$C:$C,'[1]1. Отчет АТС'!$A:$A,$A107,'[1]1. Отчет АТС'!$B:$B,5)+'[1]2. Иные услуги'!$D$11+('[1]3. Услуги по передаче'!$G$11*1000)+('[1]4. СН (Установленные)'!$E$12*1000)+'[1]5. Плата за УРП'!$D$6</f>
        <v>4078.1120002339912</v>
      </c>
      <c r="H107" s="34">
        <f>SUMIFS('[1]1. Отчет АТС'!$C:$C,'[1]1. Отчет АТС'!$A:$A,$A107,'[1]1. Отчет АТС'!$B:$B,6)+'[1]2. Иные услуги'!$D$11+('[1]3. Услуги по передаче'!$G$11*1000)+('[1]4. СН (Установленные)'!$E$12*1000)+'[1]5. Плата за УРП'!$D$6</f>
        <v>4148.3320002339915</v>
      </c>
      <c r="I107" s="34">
        <f>SUMIFS('[1]1. Отчет АТС'!$C:$C,'[1]1. Отчет АТС'!$A:$A,$A107,'[1]1. Отчет АТС'!$B:$B,7)+'[1]2. Иные услуги'!$D$11+('[1]3. Услуги по передаче'!$G$11*1000)+('[1]4. СН (Установленные)'!$E$12*1000)+'[1]5. Плата за УРП'!$D$6</f>
        <v>4420.3420002339908</v>
      </c>
      <c r="J107" s="34">
        <f>SUMIFS('[1]1. Отчет АТС'!$C:$C,'[1]1. Отчет АТС'!$A:$A,$A107,'[1]1. Отчет АТС'!$B:$B,8)+'[1]2. Иные услуги'!$D$11+('[1]3. Услуги по передаче'!$G$11*1000)+('[1]4. СН (Установленные)'!$E$12*1000)+'[1]5. Плата за УРП'!$D$6</f>
        <v>4941.6820002339909</v>
      </c>
      <c r="K107" s="34">
        <f>SUMIFS('[1]1. Отчет АТС'!$C:$C,'[1]1. Отчет АТС'!$A:$A,$A107,'[1]1. Отчет АТС'!$B:$B,9)+'[1]2. Иные услуги'!$D$11+('[1]3. Услуги по передаче'!$G$11*1000)+('[1]4. СН (Установленные)'!$E$12*1000)+'[1]5. Плата за УРП'!$D$6</f>
        <v>5166.7820002339904</v>
      </c>
      <c r="L107" s="34">
        <f>SUMIFS('[1]1. Отчет АТС'!$C:$C,'[1]1. Отчет АТС'!$A:$A,$A107,'[1]1. Отчет АТС'!$B:$B,10)+'[1]2. Иные услуги'!$D$11+('[1]3. Услуги по передаче'!$G$11*1000)+('[1]4. СН (Установленные)'!$E$12*1000)+'[1]5. Плата за УРП'!$D$6</f>
        <v>5203.5520002339908</v>
      </c>
      <c r="M107" s="34">
        <f>SUMIFS('[1]1. Отчет АТС'!$C:$C,'[1]1. Отчет АТС'!$A:$A,$A107,'[1]1. Отчет АТС'!$B:$B,11)+'[1]2. Иные услуги'!$D$11+('[1]3. Услуги по передаче'!$G$11*1000)+('[1]4. СН (Установленные)'!$E$12*1000)+'[1]5. Плата за УРП'!$D$6</f>
        <v>5277.3020002339908</v>
      </c>
      <c r="N107" s="34">
        <f>SUMIFS('[1]1. Отчет АТС'!$C:$C,'[1]1. Отчет АТС'!$A:$A,$A107,'[1]1. Отчет АТС'!$B:$B,12)+'[1]2. Иные услуги'!$D$11+('[1]3. Услуги по передаче'!$G$11*1000)+('[1]4. СН (Установленные)'!$E$12*1000)+'[1]5. Плата за УРП'!$D$6</f>
        <v>5339.3620002339903</v>
      </c>
      <c r="O107" s="34">
        <f>SUMIFS('[1]1. Отчет АТС'!$C:$C,'[1]1. Отчет АТС'!$A:$A,$A107,'[1]1. Отчет АТС'!$B:$B,13)+'[1]2. Иные услуги'!$D$11+('[1]3. Услуги по передаче'!$G$11*1000)+('[1]4. СН (Установленные)'!$E$12*1000)+'[1]5. Плата за УРП'!$D$6</f>
        <v>5371.2920002339906</v>
      </c>
      <c r="P107" s="34">
        <f>SUMIFS('[1]1. Отчет АТС'!$C:$C,'[1]1. Отчет АТС'!$A:$A,$A107,'[1]1. Отчет АТС'!$B:$B,14)+'[1]2. Иные услуги'!$D$11+('[1]3. Услуги по передаче'!$G$11*1000)+('[1]4. СН (Установленные)'!$E$12*1000)+'[1]5. Плата за УРП'!$D$6</f>
        <v>5396.2420002339913</v>
      </c>
      <c r="Q107" s="34">
        <f>SUMIFS('[1]1. Отчет АТС'!$C:$C,'[1]1. Отчет АТС'!$A:$A,$A107,'[1]1. Отчет АТС'!$B:$B,15)+'[1]2. Иные услуги'!$D$11+('[1]3. Услуги по передаче'!$G$11*1000)+('[1]4. СН (Установленные)'!$E$12*1000)+'[1]5. Плата за УРП'!$D$6</f>
        <v>5395.1320002339908</v>
      </c>
      <c r="R107" s="34">
        <f>SUMIFS('[1]1. Отчет АТС'!$C:$C,'[1]1. Отчет АТС'!$A:$A,$A107,'[1]1. Отчет АТС'!$B:$B,16)+'[1]2. Иные услуги'!$D$11+('[1]3. Услуги по передаче'!$G$11*1000)+('[1]4. СН (Установленные)'!$E$12*1000)+'[1]5. Плата за УРП'!$D$6</f>
        <v>5422.6120002339903</v>
      </c>
      <c r="S107" s="34">
        <f>SUMIFS('[1]1. Отчет АТС'!$C:$C,'[1]1. Отчет АТС'!$A:$A,$A107,'[1]1. Отчет АТС'!$B:$B,17)+'[1]2. Иные услуги'!$D$11+('[1]3. Услуги по передаче'!$G$11*1000)+('[1]4. СН (Установленные)'!$E$12*1000)+'[1]5. Плата за УРП'!$D$6</f>
        <v>5421.642000233991</v>
      </c>
      <c r="T107" s="34">
        <f>SUMIFS('[1]1. Отчет АТС'!$C:$C,'[1]1. Отчет АТС'!$A:$A,$A107,'[1]1. Отчет АТС'!$B:$B,18)+'[1]2. Иные услуги'!$D$11+('[1]3. Услуги по передаче'!$G$11*1000)+('[1]4. СН (Установленные)'!$E$12*1000)+'[1]5. Плата за УРП'!$D$6</f>
        <v>5422.1220002339905</v>
      </c>
      <c r="U107" s="34">
        <f>SUMIFS('[1]1. Отчет АТС'!$C:$C,'[1]1. Отчет АТС'!$A:$A,$A107,'[1]1. Отчет АТС'!$B:$B,19)+'[1]2. Иные услуги'!$D$11+('[1]3. Услуги по передаче'!$G$11*1000)+('[1]4. СН (Установленные)'!$E$12*1000)+'[1]5. Плата за УРП'!$D$6</f>
        <v>5312.3620002339903</v>
      </c>
      <c r="V107" s="34">
        <f>SUMIFS('[1]1. Отчет АТС'!$C:$C,'[1]1. Отчет АТС'!$A:$A,$A107,'[1]1. Отчет АТС'!$B:$B,20)+'[1]2. Иные услуги'!$D$11+('[1]3. Услуги по передаче'!$G$11*1000)+('[1]4. СН (Установленные)'!$E$12*1000)+'[1]5. Плата за УРП'!$D$6</f>
        <v>5338.1320002339908</v>
      </c>
      <c r="W107" s="34">
        <f>SUMIFS('[1]1. Отчет АТС'!$C:$C,'[1]1. Отчет АТС'!$A:$A,$A107,'[1]1. Отчет АТС'!$B:$B,21)+'[1]2. Иные услуги'!$D$11+('[1]3. Услуги по передаче'!$G$11*1000)+('[1]4. СН (Установленные)'!$E$12*1000)+'[1]5. Плата за УРП'!$D$6</f>
        <v>5335.9520002339905</v>
      </c>
      <c r="X107" s="34">
        <f>SUMIFS('[1]1. Отчет АТС'!$C:$C,'[1]1. Отчет АТС'!$A:$A,$A107,'[1]1. Отчет АТС'!$B:$B,22)+'[1]2. Иные услуги'!$D$11+('[1]3. Услуги по передаче'!$G$11*1000)+('[1]4. СН (Установленные)'!$E$12*1000)+'[1]5. Плата за УРП'!$D$6</f>
        <v>5092.6220002339905</v>
      </c>
      <c r="Y107" s="34">
        <f>SUMIFS('[1]1. Отчет АТС'!$C:$C,'[1]1. Отчет АТС'!$A:$A,$A107,'[1]1. Отчет АТС'!$B:$B,23)+'[1]2. Иные услуги'!$D$11+('[1]3. Услуги по передаче'!$G$11*1000)+('[1]4. СН (Установленные)'!$E$12*1000)+'[1]5. Плата за УРП'!$D$6</f>
        <v>4567.6920002339912</v>
      </c>
    </row>
    <row r="108" spans="1:25" ht="15">
      <c r="A108" s="33">
        <v>45473</v>
      </c>
      <c r="B108" s="34">
        <f>SUMIFS('[1]1. Отчет АТС'!$C:$C,'[1]1. Отчет АТС'!$A:$A,$A108,'[1]1. Отчет АТС'!$B:$B,0)+'[1]2. Иные услуги'!$D$11+('[1]3. Услуги по передаче'!$G$11*1000)+('[1]4. СН (Установленные)'!$E$12*1000)+'[1]5. Плата за УРП'!$D$6</f>
        <v>4303.7220002339909</v>
      </c>
      <c r="C108" s="34">
        <f>SUMIFS('[1]1. Отчет АТС'!$C:$C,'[1]1. Отчет АТС'!$A:$A,$A108,'[1]1. Отчет АТС'!$B:$B,1)+'[1]2. Иные услуги'!$D$11+('[1]3. Услуги по передаче'!$G$11*1000)+('[1]4. СН (Установленные)'!$E$12*1000)+'[1]5. Плата за УРП'!$D$6</f>
        <v>4139.6620002339914</v>
      </c>
      <c r="D108" s="34">
        <f>SUMIFS('[1]1. Отчет АТС'!$C:$C,'[1]1. Отчет АТС'!$A:$A,$A108,'[1]1. Отчет АТС'!$B:$B,2)+'[1]2. Иные услуги'!$D$11+('[1]3. Услуги по передаче'!$G$11*1000)+('[1]4. СН (Установленные)'!$E$12*1000)+'[1]5. Плата за УРП'!$D$6</f>
        <v>3996.642000233991</v>
      </c>
      <c r="E108" s="34">
        <f>SUMIFS('[1]1. Отчет АТС'!$C:$C,'[1]1. Отчет АТС'!$A:$A,$A108,'[1]1. Отчет АТС'!$B:$B,3)+'[1]2. Иные услуги'!$D$11+('[1]3. Услуги по передаче'!$G$11*1000)+('[1]4. СН (Установленные)'!$E$12*1000)+'[1]5. Плата за УРП'!$D$6</f>
        <v>3858.2720002339911</v>
      </c>
      <c r="F108" s="34">
        <f>SUMIFS('[1]1. Отчет АТС'!$C:$C,'[1]1. Отчет АТС'!$A:$A,$A108,'[1]1. Отчет АТС'!$B:$B,4)+'[1]2. Иные услуги'!$D$11+('[1]3. Услуги по передаче'!$G$11*1000)+('[1]4. СН (Установленные)'!$E$12*1000)+'[1]5. Плата за УРП'!$D$6</f>
        <v>3808.8220002339913</v>
      </c>
      <c r="G108" s="34">
        <f>SUMIFS('[1]1. Отчет АТС'!$C:$C,'[1]1. Отчет АТС'!$A:$A,$A108,'[1]1. Отчет АТС'!$B:$B,5)+'[1]2. Иные услуги'!$D$11+('[1]3. Услуги по передаче'!$G$11*1000)+('[1]4. СН (Установленные)'!$E$12*1000)+'[1]5. Плата за УРП'!$D$6</f>
        <v>3890.1120002339912</v>
      </c>
      <c r="H108" s="34">
        <f>SUMIFS('[1]1. Отчет АТС'!$C:$C,'[1]1. Отчет АТС'!$A:$A,$A108,'[1]1. Отчет АТС'!$B:$B,6)+'[1]2. Иные услуги'!$D$11+('[1]3. Услуги по передаче'!$G$11*1000)+('[1]4. СН (Установленные)'!$E$12*1000)+'[1]5. Плата за УРП'!$D$6</f>
        <v>3896.4420002339912</v>
      </c>
      <c r="I108" s="34">
        <f>SUMIFS('[1]1. Отчет АТС'!$C:$C,'[1]1. Отчет АТС'!$A:$A,$A108,'[1]1. Отчет АТС'!$B:$B,7)+'[1]2. Иные услуги'!$D$11+('[1]3. Услуги по передаче'!$G$11*1000)+('[1]4. СН (Установленные)'!$E$12*1000)+'[1]5. Плата за УРП'!$D$6</f>
        <v>4260.9020002339912</v>
      </c>
      <c r="J108" s="34">
        <f>SUMIFS('[1]1. Отчет АТС'!$C:$C,'[1]1. Отчет АТС'!$A:$A,$A108,'[1]1. Отчет АТС'!$B:$B,8)+'[1]2. Иные услуги'!$D$11+('[1]3. Услуги по передаче'!$G$11*1000)+('[1]4. СН (Установленные)'!$E$12*1000)+'[1]5. Плата за УРП'!$D$6</f>
        <v>4660.7020002339914</v>
      </c>
      <c r="K108" s="34">
        <f>SUMIFS('[1]1. Отчет АТС'!$C:$C,'[1]1. Отчет АТС'!$A:$A,$A108,'[1]1. Отчет АТС'!$B:$B,9)+'[1]2. Иные услуги'!$D$11+('[1]3. Услуги по передаче'!$G$11*1000)+('[1]4. СН (Установленные)'!$E$12*1000)+'[1]5. Плата за УРП'!$D$6</f>
        <v>5108.1620002339914</v>
      </c>
      <c r="L108" s="34">
        <f>SUMIFS('[1]1. Отчет АТС'!$C:$C,'[1]1. Отчет АТС'!$A:$A,$A108,'[1]1. Отчет АТС'!$B:$B,10)+'[1]2. Иные услуги'!$D$11+('[1]3. Услуги по передаче'!$G$11*1000)+('[1]4. СН (Установленные)'!$E$12*1000)+'[1]5. Плата за УРП'!$D$6</f>
        <v>5150.2320002339911</v>
      </c>
      <c r="M108" s="34">
        <f>SUMIFS('[1]1. Отчет АТС'!$C:$C,'[1]1. Отчет АТС'!$A:$A,$A108,'[1]1. Отчет АТС'!$B:$B,11)+'[1]2. Иные услуги'!$D$11+('[1]3. Услуги по передаче'!$G$11*1000)+('[1]4. СН (Установленные)'!$E$12*1000)+'[1]5. Плата за УРП'!$D$6</f>
        <v>5158.5120002339909</v>
      </c>
      <c r="N108" s="34">
        <f>SUMIFS('[1]1. Отчет АТС'!$C:$C,'[1]1. Отчет АТС'!$A:$A,$A108,'[1]1. Отчет АТС'!$B:$B,12)+'[1]2. Иные услуги'!$D$11+('[1]3. Услуги по передаче'!$G$11*1000)+('[1]4. СН (Установленные)'!$E$12*1000)+'[1]5. Плата за УРП'!$D$6</f>
        <v>5161.9720002339909</v>
      </c>
      <c r="O108" s="34">
        <f>SUMIFS('[1]1. Отчет АТС'!$C:$C,'[1]1. Отчет АТС'!$A:$A,$A108,'[1]1. Отчет АТС'!$B:$B,13)+'[1]2. Иные услуги'!$D$11+('[1]3. Услуги по передаче'!$G$11*1000)+('[1]4. СН (Установленные)'!$E$12*1000)+'[1]5. Плата за УРП'!$D$6</f>
        <v>5165.4820002339911</v>
      </c>
      <c r="P108" s="34">
        <f>SUMIFS('[1]1. Отчет АТС'!$C:$C,'[1]1. Отчет АТС'!$A:$A,$A108,'[1]1. Отчет АТС'!$B:$B,14)+'[1]2. Иные услуги'!$D$11+('[1]3. Услуги по передаче'!$G$11*1000)+('[1]4. СН (Установленные)'!$E$12*1000)+'[1]5. Плата за УРП'!$D$6</f>
        <v>5171.2220002339909</v>
      </c>
      <c r="Q108" s="34">
        <f>SUMIFS('[1]1. Отчет АТС'!$C:$C,'[1]1. Отчет АТС'!$A:$A,$A108,'[1]1. Отчет АТС'!$B:$B,15)+'[1]2. Иные услуги'!$D$11+('[1]3. Услуги по передаче'!$G$11*1000)+('[1]4. СН (Установленные)'!$E$12*1000)+'[1]5. Плата за УРП'!$D$6</f>
        <v>5174.7520002339916</v>
      </c>
      <c r="R108" s="34">
        <f>SUMIFS('[1]1. Отчет АТС'!$C:$C,'[1]1. Отчет АТС'!$A:$A,$A108,'[1]1. Отчет АТС'!$B:$B,16)+'[1]2. Иные услуги'!$D$11+('[1]3. Услуги по передаче'!$G$11*1000)+('[1]4. СН (Установленные)'!$E$12*1000)+'[1]5. Плата за УРП'!$D$6</f>
        <v>5175.1820002339909</v>
      </c>
      <c r="S108" s="34">
        <f>SUMIFS('[1]1. Отчет АТС'!$C:$C,'[1]1. Отчет АТС'!$A:$A,$A108,'[1]1. Отчет АТС'!$B:$B,17)+'[1]2. Иные услуги'!$D$11+('[1]3. Услуги по передаче'!$G$11*1000)+('[1]4. СН (Установленные)'!$E$12*1000)+'[1]5. Плата за УРП'!$D$6</f>
        <v>5168.2120002339907</v>
      </c>
      <c r="T108" s="34">
        <f>SUMIFS('[1]1. Отчет АТС'!$C:$C,'[1]1. Отчет АТС'!$A:$A,$A108,'[1]1. Отчет АТС'!$B:$B,18)+'[1]2. Иные услуги'!$D$11+('[1]3. Услуги по передаче'!$G$11*1000)+('[1]4. СН (Установленные)'!$E$12*1000)+'[1]5. Плата за УРП'!$D$6</f>
        <v>5172.642000233991</v>
      </c>
      <c r="U108" s="34">
        <f>SUMIFS('[1]1. Отчет АТС'!$C:$C,'[1]1. Отчет АТС'!$A:$A,$A108,'[1]1. Отчет АТС'!$B:$B,19)+'[1]2. Иные услуги'!$D$11+('[1]3. Услуги по передаче'!$G$11*1000)+('[1]4. СН (Установленные)'!$E$12*1000)+'[1]5. Плата за УРП'!$D$6</f>
        <v>5151.2020002339905</v>
      </c>
      <c r="V108" s="34">
        <f>SUMIFS('[1]1. Отчет АТС'!$C:$C,'[1]1. Отчет АТС'!$A:$A,$A108,'[1]1. Отчет АТС'!$B:$B,20)+'[1]2. Иные услуги'!$D$11+('[1]3. Услуги по передаче'!$G$11*1000)+('[1]4. СН (Установленные)'!$E$12*1000)+'[1]5. Плата за УРП'!$D$6</f>
        <v>5156.4920002339913</v>
      </c>
      <c r="W108" s="34">
        <f>SUMIFS('[1]1. Отчет АТС'!$C:$C,'[1]1. Отчет АТС'!$A:$A,$A108,'[1]1. Отчет АТС'!$B:$B,21)+'[1]2. Иные услуги'!$D$11+('[1]3. Услуги по передаче'!$G$11*1000)+('[1]4. СН (Установленные)'!$E$12*1000)+'[1]5. Плата за УРП'!$D$6</f>
        <v>5148.8820002339908</v>
      </c>
      <c r="X108" s="34">
        <f>SUMIFS('[1]1. Отчет АТС'!$C:$C,'[1]1. Отчет АТС'!$A:$A,$A108,'[1]1. Отчет АТС'!$B:$B,22)+'[1]2. Иные услуги'!$D$11+('[1]3. Услуги по передаче'!$G$11*1000)+('[1]4. СН (Установленные)'!$E$12*1000)+'[1]5. Плата за УРП'!$D$6</f>
        <v>5091.3120002339911</v>
      </c>
      <c r="Y108" s="34">
        <f>SUMIFS('[1]1. Отчет АТС'!$C:$C,'[1]1. Отчет АТС'!$A:$A,$A108,'[1]1. Отчет АТС'!$B:$B,23)+'[1]2. Иные услуги'!$D$11+('[1]3. Услуги по передаче'!$G$11*1000)+('[1]4. СН (Установленные)'!$E$12*1000)+'[1]5. Плата за УРП'!$D$6</f>
        <v>4563.1120002339912</v>
      </c>
    </row>
    <row r="111" spans="1:25">
      <c r="A111" s="24" t="s">
        <v>8</v>
      </c>
      <c r="B111" s="25"/>
      <c r="C111" s="26"/>
      <c r="D111" s="27"/>
      <c r="E111" s="27"/>
      <c r="F111" s="27"/>
      <c r="G111" s="28" t="s">
        <v>36</v>
      </c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9"/>
    </row>
    <row r="112" spans="1:25" ht="24">
      <c r="A112" s="30"/>
      <c r="B112" s="31" t="s">
        <v>10</v>
      </c>
      <c r="C112" s="32" t="s">
        <v>11</v>
      </c>
      <c r="D112" s="32" t="s">
        <v>12</v>
      </c>
      <c r="E112" s="32" t="s">
        <v>13</v>
      </c>
      <c r="F112" s="32" t="s">
        <v>14</v>
      </c>
      <c r="G112" s="32" t="s">
        <v>15</v>
      </c>
      <c r="H112" s="32" t="s">
        <v>16</v>
      </c>
      <c r="I112" s="32" t="s">
        <v>17</v>
      </c>
      <c r="J112" s="32" t="s">
        <v>18</v>
      </c>
      <c r="K112" s="32" t="s">
        <v>19</v>
      </c>
      <c r="L112" s="32" t="s">
        <v>20</v>
      </c>
      <c r="M112" s="32" t="s">
        <v>21</v>
      </c>
      <c r="N112" s="32" t="s">
        <v>22</v>
      </c>
      <c r="O112" s="32" t="s">
        <v>23</v>
      </c>
      <c r="P112" s="32" t="s">
        <v>24</v>
      </c>
      <c r="Q112" s="32" t="s">
        <v>25</v>
      </c>
      <c r="R112" s="32" t="s">
        <v>26</v>
      </c>
      <c r="S112" s="32" t="s">
        <v>27</v>
      </c>
      <c r="T112" s="32" t="s">
        <v>28</v>
      </c>
      <c r="U112" s="32" t="s">
        <v>29</v>
      </c>
      <c r="V112" s="32" t="s">
        <v>30</v>
      </c>
      <c r="W112" s="32" t="s">
        <v>31</v>
      </c>
      <c r="X112" s="32" t="s">
        <v>32</v>
      </c>
      <c r="Y112" s="32" t="s">
        <v>33</v>
      </c>
    </row>
    <row r="113" spans="1:25" ht="15">
      <c r="A113" s="33">
        <v>45444</v>
      </c>
      <c r="B113" s="34">
        <f>SUMIFS('[1]1. Отчет АТС'!$C:$C,'[1]1. Отчет АТС'!$A:$A,$A113,'[1]1. Отчет АТС'!$B:$B,0)+'[1]2. Иные услуги'!$D$11+('[1]3. Услуги по передаче'!$H$11*1000)+('[1]4. СН (Установленные)'!$E$12*1000)+'[1]5. Плата за УРП'!$D$6</f>
        <v>5943.0620002339911</v>
      </c>
      <c r="C113" s="34">
        <f>SUMIFS('[1]1. Отчет АТС'!$C:$C,'[1]1. Отчет АТС'!$A:$A,$A113,'[1]1. Отчет АТС'!$B:$B,1)+'[1]2. Иные услуги'!$D$11+('[1]3. Услуги по передаче'!$H$11*1000)+('[1]4. СН (Установленные)'!$E$12*1000)+'[1]5. Плата за УРП'!$D$6</f>
        <v>5888.7620002339918</v>
      </c>
      <c r="D113" s="34">
        <f>SUMIFS('[1]1. Отчет АТС'!$C:$C,'[1]1. Отчет АТС'!$A:$A,$A113,'[1]1. Отчет АТС'!$B:$B,2)+'[1]2. Иные услуги'!$D$11+('[1]3. Услуги по передаче'!$H$11*1000)+('[1]4. СН (Установленные)'!$E$12*1000)+'[1]5. Плата за УРП'!$D$6</f>
        <v>5741.4820002339911</v>
      </c>
      <c r="E113" s="34">
        <f>SUMIFS('[1]1. Отчет АТС'!$C:$C,'[1]1. Отчет АТС'!$A:$A,$A113,'[1]1. Отчет АТС'!$B:$B,3)+'[1]2. Иные услуги'!$D$11+('[1]3. Услуги по передаче'!$H$11*1000)+('[1]4. СН (Установленные)'!$E$12*1000)+'[1]5. Плата за УРП'!$D$6</f>
        <v>5616.7220002339909</v>
      </c>
      <c r="F113" s="34">
        <f>SUMIFS('[1]1. Отчет АТС'!$C:$C,'[1]1. Отчет АТС'!$A:$A,$A113,'[1]1. Отчет АТС'!$B:$B,4)+'[1]2. Иные услуги'!$D$11+('[1]3. Услуги по передаче'!$H$11*1000)+('[1]4. СН (Установленные)'!$E$12*1000)+'[1]5. Плата за УРП'!$D$6</f>
        <v>5394.7820002339913</v>
      </c>
      <c r="G113" s="34">
        <f>SUMIFS('[1]1. Отчет АТС'!$C:$C,'[1]1. Отчет АТС'!$A:$A,$A113,'[1]1. Отчет АТС'!$B:$B,5)+'[1]2. Иные услуги'!$D$11+('[1]3. Услуги по передаче'!$H$11*1000)+('[1]4. СН (Установленные)'!$E$12*1000)+'[1]5. Плата за УРП'!$D$6</f>
        <v>5315.4320002339909</v>
      </c>
      <c r="H113" s="34">
        <f>SUMIFS('[1]1. Отчет АТС'!$C:$C,'[1]1. Отчет АТС'!$A:$A,$A113,'[1]1. Отчет АТС'!$B:$B,6)+'[1]2. Иные услуги'!$D$11+('[1]3. Услуги по передаче'!$H$11*1000)+('[1]4. СН (Установленные)'!$E$12*1000)+'[1]5. Плата за УРП'!$D$6</f>
        <v>4734.7820002339913</v>
      </c>
      <c r="I113" s="34">
        <f>SUMIFS('[1]1. Отчет АТС'!$C:$C,'[1]1. Отчет АТС'!$A:$A,$A113,'[1]1. Отчет АТС'!$B:$B,7)+'[1]2. Иные услуги'!$D$11+('[1]3. Услуги по передаче'!$H$11*1000)+('[1]4. СН (Установленные)'!$E$12*1000)+'[1]5. Плата за УРП'!$D$6</f>
        <v>5838.4320002339909</v>
      </c>
      <c r="J113" s="34">
        <f>SUMIFS('[1]1. Отчет АТС'!$C:$C,'[1]1. Отчет АТС'!$A:$A,$A113,'[1]1. Отчет АТС'!$B:$B,8)+'[1]2. Иные услуги'!$D$11+('[1]3. Услуги по передаче'!$H$11*1000)+('[1]4. СН (Установленные)'!$E$12*1000)+'[1]5. Плата за УРП'!$D$6</f>
        <v>6131.5220002339911</v>
      </c>
      <c r="K113" s="34">
        <f>SUMIFS('[1]1. Отчет АТС'!$C:$C,'[1]1. Отчет АТС'!$A:$A,$A113,'[1]1. Отчет АТС'!$B:$B,9)+'[1]2. Иные услуги'!$D$11+('[1]3. Услуги по передаче'!$H$11*1000)+('[1]4. СН (Установленные)'!$E$12*1000)+'[1]5. Плата за УРП'!$D$6</f>
        <v>6295.3820002339908</v>
      </c>
      <c r="L113" s="34">
        <f>SUMIFS('[1]1. Отчет АТС'!$C:$C,'[1]1. Отчет АТС'!$A:$A,$A113,'[1]1. Отчет АТС'!$B:$B,10)+'[1]2. Иные услуги'!$D$11+('[1]3. Услуги по передаче'!$H$11*1000)+('[1]4. СН (Установленные)'!$E$12*1000)+'[1]5. Плата за УРП'!$D$6</f>
        <v>6377.4020002339912</v>
      </c>
      <c r="M113" s="34">
        <f>SUMIFS('[1]1. Отчет АТС'!$C:$C,'[1]1. Отчет АТС'!$A:$A,$A113,'[1]1. Отчет АТС'!$B:$B,11)+'[1]2. Иные услуги'!$D$11+('[1]3. Услуги по передаче'!$H$11*1000)+('[1]4. СН (Установленные)'!$E$12*1000)+'[1]5. Плата за УРП'!$D$6</f>
        <v>6166.9920002339913</v>
      </c>
      <c r="N113" s="34">
        <f>SUMIFS('[1]1. Отчет АТС'!$C:$C,'[1]1. Отчет АТС'!$A:$A,$A113,'[1]1. Отчет АТС'!$B:$B,12)+'[1]2. Иные услуги'!$D$11+('[1]3. Услуги по передаче'!$H$11*1000)+('[1]4. СН (Установленные)'!$E$12*1000)+'[1]5. Плата за УРП'!$D$6</f>
        <v>6162.6620002339914</v>
      </c>
      <c r="O113" s="34">
        <f>SUMIFS('[1]1. Отчет АТС'!$C:$C,'[1]1. Отчет АТС'!$A:$A,$A113,'[1]1. Отчет АТС'!$B:$B,13)+'[1]2. Иные услуги'!$D$11+('[1]3. Услуги по передаче'!$H$11*1000)+('[1]4. СН (Установленные)'!$E$12*1000)+'[1]5. Плата за УРП'!$D$6</f>
        <v>6172.1820002339909</v>
      </c>
      <c r="P113" s="34">
        <f>SUMIFS('[1]1. Отчет АТС'!$C:$C,'[1]1. Отчет АТС'!$A:$A,$A113,'[1]1. Отчет АТС'!$B:$B,14)+'[1]2. Иные услуги'!$D$11+('[1]3. Услуги по передаче'!$H$11*1000)+('[1]4. СН (Установленные)'!$E$12*1000)+'[1]5. Плата за УРП'!$D$6</f>
        <v>6161.8120002339911</v>
      </c>
      <c r="Q113" s="34">
        <f>SUMIFS('[1]1. Отчет АТС'!$C:$C,'[1]1. Отчет АТС'!$A:$A,$A113,'[1]1. Отчет АТС'!$B:$B,15)+'[1]2. Иные услуги'!$D$11+('[1]3. Услуги по передаче'!$H$11*1000)+('[1]4. СН (Установленные)'!$E$12*1000)+'[1]5. Плата за УРП'!$D$6</f>
        <v>6181.7220002339909</v>
      </c>
      <c r="R113" s="34">
        <f>SUMIFS('[1]1. Отчет АТС'!$C:$C,'[1]1. Отчет АТС'!$A:$A,$A113,'[1]1. Отчет АТС'!$B:$B,16)+'[1]2. Иные услуги'!$D$11+('[1]3. Услуги по передаче'!$H$11*1000)+('[1]4. СН (Установленные)'!$E$12*1000)+'[1]5. Плата за УРП'!$D$6</f>
        <v>6233.0520002339908</v>
      </c>
      <c r="S113" s="34">
        <f>SUMIFS('[1]1. Отчет АТС'!$C:$C,'[1]1. Отчет АТС'!$A:$A,$A113,'[1]1. Отчет АТС'!$B:$B,17)+'[1]2. Иные услуги'!$D$11+('[1]3. Услуги по передаче'!$H$11*1000)+('[1]4. СН (Установленные)'!$E$12*1000)+'[1]5. Плата за УРП'!$D$6</f>
        <v>6489.2220002339909</v>
      </c>
      <c r="T113" s="34">
        <f>SUMIFS('[1]1. Отчет АТС'!$C:$C,'[1]1. Отчет АТС'!$A:$A,$A113,'[1]1. Отчет АТС'!$B:$B,18)+'[1]2. Иные услуги'!$D$11+('[1]3. Услуги по передаче'!$H$11*1000)+('[1]4. СН (Установленные)'!$E$12*1000)+'[1]5. Плата за УРП'!$D$6</f>
        <v>6439.0020002339916</v>
      </c>
      <c r="U113" s="34">
        <f>SUMIFS('[1]1. Отчет АТС'!$C:$C,'[1]1. Отчет АТС'!$A:$A,$A113,'[1]1. Отчет АТС'!$B:$B,19)+'[1]2. Иные услуги'!$D$11+('[1]3. Услуги по передаче'!$H$11*1000)+('[1]4. СН (Установленные)'!$E$12*1000)+'[1]5. Плата за УРП'!$D$6</f>
        <v>6409.2220002339909</v>
      </c>
      <c r="V113" s="34">
        <f>SUMIFS('[1]1. Отчет АТС'!$C:$C,'[1]1. Отчет АТС'!$A:$A,$A113,'[1]1. Отчет АТС'!$B:$B,20)+'[1]2. Иные услуги'!$D$11+('[1]3. Услуги по передаче'!$H$11*1000)+('[1]4. СН (Установленные)'!$E$12*1000)+'[1]5. Плата за УРП'!$D$6</f>
        <v>6532.7620002339918</v>
      </c>
      <c r="W113" s="34">
        <f>SUMIFS('[1]1. Отчет АТС'!$C:$C,'[1]1. Отчет АТС'!$A:$A,$A113,'[1]1. Отчет АТС'!$B:$B,21)+'[1]2. Иные услуги'!$D$11+('[1]3. Услуги по передаче'!$H$11*1000)+('[1]4. СН (Установленные)'!$E$12*1000)+'[1]5. Плата за УРП'!$D$6</f>
        <v>6444.642000233991</v>
      </c>
      <c r="X113" s="34">
        <f>SUMIFS('[1]1. Отчет АТС'!$C:$C,'[1]1. Отчет АТС'!$A:$A,$A113,'[1]1. Отчет АТС'!$B:$B,22)+'[1]2. Иные услуги'!$D$11+('[1]3. Услуги по передаче'!$H$11*1000)+('[1]4. СН (Установленные)'!$E$12*1000)+'[1]5. Плата за УРП'!$D$6</f>
        <v>6143.3320002339915</v>
      </c>
      <c r="Y113" s="34">
        <f>SUMIFS('[1]1. Отчет АТС'!$C:$C,'[1]1. Отчет АТС'!$A:$A,$A113,'[1]1. Отчет АТС'!$B:$B,23)+'[1]2. Иные услуги'!$D$11+('[1]3. Услуги по передаче'!$H$11*1000)+('[1]4. СН (Установленные)'!$E$12*1000)+'[1]5. Плата за УРП'!$D$6</f>
        <v>5972.9520002339914</v>
      </c>
    </row>
    <row r="114" spans="1:25" ht="15">
      <c r="A114" s="33">
        <v>45445</v>
      </c>
      <c r="B114" s="34">
        <f>SUMIFS('[1]1. Отчет АТС'!$C:$C,'[1]1. Отчет АТС'!$A:$A,$A114,'[1]1. Отчет АТС'!$B:$B,0)+'[1]2. Иные услуги'!$D$11+('[1]3. Услуги по передаче'!$H$11*1000)+('[1]4. СН (Установленные)'!$E$12*1000)+'[1]5. Плата за УРП'!$D$6</f>
        <v>5901.9720002339909</v>
      </c>
      <c r="C114" s="34">
        <f>SUMIFS('[1]1. Отчет АТС'!$C:$C,'[1]1. Отчет АТС'!$A:$A,$A114,'[1]1. Отчет АТС'!$B:$B,1)+'[1]2. Иные услуги'!$D$11+('[1]3. Услуги по передаче'!$H$11*1000)+('[1]4. СН (Установленные)'!$E$12*1000)+'[1]5. Плата за УРП'!$D$6</f>
        <v>5698.5820002339915</v>
      </c>
      <c r="D114" s="34">
        <f>SUMIFS('[1]1. Отчет АТС'!$C:$C,'[1]1. Отчет АТС'!$A:$A,$A114,'[1]1. Отчет АТС'!$B:$B,2)+'[1]2. Иные услуги'!$D$11+('[1]3. Услуги по передаче'!$H$11*1000)+('[1]4. СН (Установленные)'!$E$12*1000)+'[1]5. Плата за УРП'!$D$6</f>
        <v>5499.2720002339911</v>
      </c>
      <c r="E114" s="34">
        <f>SUMIFS('[1]1. Отчет АТС'!$C:$C,'[1]1. Отчет АТС'!$A:$A,$A114,'[1]1. Отчет АТС'!$B:$B,3)+'[1]2. Иные услуги'!$D$11+('[1]3. Услуги по передаче'!$H$11*1000)+('[1]4. СН (Установленные)'!$E$12*1000)+'[1]5. Плата за УРП'!$D$6</f>
        <v>5365.6620002339914</v>
      </c>
      <c r="F114" s="34">
        <f>SUMIFS('[1]1. Отчет АТС'!$C:$C,'[1]1. Отчет АТС'!$A:$A,$A114,'[1]1. Отчет АТС'!$B:$B,4)+'[1]2. Иные услуги'!$D$11+('[1]3. Услуги по передаче'!$H$11*1000)+('[1]4. СН (Установленные)'!$E$12*1000)+'[1]5. Плата за УРП'!$D$6</f>
        <v>5282.0020002339916</v>
      </c>
      <c r="G114" s="34">
        <f>SUMIFS('[1]1. Отчет АТС'!$C:$C,'[1]1. Отчет АТС'!$A:$A,$A114,'[1]1. Отчет АТС'!$B:$B,5)+'[1]2. Иные услуги'!$D$11+('[1]3. Услуги по передаче'!$H$11*1000)+('[1]4. СН (Установленные)'!$E$12*1000)+'[1]5. Плата за УРП'!$D$6</f>
        <v>5300.8120002339911</v>
      </c>
      <c r="H114" s="34">
        <f>SUMIFS('[1]1. Отчет АТС'!$C:$C,'[1]1. Отчет АТС'!$A:$A,$A114,'[1]1. Отчет АТС'!$B:$B,6)+'[1]2. Иные услуги'!$D$11+('[1]3. Услуги по передаче'!$H$11*1000)+('[1]4. СН (Установленные)'!$E$12*1000)+'[1]5. Плата за УРП'!$D$6</f>
        <v>4729.3620002339912</v>
      </c>
      <c r="I114" s="34">
        <f>SUMIFS('[1]1. Отчет АТС'!$C:$C,'[1]1. Отчет АТС'!$A:$A,$A114,'[1]1. Отчет АТС'!$B:$B,7)+'[1]2. Иные услуги'!$D$11+('[1]3. Услуги по передаче'!$H$11*1000)+('[1]4. СН (Установленные)'!$E$12*1000)+'[1]5. Плата за УРП'!$D$6</f>
        <v>4732.8220002339913</v>
      </c>
      <c r="J114" s="34">
        <f>SUMIFS('[1]1. Отчет АТС'!$C:$C,'[1]1. Отчет АТС'!$A:$A,$A114,'[1]1. Отчет АТС'!$B:$B,8)+'[1]2. Иные услуги'!$D$11+('[1]3. Услуги по передаче'!$H$11*1000)+('[1]4. СН (Установленные)'!$E$12*1000)+'[1]5. Плата за УРП'!$D$6</f>
        <v>5990.8020002339908</v>
      </c>
      <c r="K114" s="34">
        <f>SUMIFS('[1]1. Отчет АТС'!$C:$C,'[1]1. Отчет АТС'!$A:$A,$A114,'[1]1. Отчет АТС'!$B:$B,9)+'[1]2. Иные услуги'!$D$11+('[1]3. Услуги по передаче'!$H$11*1000)+('[1]4. СН (Установленные)'!$E$12*1000)+'[1]5. Плата за УРП'!$D$6</f>
        <v>6330.3820002339908</v>
      </c>
      <c r="L114" s="34">
        <f>SUMIFS('[1]1. Отчет АТС'!$C:$C,'[1]1. Отчет АТС'!$A:$A,$A114,'[1]1. Отчет АТС'!$B:$B,10)+'[1]2. Иные услуги'!$D$11+('[1]3. Услуги по передаче'!$H$11*1000)+('[1]4. СН (Установленные)'!$E$12*1000)+'[1]5. Плата за УРП'!$D$6</f>
        <v>6454.1520002339912</v>
      </c>
      <c r="M114" s="34">
        <f>SUMIFS('[1]1. Отчет АТС'!$C:$C,'[1]1. Отчет АТС'!$A:$A,$A114,'[1]1. Отчет АТС'!$B:$B,11)+'[1]2. Иные услуги'!$D$11+('[1]3. Услуги по передаче'!$H$11*1000)+('[1]4. СН (Установленные)'!$E$12*1000)+'[1]5. Плата за УРП'!$D$6</f>
        <v>6462.5120002339918</v>
      </c>
      <c r="N114" s="34">
        <f>SUMIFS('[1]1. Отчет АТС'!$C:$C,'[1]1. Отчет АТС'!$A:$A,$A114,'[1]1. Отчет АТС'!$B:$B,12)+'[1]2. Иные услуги'!$D$11+('[1]3. Услуги по передаче'!$H$11*1000)+('[1]4. СН (Установленные)'!$E$12*1000)+'[1]5. Плата за УРП'!$D$6</f>
        <v>6458.5320002339913</v>
      </c>
      <c r="O114" s="34">
        <f>SUMIFS('[1]1. Отчет АТС'!$C:$C,'[1]1. Отчет АТС'!$A:$A,$A114,'[1]1. Отчет АТС'!$B:$B,13)+'[1]2. Иные услуги'!$D$11+('[1]3. Услуги по передаче'!$H$11*1000)+('[1]4. СН (Установленные)'!$E$12*1000)+'[1]5. Плата за УРП'!$D$6</f>
        <v>6487.852000233991</v>
      </c>
      <c r="P114" s="34">
        <f>SUMIFS('[1]1. Отчет АТС'!$C:$C,'[1]1. Отчет АТС'!$A:$A,$A114,'[1]1. Отчет АТС'!$B:$B,14)+'[1]2. Иные услуги'!$D$11+('[1]3. Услуги по передаче'!$H$11*1000)+('[1]4. СН (Установленные)'!$E$12*1000)+'[1]5. Плата за УРП'!$D$6</f>
        <v>6553.9620002339907</v>
      </c>
      <c r="Q114" s="34">
        <f>SUMIFS('[1]1. Отчет АТС'!$C:$C,'[1]1. Отчет АТС'!$A:$A,$A114,'[1]1. Отчет АТС'!$B:$B,15)+'[1]2. Иные услуги'!$D$11+('[1]3. Услуги по передаче'!$H$11*1000)+('[1]4. СН (Установленные)'!$E$12*1000)+'[1]5. Плата за УРП'!$D$6</f>
        <v>6604.1720002339916</v>
      </c>
      <c r="R114" s="34">
        <f>SUMIFS('[1]1. Отчет АТС'!$C:$C,'[1]1. Отчет АТС'!$A:$A,$A114,'[1]1. Отчет АТС'!$B:$B,16)+'[1]2. Иные услуги'!$D$11+('[1]3. Услуги по передаче'!$H$11*1000)+('[1]4. СН (Установленные)'!$E$12*1000)+'[1]5. Плата за УРП'!$D$6</f>
        <v>6643.0320002339913</v>
      </c>
      <c r="S114" s="34">
        <f>SUMIFS('[1]1. Отчет АТС'!$C:$C,'[1]1. Отчет АТС'!$A:$A,$A114,'[1]1. Отчет АТС'!$B:$B,17)+'[1]2. Иные услуги'!$D$11+('[1]3. Услуги по передаче'!$H$11*1000)+('[1]4. СН (Установленные)'!$E$12*1000)+'[1]5. Плата за УРП'!$D$6</f>
        <v>6664.7120002339907</v>
      </c>
      <c r="T114" s="34">
        <f>SUMIFS('[1]1. Отчет АТС'!$C:$C,'[1]1. Отчет АТС'!$A:$A,$A114,'[1]1. Отчет АТС'!$B:$B,18)+'[1]2. Иные услуги'!$D$11+('[1]3. Услуги по передаче'!$H$11*1000)+('[1]4. СН (Установленные)'!$E$12*1000)+'[1]5. Плата за УРП'!$D$6</f>
        <v>6665.352000233991</v>
      </c>
      <c r="U114" s="34">
        <f>SUMIFS('[1]1. Отчет АТС'!$C:$C,'[1]1. Отчет АТС'!$A:$A,$A114,'[1]1. Отчет АТС'!$B:$B,19)+'[1]2. Иные услуги'!$D$11+('[1]3. Услуги по передаче'!$H$11*1000)+('[1]4. СН (Установленные)'!$E$12*1000)+'[1]5. Плата за УРП'!$D$6</f>
        <v>6556.4920002339913</v>
      </c>
      <c r="V114" s="34">
        <f>SUMIFS('[1]1. Отчет АТС'!$C:$C,'[1]1. Отчет АТС'!$A:$A,$A114,'[1]1. Отчет АТС'!$B:$B,20)+'[1]2. Иные услуги'!$D$11+('[1]3. Услуги по передаче'!$H$11*1000)+('[1]4. СН (Установленные)'!$E$12*1000)+'[1]5. Плата за УРП'!$D$6</f>
        <v>6590.2520002339916</v>
      </c>
      <c r="W114" s="34">
        <f>SUMIFS('[1]1. Отчет АТС'!$C:$C,'[1]1. Отчет АТС'!$A:$A,$A114,'[1]1. Отчет АТС'!$B:$B,21)+'[1]2. Иные услуги'!$D$11+('[1]3. Услуги по передаче'!$H$11*1000)+('[1]4. СН (Установленные)'!$E$12*1000)+'[1]5. Плата за УРП'!$D$6</f>
        <v>6602.2920002339915</v>
      </c>
      <c r="X114" s="34">
        <f>SUMIFS('[1]1. Отчет АТС'!$C:$C,'[1]1. Отчет АТС'!$A:$A,$A114,'[1]1. Отчет АТС'!$B:$B,22)+'[1]2. Иные услуги'!$D$11+('[1]3. Услуги по передаче'!$H$11*1000)+('[1]4. СН (Установленные)'!$E$12*1000)+'[1]5. Плата за УРП'!$D$6</f>
        <v>6462.6620002339914</v>
      </c>
      <c r="Y114" s="34">
        <f>SUMIFS('[1]1. Отчет АТС'!$C:$C,'[1]1. Отчет АТС'!$A:$A,$A114,'[1]1. Отчет АТС'!$B:$B,23)+'[1]2. Иные услуги'!$D$11+('[1]3. Услуги по передаче'!$H$11*1000)+('[1]4. СН (Установленные)'!$E$12*1000)+'[1]5. Плата за УРП'!$D$6</f>
        <v>6079.0120002339918</v>
      </c>
    </row>
    <row r="115" spans="1:25" ht="15">
      <c r="A115" s="33">
        <v>45446</v>
      </c>
      <c r="B115" s="34">
        <f>SUMIFS('[1]1. Отчет АТС'!$C:$C,'[1]1. Отчет АТС'!$A:$A,$A115,'[1]1. Отчет АТС'!$B:$B,0)+'[1]2. Иные услуги'!$D$11+('[1]3. Услуги по передаче'!$H$11*1000)+('[1]4. СН (Установленные)'!$E$12*1000)+'[1]5. Плата за УРП'!$D$6</f>
        <v>5951.6620002339914</v>
      </c>
      <c r="C115" s="34">
        <f>SUMIFS('[1]1. Отчет АТС'!$C:$C,'[1]1. Отчет АТС'!$A:$A,$A115,'[1]1. Отчет АТС'!$B:$B,1)+'[1]2. Иные услуги'!$D$11+('[1]3. Услуги по передаче'!$H$11*1000)+('[1]4. СН (Установленные)'!$E$12*1000)+'[1]5. Плата за УРП'!$D$6</f>
        <v>5733.0420002339915</v>
      </c>
      <c r="D115" s="34">
        <f>SUMIFS('[1]1. Отчет АТС'!$C:$C,'[1]1. Отчет АТС'!$A:$A,$A115,'[1]1. Отчет АТС'!$B:$B,2)+'[1]2. Иные услуги'!$D$11+('[1]3. Услуги по передаче'!$H$11*1000)+('[1]4. СН (Установленные)'!$E$12*1000)+'[1]5. Плата за УРП'!$D$6</f>
        <v>5699.9320002339909</v>
      </c>
      <c r="E115" s="34">
        <f>SUMIFS('[1]1. Отчет АТС'!$C:$C,'[1]1. Отчет АТС'!$A:$A,$A115,'[1]1. Отчет АТС'!$B:$B,3)+'[1]2. Иные услуги'!$D$11+('[1]3. Услуги по передаче'!$H$11*1000)+('[1]4. СН (Установленные)'!$E$12*1000)+'[1]5. Плата за УРП'!$D$6</f>
        <v>5544.9620002339907</v>
      </c>
      <c r="F115" s="34">
        <f>SUMIFS('[1]1. Отчет АТС'!$C:$C,'[1]1. Отчет АТС'!$A:$A,$A115,'[1]1. Отчет АТС'!$B:$B,4)+'[1]2. Иные услуги'!$D$11+('[1]3. Услуги по передаче'!$H$11*1000)+('[1]4. СН (Установленные)'!$E$12*1000)+'[1]5. Плата за УРП'!$D$6</f>
        <v>5478.1320002339908</v>
      </c>
      <c r="G115" s="34">
        <f>SUMIFS('[1]1. Отчет АТС'!$C:$C,'[1]1. Отчет АТС'!$A:$A,$A115,'[1]1. Отчет АТС'!$B:$B,5)+'[1]2. Иные услуги'!$D$11+('[1]3. Услуги по передаче'!$H$11*1000)+('[1]4. СН (Установленные)'!$E$12*1000)+'[1]5. Плата за УРП'!$D$6</f>
        <v>5678.2520002339916</v>
      </c>
      <c r="H115" s="34">
        <f>SUMIFS('[1]1. Отчет АТС'!$C:$C,'[1]1. Отчет АТС'!$A:$A,$A115,'[1]1. Отчет АТС'!$B:$B,6)+'[1]2. Иные услуги'!$D$11+('[1]3. Услуги по передаче'!$H$11*1000)+('[1]4. СН (Установленные)'!$E$12*1000)+'[1]5. Плата за УРП'!$D$6</f>
        <v>5823.392000233991</v>
      </c>
      <c r="I115" s="34">
        <f>SUMIFS('[1]1. Отчет АТС'!$C:$C,'[1]1. Отчет АТС'!$A:$A,$A115,'[1]1. Отчет АТС'!$B:$B,7)+'[1]2. Иные услуги'!$D$11+('[1]3. Услуги по передаче'!$H$11*1000)+('[1]4. СН (Установленные)'!$E$12*1000)+'[1]5. Плата за УРП'!$D$6</f>
        <v>6022.9620002339907</v>
      </c>
      <c r="J115" s="34">
        <f>SUMIFS('[1]1. Отчет АТС'!$C:$C,'[1]1. Отчет АТС'!$A:$A,$A115,'[1]1. Отчет АТС'!$B:$B,8)+'[1]2. Иные услуги'!$D$11+('[1]3. Услуги по передаче'!$H$11*1000)+('[1]4. СН (Установленные)'!$E$12*1000)+'[1]5. Плата за УРП'!$D$6</f>
        <v>6515.1520002339912</v>
      </c>
      <c r="K115" s="34">
        <f>SUMIFS('[1]1. Отчет АТС'!$C:$C,'[1]1. Отчет АТС'!$A:$A,$A115,'[1]1. Отчет АТС'!$B:$B,9)+'[1]2. Иные услуги'!$D$11+('[1]3. Услуги по передаче'!$H$11*1000)+('[1]4. СН (Установленные)'!$E$12*1000)+'[1]5. Плата за УРП'!$D$6</f>
        <v>6722.5920002339917</v>
      </c>
      <c r="L115" s="34">
        <f>SUMIFS('[1]1. Отчет АТС'!$C:$C,'[1]1. Отчет АТС'!$A:$A,$A115,'[1]1. Отчет АТС'!$B:$B,10)+'[1]2. Иные услуги'!$D$11+('[1]3. Услуги по передаче'!$H$11*1000)+('[1]4. СН (Установленные)'!$E$12*1000)+'[1]5. Плата за УРП'!$D$6</f>
        <v>6725.5820002339915</v>
      </c>
      <c r="M115" s="34">
        <f>SUMIFS('[1]1. Отчет АТС'!$C:$C,'[1]1. Отчет АТС'!$A:$A,$A115,'[1]1. Отчет АТС'!$B:$B,11)+'[1]2. Иные услуги'!$D$11+('[1]3. Услуги по передаче'!$H$11*1000)+('[1]4. СН (Установленные)'!$E$12*1000)+'[1]5. Плата за УРП'!$D$6</f>
        <v>6704.2720002339911</v>
      </c>
      <c r="N115" s="34">
        <f>SUMIFS('[1]1. Отчет АТС'!$C:$C,'[1]1. Отчет АТС'!$A:$A,$A115,'[1]1. Отчет АТС'!$B:$B,12)+'[1]2. Иные услуги'!$D$11+('[1]3. Услуги по передаче'!$H$11*1000)+('[1]4. СН (Установленные)'!$E$12*1000)+'[1]5. Плата за УРП'!$D$6</f>
        <v>6704.6620002339914</v>
      </c>
      <c r="O115" s="34">
        <f>SUMIFS('[1]1. Отчет АТС'!$C:$C,'[1]1. Отчет АТС'!$A:$A,$A115,'[1]1. Отчет АТС'!$B:$B,13)+'[1]2. Иные услуги'!$D$11+('[1]3. Услуги по передаче'!$H$11*1000)+('[1]4. СН (Установленные)'!$E$12*1000)+'[1]5. Плата за УРП'!$D$6</f>
        <v>6705.3620002339912</v>
      </c>
      <c r="P115" s="34">
        <f>SUMIFS('[1]1. Отчет АТС'!$C:$C,'[1]1. Отчет АТС'!$A:$A,$A115,'[1]1. Отчет АТС'!$B:$B,14)+'[1]2. Иные услуги'!$D$11+('[1]3. Услуги по передаче'!$H$11*1000)+('[1]4. СН (Установленные)'!$E$12*1000)+'[1]5. Плата за УРП'!$D$6</f>
        <v>6710.1820002339909</v>
      </c>
      <c r="Q115" s="34">
        <f>SUMIFS('[1]1. Отчет АТС'!$C:$C,'[1]1. Отчет АТС'!$A:$A,$A115,'[1]1. Отчет АТС'!$B:$B,15)+'[1]2. Иные услуги'!$D$11+('[1]3. Услуги по передаче'!$H$11*1000)+('[1]4. СН (Установленные)'!$E$12*1000)+'[1]5. Плата за УРП'!$D$6</f>
        <v>6701.3220002339913</v>
      </c>
      <c r="R115" s="34">
        <f>SUMIFS('[1]1. Отчет АТС'!$C:$C,'[1]1. Отчет АТС'!$A:$A,$A115,'[1]1. Отчет АТС'!$B:$B,16)+'[1]2. Иные услуги'!$D$11+('[1]3. Услуги по передаче'!$H$11*1000)+('[1]4. СН (Установленные)'!$E$12*1000)+'[1]5. Плата за УРП'!$D$6</f>
        <v>6698.0720002339913</v>
      </c>
      <c r="S115" s="34">
        <f>SUMIFS('[1]1. Отчет АТС'!$C:$C,'[1]1. Отчет АТС'!$A:$A,$A115,'[1]1. Отчет АТС'!$B:$B,17)+'[1]2. Иные услуги'!$D$11+('[1]3. Услуги по передаче'!$H$11*1000)+('[1]4. СН (Установленные)'!$E$12*1000)+'[1]5. Плата за УРП'!$D$6</f>
        <v>6696.7620002339918</v>
      </c>
      <c r="T115" s="34">
        <f>SUMIFS('[1]1. Отчет АТС'!$C:$C,'[1]1. Отчет АТС'!$A:$A,$A115,'[1]1. Отчет АТС'!$B:$B,18)+'[1]2. Иные услуги'!$D$11+('[1]3. Услуги по передаче'!$H$11*1000)+('[1]4. СН (Установленные)'!$E$12*1000)+'[1]5. Плата за УРП'!$D$6</f>
        <v>6696.5220002339911</v>
      </c>
      <c r="U115" s="34">
        <f>SUMIFS('[1]1. Отчет АТС'!$C:$C,'[1]1. Отчет АТС'!$A:$A,$A115,'[1]1. Отчет АТС'!$B:$B,19)+'[1]2. Иные услуги'!$D$11+('[1]3. Услуги по передаче'!$H$11*1000)+('[1]4. СН (Установленные)'!$E$12*1000)+'[1]5. Плата за УРП'!$D$6</f>
        <v>6563.6720002339916</v>
      </c>
      <c r="V115" s="34">
        <f>SUMIFS('[1]1. Отчет АТС'!$C:$C,'[1]1. Отчет АТС'!$A:$A,$A115,'[1]1. Отчет АТС'!$B:$B,20)+'[1]2. Иные услуги'!$D$11+('[1]3. Услуги по передаче'!$H$11*1000)+('[1]4. СН (Установленные)'!$E$12*1000)+'[1]5. Плата за УРП'!$D$6</f>
        <v>6614.7620002339918</v>
      </c>
      <c r="W115" s="34">
        <f>SUMIFS('[1]1. Отчет АТС'!$C:$C,'[1]1. Отчет АТС'!$A:$A,$A115,'[1]1. Отчет АТС'!$B:$B,21)+'[1]2. Иные услуги'!$D$11+('[1]3. Услуги по передаче'!$H$11*1000)+('[1]4. СН (Установленные)'!$E$12*1000)+'[1]5. Плата за УРП'!$D$6</f>
        <v>6603.6120002339912</v>
      </c>
      <c r="X115" s="34">
        <f>SUMIFS('[1]1. Отчет АТС'!$C:$C,'[1]1. Отчет АТС'!$A:$A,$A115,'[1]1. Отчет АТС'!$B:$B,22)+'[1]2. Иные услуги'!$D$11+('[1]3. Услуги по передаче'!$H$11*1000)+('[1]4. СН (Установленные)'!$E$12*1000)+'[1]5. Плата за УРП'!$D$6</f>
        <v>6283.0920002339917</v>
      </c>
      <c r="Y115" s="34">
        <f>SUMIFS('[1]1. Отчет АТС'!$C:$C,'[1]1. Отчет АТС'!$A:$A,$A115,'[1]1. Отчет АТС'!$B:$B,23)+'[1]2. Иные услуги'!$D$11+('[1]3. Услуги по передаче'!$H$11*1000)+('[1]4. СН (Установленные)'!$E$12*1000)+'[1]5. Плата за УРП'!$D$6</f>
        <v>6022.602000233991</v>
      </c>
    </row>
    <row r="116" spans="1:25" ht="15">
      <c r="A116" s="33">
        <v>45447</v>
      </c>
      <c r="B116" s="34">
        <f>SUMIFS('[1]1. Отчет АТС'!$C:$C,'[1]1. Отчет АТС'!$A:$A,$A116,'[1]1. Отчет АТС'!$B:$B,0)+'[1]2. Иные услуги'!$D$11+('[1]3. Услуги по передаче'!$H$11*1000)+('[1]4. СН (Установленные)'!$E$12*1000)+'[1]5. Плата за УРП'!$D$6</f>
        <v>6046.4020002339912</v>
      </c>
      <c r="C116" s="34">
        <f>SUMIFS('[1]1. Отчет АТС'!$C:$C,'[1]1. Отчет АТС'!$A:$A,$A116,'[1]1. Отчет АТС'!$B:$B,1)+'[1]2. Иные услуги'!$D$11+('[1]3. Услуги по передаче'!$H$11*1000)+('[1]4. СН (Установленные)'!$E$12*1000)+'[1]5. Плата за УРП'!$D$6</f>
        <v>5819.1620002339914</v>
      </c>
      <c r="D116" s="34">
        <f>SUMIFS('[1]1. Отчет АТС'!$C:$C,'[1]1. Отчет АТС'!$A:$A,$A116,'[1]1. Отчет АТС'!$B:$B,2)+'[1]2. Иные услуги'!$D$11+('[1]3. Услуги по передаче'!$H$11*1000)+('[1]4. СН (Установленные)'!$E$12*1000)+'[1]5. Плата за УРП'!$D$6</f>
        <v>5682.852000233991</v>
      </c>
      <c r="E116" s="34">
        <f>SUMIFS('[1]1. Отчет АТС'!$C:$C,'[1]1. Отчет АТС'!$A:$A,$A116,'[1]1. Отчет АТС'!$B:$B,3)+'[1]2. Иные услуги'!$D$11+('[1]3. Услуги по передаче'!$H$11*1000)+('[1]4. СН (Установленные)'!$E$12*1000)+'[1]5. Плата за УРП'!$D$6</f>
        <v>5585.7820002339913</v>
      </c>
      <c r="F116" s="34">
        <f>SUMIFS('[1]1. Отчет АТС'!$C:$C,'[1]1. Отчет АТС'!$A:$A,$A116,'[1]1. Отчет АТС'!$B:$B,4)+'[1]2. Иные услуги'!$D$11+('[1]3. Услуги по передаче'!$H$11*1000)+('[1]4. СН (Установленные)'!$E$12*1000)+'[1]5. Плата за УРП'!$D$6</f>
        <v>5587.9320002339909</v>
      </c>
      <c r="G116" s="34">
        <f>SUMIFS('[1]1. Отчет АТС'!$C:$C,'[1]1. Отчет АТС'!$A:$A,$A116,'[1]1. Отчет АТС'!$B:$B,5)+'[1]2. Иные услуги'!$D$11+('[1]3. Услуги по передаче'!$H$11*1000)+('[1]4. СН (Установленные)'!$E$12*1000)+'[1]5. Плата за УРП'!$D$6</f>
        <v>5760.1120002339912</v>
      </c>
      <c r="H116" s="34">
        <f>SUMIFS('[1]1. Отчет АТС'!$C:$C,'[1]1. Отчет АТС'!$A:$A,$A116,'[1]1. Отчет АТС'!$B:$B,6)+'[1]2. Иные услуги'!$D$11+('[1]3. Услуги по передаче'!$H$11*1000)+('[1]4. СН (Установленные)'!$E$12*1000)+'[1]5. Плата за УРП'!$D$6</f>
        <v>5879.7620002339918</v>
      </c>
      <c r="I116" s="34">
        <f>SUMIFS('[1]1. Отчет АТС'!$C:$C,'[1]1. Отчет АТС'!$A:$A,$A116,'[1]1. Отчет АТС'!$B:$B,7)+'[1]2. Иные услуги'!$D$11+('[1]3. Услуги по передаче'!$H$11*1000)+('[1]4. СН (Установленные)'!$E$12*1000)+'[1]5. Плата за УРП'!$D$6</f>
        <v>6129.1620002339914</v>
      </c>
      <c r="J116" s="34">
        <f>SUMIFS('[1]1. Отчет АТС'!$C:$C,'[1]1. Отчет АТС'!$A:$A,$A116,'[1]1. Отчет АТС'!$B:$B,8)+'[1]2. Иные услуги'!$D$11+('[1]3. Услуги по передаче'!$H$11*1000)+('[1]4. СН (Установленные)'!$E$12*1000)+'[1]5. Плата за УРП'!$D$6</f>
        <v>6585.5020002339916</v>
      </c>
      <c r="K116" s="34">
        <f>SUMIFS('[1]1. Отчет АТС'!$C:$C,'[1]1. Отчет АТС'!$A:$A,$A116,'[1]1. Отчет АТС'!$B:$B,9)+'[1]2. Иные услуги'!$D$11+('[1]3. Услуги по передаче'!$H$11*1000)+('[1]4. СН (Установленные)'!$E$12*1000)+'[1]5. Плата за УРП'!$D$6</f>
        <v>6736.9420002339912</v>
      </c>
      <c r="L116" s="34">
        <f>SUMIFS('[1]1. Отчет АТС'!$C:$C,'[1]1. Отчет АТС'!$A:$A,$A116,'[1]1. Отчет АТС'!$B:$B,10)+'[1]2. Иные услуги'!$D$11+('[1]3. Услуги по передаче'!$H$11*1000)+('[1]4. СН (Установленные)'!$E$12*1000)+'[1]5. Плата за УРП'!$D$6</f>
        <v>6748.3620002339912</v>
      </c>
      <c r="M116" s="34">
        <f>SUMIFS('[1]1. Отчет АТС'!$C:$C,'[1]1. Отчет АТС'!$A:$A,$A116,'[1]1. Отчет АТС'!$B:$B,11)+'[1]2. Иные услуги'!$D$11+('[1]3. Услуги по передаче'!$H$11*1000)+('[1]4. СН (Установленные)'!$E$12*1000)+'[1]5. Плата за УРП'!$D$6</f>
        <v>6748.602000233991</v>
      </c>
      <c r="N116" s="34">
        <f>SUMIFS('[1]1. Отчет АТС'!$C:$C,'[1]1. Отчет АТС'!$A:$A,$A116,'[1]1. Отчет АТС'!$B:$B,12)+'[1]2. Иные услуги'!$D$11+('[1]3. Услуги по передаче'!$H$11*1000)+('[1]4. СН (Установленные)'!$E$12*1000)+'[1]5. Плата за УРП'!$D$6</f>
        <v>6741.1620002339914</v>
      </c>
      <c r="O116" s="34">
        <f>SUMIFS('[1]1. Отчет АТС'!$C:$C,'[1]1. Отчет АТС'!$A:$A,$A116,'[1]1. Отчет АТС'!$B:$B,13)+'[1]2. Иные услуги'!$D$11+('[1]3. Услуги по передаче'!$H$11*1000)+('[1]4. СН (Установленные)'!$E$12*1000)+'[1]5. Плата за УРП'!$D$6</f>
        <v>6741.3320002339915</v>
      </c>
      <c r="P116" s="34">
        <f>SUMIFS('[1]1. Отчет АТС'!$C:$C,'[1]1. Отчет АТС'!$A:$A,$A116,'[1]1. Отчет АТС'!$B:$B,14)+'[1]2. Иные услуги'!$D$11+('[1]3. Услуги по передаче'!$H$11*1000)+('[1]4. СН (Установленные)'!$E$12*1000)+'[1]5. Плата за УРП'!$D$6</f>
        <v>6742.9520002339914</v>
      </c>
      <c r="Q116" s="34">
        <f>SUMIFS('[1]1. Отчет АТС'!$C:$C,'[1]1. Отчет АТС'!$A:$A,$A116,'[1]1. Отчет АТС'!$B:$B,15)+'[1]2. Иные услуги'!$D$11+('[1]3. Услуги по передаче'!$H$11*1000)+('[1]4. СН (Установленные)'!$E$12*1000)+'[1]5. Плата за УРП'!$D$6</f>
        <v>6740.8120002339911</v>
      </c>
      <c r="R116" s="34">
        <f>SUMIFS('[1]1. Отчет АТС'!$C:$C,'[1]1. Отчет АТС'!$A:$A,$A116,'[1]1. Отчет АТС'!$B:$B,16)+'[1]2. Иные услуги'!$D$11+('[1]3. Услуги по передаче'!$H$11*1000)+('[1]4. СН (Установленные)'!$E$12*1000)+'[1]5. Плата за УРП'!$D$6</f>
        <v>6748.0420002339915</v>
      </c>
      <c r="S116" s="34">
        <f>SUMIFS('[1]1. Отчет АТС'!$C:$C,'[1]1. Отчет АТС'!$A:$A,$A116,'[1]1. Отчет АТС'!$B:$B,17)+'[1]2. Иные услуги'!$D$11+('[1]3. Услуги по передаче'!$H$11*1000)+('[1]4. СН (Установленные)'!$E$12*1000)+'[1]5. Плата за УРП'!$D$6</f>
        <v>6749.1520002339912</v>
      </c>
      <c r="T116" s="34">
        <f>SUMIFS('[1]1. Отчет АТС'!$C:$C,'[1]1. Отчет АТС'!$A:$A,$A116,'[1]1. Отчет АТС'!$B:$B,18)+'[1]2. Иные услуги'!$D$11+('[1]3. Услуги по передаче'!$H$11*1000)+('[1]4. СН (Установленные)'!$E$12*1000)+'[1]5. Плата за УРП'!$D$6</f>
        <v>6750.7020002339914</v>
      </c>
      <c r="U116" s="34">
        <f>SUMIFS('[1]1. Отчет АТС'!$C:$C,'[1]1. Отчет АТС'!$A:$A,$A116,'[1]1. Отчет АТС'!$B:$B,19)+'[1]2. Иные услуги'!$D$11+('[1]3. Услуги по передаче'!$H$11*1000)+('[1]4. СН (Установленные)'!$E$12*1000)+'[1]5. Плата за УРП'!$D$6</f>
        <v>6732.6820002339909</v>
      </c>
      <c r="V116" s="34">
        <f>SUMIFS('[1]1. Отчет АТС'!$C:$C,'[1]1. Отчет АТС'!$A:$A,$A116,'[1]1. Отчет АТС'!$B:$B,20)+'[1]2. Иные услуги'!$D$11+('[1]3. Услуги по передаче'!$H$11*1000)+('[1]4. СН (Установленные)'!$E$12*1000)+'[1]5. Плата за УРП'!$D$6</f>
        <v>6731.6520002339912</v>
      </c>
      <c r="W116" s="34">
        <f>SUMIFS('[1]1. Отчет АТС'!$C:$C,'[1]1. Отчет АТС'!$A:$A,$A116,'[1]1. Отчет АТС'!$B:$B,21)+'[1]2. Иные услуги'!$D$11+('[1]3. Услуги по передаче'!$H$11*1000)+('[1]4. СН (Установленные)'!$E$12*1000)+'[1]5. Плата за УРП'!$D$6</f>
        <v>6739.8120002339911</v>
      </c>
      <c r="X116" s="34">
        <f>SUMIFS('[1]1. Отчет АТС'!$C:$C,'[1]1. Отчет АТС'!$A:$A,$A116,'[1]1. Отчет АТС'!$B:$B,22)+'[1]2. Иные услуги'!$D$11+('[1]3. Услуги по передаче'!$H$11*1000)+('[1]4. СН (Установленные)'!$E$12*1000)+'[1]5. Плата за УРП'!$D$6</f>
        <v>6279.2620002339918</v>
      </c>
      <c r="Y116" s="34">
        <f>SUMIFS('[1]1. Отчет АТС'!$C:$C,'[1]1. Отчет АТС'!$A:$A,$A116,'[1]1. Отчет АТС'!$B:$B,23)+'[1]2. Иные услуги'!$D$11+('[1]3. Услуги по передаче'!$H$11*1000)+('[1]4. СН (Установленные)'!$E$12*1000)+'[1]5. Плата за УРП'!$D$6</f>
        <v>6023.6520002339912</v>
      </c>
    </row>
    <row r="117" spans="1:25" ht="15">
      <c r="A117" s="33">
        <v>45448</v>
      </c>
      <c r="B117" s="34">
        <f>SUMIFS('[1]1. Отчет АТС'!$C:$C,'[1]1. Отчет АТС'!$A:$A,$A117,'[1]1. Отчет АТС'!$B:$B,0)+'[1]2. Иные услуги'!$D$11+('[1]3. Услуги по передаче'!$H$11*1000)+('[1]4. СН (Установленные)'!$E$12*1000)+'[1]5. Плата за УРП'!$D$6</f>
        <v>5857.9520002339914</v>
      </c>
      <c r="C117" s="34">
        <f>SUMIFS('[1]1. Отчет АТС'!$C:$C,'[1]1. Отчет АТС'!$A:$A,$A117,'[1]1. Отчет АТС'!$B:$B,1)+'[1]2. Иные услуги'!$D$11+('[1]3. Услуги по передаче'!$H$11*1000)+('[1]4. СН (Установленные)'!$E$12*1000)+'[1]5. Плата за УРП'!$D$6</f>
        <v>5681.352000233991</v>
      </c>
      <c r="D117" s="34">
        <f>SUMIFS('[1]1. Отчет АТС'!$C:$C,'[1]1. Отчет АТС'!$A:$A,$A117,'[1]1. Отчет АТС'!$B:$B,2)+'[1]2. Иные услуги'!$D$11+('[1]3. Услуги по передаче'!$H$11*1000)+('[1]4. СН (Установленные)'!$E$12*1000)+'[1]5. Плата за УРП'!$D$6</f>
        <v>5544.2020002339914</v>
      </c>
      <c r="E117" s="34">
        <f>SUMIFS('[1]1. Отчет АТС'!$C:$C,'[1]1. Отчет АТС'!$A:$A,$A117,'[1]1. Отчет АТС'!$B:$B,3)+'[1]2. Иные услуги'!$D$11+('[1]3. Услуги по передаче'!$H$11*1000)+('[1]4. СН (Установленные)'!$E$12*1000)+'[1]5. Плата за УРП'!$D$6</f>
        <v>5453.2220002339909</v>
      </c>
      <c r="F117" s="34">
        <f>SUMIFS('[1]1. Отчет АТС'!$C:$C,'[1]1. Отчет АТС'!$A:$A,$A117,'[1]1. Отчет АТС'!$B:$B,4)+'[1]2. Иные услуги'!$D$11+('[1]3. Услуги по передаче'!$H$11*1000)+('[1]4. СН (Установленные)'!$E$12*1000)+'[1]5. Плата за УРП'!$D$6</f>
        <v>4724.102000233991</v>
      </c>
      <c r="G117" s="34">
        <f>SUMIFS('[1]1. Отчет АТС'!$C:$C,'[1]1. Отчет АТС'!$A:$A,$A117,'[1]1. Отчет АТС'!$B:$B,5)+'[1]2. Иные услуги'!$D$11+('[1]3. Услуги по передаче'!$H$11*1000)+('[1]4. СН (Установленные)'!$E$12*1000)+'[1]5. Плата за УРП'!$D$6</f>
        <v>4724.102000233991</v>
      </c>
      <c r="H117" s="34">
        <f>SUMIFS('[1]1. Отчет АТС'!$C:$C,'[1]1. Отчет АТС'!$A:$A,$A117,'[1]1. Отчет АТС'!$B:$B,6)+'[1]2. Иные услуги'!$D$11+('[1]3. Услуги по передаче'!$H$11*1000)+('[1]4. СН (Установленные)'!$E$12*1000)+'[1]5. Плата за УРП'!$D$6</f>
        <v>4928.3420002339908</v>
      </c>
      <c r="I117" s="34">
        <f>SUMIFS('[1]1. Отчет АТС'!$C:$C,'[1]1. Отчет АТС'!$A:$A,$A117,'[1]1. Отчет АТС'!$B:$B,7)+'[1]2. Иные услуги'!$D$11+('[1]3. Услуги по передаче'!$H$11*1000)+('[1]4. СН (Установленные)'!$E$12*1000)+'[1]5. Плата за УРП'!$D$6</f>
        <v>4832.2020002339914</v>
      </c>
      <c r="J117" s="34">
        <f>SUMIFS('[1]1. Отчет АТС'!$C:$C,'[1]1. Отчет АТС'!$A:$A,$A117,'[1]1. Отчет АТС'!$B:$B,8)+'[1]2. Иные услуги'!$D$11+('[1]3. Услуги по передаче'!$H$11*1000)+('[1]4. СН (Установленные)'!$E$12*1000)+'[1]5. Плата за УРП'!$D$6</f>
        <v>6457.9920002339913</v>
      </c>
      <c r="K117" s="34">
        <f>SUMIFS('[1]1. Отчет АТС'!$C:$C,'[1]1. Отчет АТС'!$A:$A,$A117,'[1]1. Отчет АТС'!$B:$B,9)+'[1]2. Иные услуги'!$D$11+('[1]3. Услуги по передаче'!$H$11*1000)+('[1]4. СН (Установленные)'!$E$12*1000)+'[1]5. Плата за УРП'!$D$6</f>
        <v>6706.0120002339918</v>
      </c>
      <c r="L117" s="34">
        <f>SUMIFS('[1]1. Отчет АТС'!$C:$C,'[1]1. Отчет АТС'!$A:$A,$A117,'[1]1. Отчет АТС'!$B:$B,10)+'[1]2. Иные услуги'!$D$11+('[1]3. Услуги по передаче'!$H$11*1000)+('[1]4. СН (Установленные)'!$E$12*1000)+'[1]5. Плата за УРП'!$D$6</f>
        <v>6729.0420002339915</v>
      </c>
      <c r="M117" s="34">
        <f>SUMIFS('[1]1. Отчет АТС'!$C:$C,'[1]1. Отчет АТС'!$A:$A,$A117,'[1]1. Отчет АТС'!$B:$B,11)+'[1]2. Иные услуги'!$D$11+('[1]3. Услуги по передаче'!$H$11*1000)+('[1]4. СН (Установленные)'!$E$12*1000)+'[1]5. Плата за УРП'!$D$6</f>
        <v>6718.5720002339913</v>
      </c>
      <c r="N117" s="34">
        <f>SUMIFS('[1]1. Отчет АТС'!$C:$C,'[1]1. Отчет АТС'!$A:$A,$A117,'[1]1. Отчет АТС'!$B:$B,12)+'[1]2. Иные услуги'!$D$11+('[1]3. Услуги по передаче'!$H$11*1000)+('[1]4. СН (Установленные)'!$E$12*1000)+'[1]5. Плата за УРП'!$D$6</f>
        <v>6720.2620002339918</v>
      </c>
      <c r="O117" s="34">
        <f>SUMIFS('[1]1. Отчет АТС'!$C:$C,'[1]1. Отчет АТС'!$A:$A,$A117,'[1]1. Отчет АТС'!$B:$B,13)+'[1]2. Иные услуги'!$D$11+('[1]3. Услуги по передаче'!$H$11*1000)+('[1]4. СН (Установленные)'!$E$12*1000)+'[1]5. Плата за УРП'!$D$6</f>
        <v>6721.0420002339915</v>
      </c>
      <c r="P117" s="34">
        <f>SUMIFS('[1]1. Отчет АТС'!$C:$C,'[1]1. Отчет АТС'!$A:$A,$A117,'[1]1. Отчет АТС'!$B:$B,14)+'[1]2. Иные услуги'!$D$11+('[1]3. Услуги по передаче'!$H$11*1000)+('[1]4. СН (Установленные)'!$E$12*1000)+'[1]5. Плата за УРП'!$D$6</f>
        <v>6721.2420002339913</v>
      </c>
      <c r="Q117" s="34">
        <f>SUMIFS('[1]1. Отчет АТС'!$C:$C,'[1]1. Отчет АТС'!$A:$A,$A117,'[1]1. Отчет АТС'!$B:$B,15)+'[1]2. Иные услуги'!$D$11+('[1]3. Услуги по передаче'!$H$11*1000)+('[1]4. СН (Установленные)'!$E$12*1000)+'[1]5. Плата за УРП'!$D$6</f>
        <v>6722.3020002339908</v>
      </c>
      <c r="R117" s="34">
        <f>SUMIFS('[1]1. Отчет АТС'!$C:$C,'[1]1. Отчет АТС'!$A:$A,$A117,'[1]1. Отчет АТС'!$B:$B,16)+'[1]2. Иные услуги'!$D$11+('[1]3. Услуги по передаче'!$H$11*1000)+('[1]4. СН (Установленные)'!$E$12*1000)+'[1]5. Плата за УРП'!$D$6</f>
        <v>6722.6120002339912</v>
      </c>
      <c r="S117" s="34">
        <f>SUMIFS('[1]1. Отчет АТС'!$C:$C,'[1]1. Отчет АТС'!$A:$A,$A117,'[1]1. Отчет АТС'!$B:$B,17)+'[1]2. Иные услуги'!$D$11+('[1]3. Услуги по передаче'!$H$11*1000)+('[1]4. СН (Установленные)'!$E$12*1000)+'[1]5. Плата за УРП'!$D$6</f>
        <v>6749.3120002339911</v>
      </c>
      <c r="T117" s="34">
        <f>SUMIFS('[1]1. Отчет АТС'!$C:$C,'[1]1. Отчет АТС'!$A:$A,$A117,'[1]1. Отчет АТС'!$B:$B,18)+'[1]2. Иные услуги'!$D$11+('[1]3. Услуги по передаче'!$H$11*1000)+('[1]4. СН (Установленные)'!$E$12*1000)+'[1]5. Плата за УРП'!$D$6</f>
        <v>6734.1220002339915</v>
      </c>
      <c r="U117" s="34">
        <f>SUMIFS('[1]1. Отчет АТС'!$C:$C,'[1]1. Отчет АТС'!$A:$A,$A117,'[1]1. Отчет АТС'!$B:$B,19)+'[1]2. Иные услуги'!$D$11+('[1]3. Услуги по передаче'!$H$11*1000)+('[1]4. СН (Установленные)'!$E$12*1000)+'[1]5. Плата за УРП'!$D$6</f>
        <v>6699.2220002339909</v>
      </c>
      <c r="V117" s="34">
        <f>SUMIFS('[1]1. Отчет АТС'!$C:$C,'[1]1. Отчет АТС'!$A:$A,$A117,'[1]1. Отчет АТС'!$B:$B,20)+'[1]2. Иные услуги'!$D$11+('[1]3. Услуги по передаче'!$H$11*1000)+('[1]4. СН (Установленные)'!$E$12*1000)+'[1]5. Плата за УРП'!$D$6</f>
        <v>6715.102000233991</v>
      </c>
      <c r="W117" s="34">
        <f>SUMIFS('[1]1. Отчет АТС'!$C:$C,'[1]1. Отчет АТС'!$A:$A,$A117,'[1]1. Отчет АТС'!$B:$B,21)+'[1]2. Иные услуги'!$D$11+('[1]3. Услуги по передаче'!$H$11*1000)+('[1]4. СН (Установленные)'!$E$12*1000)+'[1]5. Плата за УРП'!$D$6</f>
        <v>6713.0420002339915</v>
      </c>
      <c r="X117" s="34">
        <f>SUMIFS('[1]1. Отчет АТС'!$C:$C,'[1]1. Отчет АТС'!$A:$A,$A117,'[1]1. Отчет АТС'!$B:$B,22)+'[1]2. Иные услуги'!$D$11+('[1]3. Услуги по передаче'!$H$11*1000)+('[1]4. СН (Установленные)'!$E$12*1000)+'[1]5. Плата за УРП'!$D$6</f>
        <v>6268.4420002339912</v>
      </c>
      <c r="Y117" s="34">
        <f>SUMIFS('[1]1. Отчет АТС'!$C:$C,'[1]1. Отчет АТС'!$A:$A,$A117,'[1]1. Отчет АТС'!$B:$B,23)+'[1]2. Иные услуги'!$D$11+('[1]3. Услуги по передаче'!$H$11*1000)+('[1]4. СН (Установленные)'!$E$12*1000)+'[1]5. Плата за УРП'!$D$6</f>
        <v>5954.7120002339907</v>
      </c>
    </row>
    <row r="118" spans="1:25" ht="15">
      <c r="A118" s="33">
        <v>45449</v>
      </c>
      <c r="B118" s="34">
        <f>SUMIFS('[1]1. Отчет АТС'!$C:$C,'[1]1. Отчет АТС'!$A:$A,$A118,'[1]1. Отчет АТС'!$B:$B,0)+'[1]2. Иные услуги'!$D$11+('[1]3. Услуги по передаче'!$H$11*1000)+('[1]4. СН (Установленные)'!$E$12*1000)+'[1]5. Плата за УРП'!$D$6</f>
        <v>5602.2020002339914</v>
      </c>
      <c r="C118" s="34">
        <f>SUMIFS('[1]1. Отчет АТС'!$C:$C,'[1]1. Отчет АТС'!$A:$A,$A118,'[1]1. Отчет АТС'!$B:$B,1)+'[1]2. Иные услуги'!$D$11+('[1]3. Услуги по передаче'!$H$11*1000)+('[1]4. СН (Установленные)'!$E$12*1000)+'[1]5. Плата за УРП'!$D$6</f>
        <v>5487.9920002339913</v>
      </c>
      <c r="D118" s="34">
        <f>SUMIFS('[1]1. Отчет АТС'!$C:$C,'[1]1. Отчет АТС'!$A:$A,$A118,'[1]1. Отчет АТС'!$B:$B,2)+'[1]2. Иные услуги'!$D$11+('[1]3. Услуги по передаче'!$H$11*1000)+('[1]4. СН (Установленные)'!$E$12*1000)+'[1]5. Плата за УРП'!$D$6</f>
        <v>5380.892000233991</v>
      </c>
      <c r="E118" s="34">
        <f>SUMIFS('[1]1. Отчет АТС'!$C:$C,'[1]1. Отчет АТС'!$A:$A,$A118,'[1]1. Отчет АТС'!$B:$B,3)+'[1]2. Иные услуги'!$D$11+('[1]3. Услуги по передаче'!$H$11*1000)+('[1]4. СН (Установленные)'!$E$12*1000)+'[1]5. Плата за УРП'!$D$6</f>
        <v>4724.102000233991</v>
      </c>
      <c r="F118" s="34">
        <f>SUMIFS('[1]1. Отчет АТС'!$C:$C,'[1]1. Отчет АТС'!$A:$A,$A118,'[1]1. Отчет АТС'!$B:$B,4)+'[1]2. Иные услуги'!$D$11+('[1]3. Услуги по передаче'!$H$11*1000)+('[1]4. СН (Установленные)'!$E$12*1000)+'[1]5. Плата за УРП'!$D$6</f>
        <v>4724.102000233991</v>
      </c>
      <c r="G118" s="34">
        <f>SUMIFS('[1]1. Отчет АТС'!$C:$C,'[1]1. Отчет АТС'!$A:$A,$A118,'[1]1. Отчет АТС'!$B:$B,5)+'[1]2. Иные услуги'!$D$11+('[1]3. Услуги по передаче'!$H$11*1000)+('[1]4. СН (Установленные)'!$E$12*1000)+'[1]5. Плата за УРП'!$D$6</f>
        <v>4724.102000233991</v>
      </c>
      <c r="H118" s="34">
        <f>SUMIFS('[1]1. Отчет АТС'!$C:$C,'[1]1. Отчет АТС'!$A:$A,$A118,'[1]1. Отчет АТС'!$B:$B,6)+'[1]2. Иные услуги'!$D$11+('[1]3. Услуги по передаче'!$H$11*1000)+('[1]4. СН (Установленные)'!$E$12*1000)+'[1]5. Плата за УРП'!$D$6</f>
        <v>4864.7420002339913</v>
      </c>
      <c r="I118" s="34">
        <f>SUMIFS('[1]1. Отчет АТС'!$C:$C,'[1]1. Отчет АТС'!$A:$A,$A118,'[1]1. Отчет АТС'!$B:$B,7)+'[1]2. Иные услуги'!$D$11+('[1]3. Услуги по передаче'!$H$11*1000)+('[1]4. СН (Установленные)'!$E$12*1000)+'[1]5. Плата за УРП'!$D$6</f>
        <v>5838.2720002339911</v>
      </c>
      <c r="J118" s="34">
        <f>SUMIFS('[1]1. Отчет АТС'!$C:$C,'[1]1. Отчет АТС'!$A:$A,$A118,'[1]1. Отчет АТС'!$B:$B,8)+'[1]2. Иные услуги'!$D$11+('[1]3. Услуги по передаче'!$H$11*1000)+('[1]4. СН (Установленные)'!$E$12*1000)+'[1]5. Плата за УРП'!$D$6</f>
        <v>6303.4920002339913</v>
      </c>
      <c r="K118" s="34">
        <f>SUMIFS('[1]1. Отчет АТС'!$C:$C,'[1]1. Отчет АТС'!$A:$A,$A118,'[1]1. Отчет АТС'!$B:$B,9)+'[1]2. Иные услуги'!$D$11+('[1]3. Услуги по передаче'!$H$11*1000)+('[1]4. СН (Установленные)'!$E$12*1000)+'[1]5. Плата за УРП'!$D$6</f>
        <v>6702.4620002339907</v>
      </c>
      <c r="L118" s="34">
        <f>SUMIFS('[1]1. Отчет АТС'!$C:$C,'[1]1. Отчет АТС'!$A:$A,$A118,'[1]1. Отчет АТС'!$B:$B,10)+'[1]2. Иные услуги'!$D$11+('[1]3. Услуги по передаче'!$H$11*1000)+('[1]4. СН (Установленные)'!$E$12*1000)+'[1]5. Плата за УРП'!$D$6</f>
        <v>6742.9520002339914</v>
      </c>
      <c r="M118" s="34">
        <f>SUMIFS('[1]1. Отчет АТС'!$C:$C,'[1]1. Отчет АТС'!$A:$A,$A118,'[1]1. Отчет АТС'!$B:$B,11)+'[1]2. Иные услуги'!$D$11+('[1]3. Услуги по передаче'!$H$11*1000)+('[1]4. СН (Установленные)'!$E$12*1000)+'[1]5. Плата за УРП'!$D$6</f>
        <v>6748.9320002339909</v>
      </c>
      <c r="N118" s="34">
        <f>SUMIFS('[1]1. Отчет АТС'!$C:$C,'[1]1. Отчет АТС'!$A:$A,$A118,'[1]1. Отчет АТС'!$B:$B,12)+'[1]2. Иные услуги'!$D$11+('[1]3. Услуги по передаче'!$H$11*1000)+('[1]4. СН (Установленные)'!$E$12*1000)+'[1]5. Плата за УРП'!$D$6</f>
        <v>6744.9120002339914</v>
      </c>
      <c r="O118" s="34">
        <f>SUMIFS('[1]1. Отчет АТС'!$C:$C,'[1]1. Отчет АТС'!$A:$A,$A118,'[1]1. Отчет АТС'!$B:$B,13)+'[1]2. Иные услуги'!$D$11+('[1]3. Услуги по передаче'!$H$11*1000)+('[1]4. СН (Установленные)'!$E$12*1000)+'[1]5. Плата за УРП'!$D$6</f>
        <v>6740.7020002339914</v>
      </c>
      <c r="P118" s="34">
        <f>SUMIFS('[1]1. Отчет АТС'!$C:$C,'[1]1. Отчет АТС'!$A:$A,$A118,'[1]1. Отчет АТС'!$B:$B,14)+'[1]2. Иные услуги'!$D$11+('[1]3. Услуги по передаче'!$H$11*1000)+('[1]4. СН (Установленные)'!$E$12*1000)+'[1]5. Плата за УРП'!$D$6</f>
        <v>6762.6320002339908</v>
      </c>
      <c r="Q118" s="34">
        <f>SUMIFS('[1]1. Отчет АТС'!$C:$C,'[1]1. Отчет АТС'!$A:$A,$A118,'[1]1. Отчет АТС'!$B:$B,15)+'[1]2. Иные услуги'!$D$11+('[1]3. Услуги по передаче'!$H$11*1000)+('[1]4. СН (Установленные)'!$E$12*1000)+'[1]5. Плата за УРП'!$D$6</f>
        <v>6768.7720002339911</v>
      </c>
      <c r="R118" s="34">
        <f>SUMIFS('[1]1. Отчет АТС'!$C:$C,'[1]1. Отчет АТС'!$A:$A,$A118,'[1]1. Отчет АТС'!$B:$B,16)+'[1]2. Иные услуги'!$D$11+('[1]3. Услуги по передаче'!$H$11*1000)+('[1]4. СН (Установленные)'!$E$12*1000)+'[1]5. Плата за УРП'!$D$6</f>
        <v>6756.8820002339908</v>
      </c>
      <c r="S118" s="34">
        <f>SUMIFS('[1]1. Отчет АТС'!$C:$C,'[1]1. Отчет АТС'!$A:$A,$A118,'[1]1. Отчет АТС'!$B:$B,17)+'[1]2. Иные услуги'!$D$11+('[1]3. Услуги по передаче'!$H$11*1000)+('[1]4. СН (Установленные)'!$E$12*1000)+'[1]5. Плата за УРП'!$D$6</f>
        <v>6741.8720002339915</v>
      </c>
      <c r="T118" s="34">
        <f>SUMIFS('[1]1. Отчет АТС'!$C:$C,'[1]1. Отчет АТС'!$A:$A,$A118,'[1]1. Отчет АТС'!$B:$B,18)+'[1]2. Иные услуги'!$D$11+('[1]3. Услуги по передаче'!$H$11*1000)+('[1]4. СН (Установленные)'!$E$12*1000)+'[1]5. Плата за УРП'!$D$6</f>
        <v>6725.7620002339918</v>
      </c>
      <c r="U118" s="34">
        <f>SUMIFS('[1]1. Отчет АТС'!$C:$C,'[1]1. Отчет АТС'!$A:$A,$A118,'[1]1. Отчет АТС'!$B:$B,19)+'[1]2. Иные услуги'!$D$11+('[1]3. Услуги по передаче'!$H$11*1000)+('[1]4. СН (Установленные)'!$E$12*1000)+'[1]5. Плата за УРП'!$D$6</f>
        <v>6548.7420002339913</v>
      </c>
      <c r="V118" s="34">
        <f>SUMIFS('[1]1. Отчет АТС'!$C:$C,'[1]1. Отчет АТС'!$A:$A,$A118,'[1]1. Отчет АТС'!$B:$B,20)+'[1]2. Иные услуги'!$D$11+('[1]3. Услуги по передаче'!$H$11*1000)+('[1]4. СН (Установленные)'!$E$12*1000)+'[1]5. Плата за УРП'!$D$6</f>
        <v>6634.7920002339915</v>
      </c>
      <c r="W118" s="34">
        <f>SUMIFS('[1]1. Отчет АТС'!$C:$C,'[1]1. Отчет АТС'!$A:$A,$A118,'[1]1. Отчет АТС'!$B:$B,21)+'[1]2. Иные услуги'!$D$11+('[1]3. Услуги по передаче'!$H$11*1000)+('[1]4. СН (Установленные)'!$E$12*1000)+'[1]5. Плата за УРП'!$D$6</f>
        <v>6551.4620002339907</v>
      </c>
      <c r="X118" s="34">
        <f>SUMIFS('[1]1. Отчет АТС'!$C:$C,'[1]1. Отчет АТС'!$A:$A,$A118,'[1]1. Отчет АТС'!$B:$B,22)+'[1]2. Иные услуги'!$D$11+('[1]3. Услуги по передаче'!$H$11*1000)+('[1]4. СН (Установленные)'!$E$12*1000)+'[1]5. Плата за УРП'!$D$6</f>
        <v>6100.6320002339908</v>
      </c>
      <c r="Y118" s="34">
        <f>SUMIFS('[1]1. Отчет АТС'!$C:$C,'[1]1. Отчет АТС'!$A:$A,$A118,'[1]1. Отчет АТС'!$B:$B,23)+'[1]2. Иные услуги'!$D$11+('[1]3. Услуги по передаче'!$H$11*1000)+('[1]4. СН (Установленные)'!$E$12*1000)+'[1]5. Плата за УРП'!$D$6</f>
        <v>5814.5620002339911</v>
      </c>
    </row>
    <row r="119" spans="1:25" ht="15">
      <c r="A119" s="33">
        <v>45450</v>
      </c>
      <c r="B119" s="34">
        <f>SUMIFS('[1]1. Отчет АТС'!$C:$C,'[1]1. Отчет АТС'!$A:$A,$A119,'[1]1. Отчет АТС'!$B:$B,0)+'[1]2. Иные услуги'!$D$11+('[1]3. Услуги по передаче'!$H$11*1000)+('[1]4. СН (Установленные)'!$E$12*1000)+'[1]5. Плата за УРП'!$D$6</f>
        <v>5656.9620002339907</v>
      </c>
      <c r="C119" s="34">
        <f>SUMIFS('[1]1. Отчет АТС'!$C:$C,'[1]1. Отчет АТС'!$A:$A,$A119,'[1]1. Отчет АТС'!$B:$B,1)+'[1]2. Иные услуги'!$D$11+('[1]3. Услуги по передаче'!$H$11*1000)+('[1]4. СН (Установленные)'!$E$12*1000)+'[1]5. Плата за УРП'!$D$6</f>
        <v>5470.9220002339916</v>
      </c>
      <c r="D119" s="34">
        <f>SUMIFS('[1]1. Отчет АТС'!$C:$C,'[1]1. Отчет АТС'!$A:$A,$A119,'[1]1. Отчет АТС'!$B:$B,2)+'[1]2. Иные услуги'!$D$11+('[1]3. Услуги по передаче'!$H$11*1000)+('[1]4. СН (Установленные)'!$E$12*1000)+'[1]5. Плата за УРП'!$D$6</f>
        <v>4832.8820002339908</v>
      </c>
      <c r="E119" s="34">
        <f>SUMIFS('[1]1. Отчет АТС'!$C:$C,'[1]1. Отчет АТС'!$A:$A,$A119,'[1]1. Отчет АТС'!$B:$B,3)+'[1]2. Иные услуги'!$D$11+('[1]3. Услуги по передаче'!$H$11*1000)+('[1]4. СН (Установленные)'!$E$12*1000)+'[1]5. Плата за УРП'!$D$6</f>
        <v>4819.9820002339911</v>
      </c>
      <c r="F119" s="34">
        <f>SUMIFS('[1]1. Отчет АТС'!$C:$C,'[1]1. Отчет АТС'!$A:$A,$A119,'[1]1. Отчет АТС'!$B:$B,4)+'[1]2. Иные услуги'!$D$11+('[1]3. Услуги по передаче'!$H$11*1000)+('[1]4. СН (Установленные)'!$E$12*1000)+'[1]5. Плата за УРП'!$D$6</f>
        <v>4813.0520002339908</v>
      </c>
      <c r="G119" s="34">
        <f>SUMIFS('[1]1. Отчет АТС'!$C:$C,'[1]1. Отчет АТС'!$A:$A,$A119,'[1]1. Отчет АТС'!$B:$B,5)+'[1]2. Иные услуги'!$D$11+('[1]3. Услуги по передаче'!$H$11*1000)+('[1]4. СН (Установленные)'!$E$12*1000)+'[1]5. Плата за УРП'!$D$6</f>
        <v>4838.1520002339912</v>
      </c>
      <c r="H119" s="34">
        <f>SUMIFS('[1]1. Отчет АТС'!$C:$C,'[1]1. Отчет АТС'!$A:$A,$A119,'[1]1. Отчет АТС'!$B:$B,6)+'[1]2. Иные услуги'!$D$11+('[1]3. Услуги по передаче'!$H$11*1000)+('[1]4. СН (Установленные)'!$E$12*1000)+'[1]5. Плата за УРП'!$D$6</f>
        <v>5687.9220002339916</v>
      </c>
      <c r="I119" s="34">
        <f>SUMIFS('[1]1. Отчет АТС'!$C:$C,'[1]1. Отчет АТС'!$A:$A,$A119,'[1]1. Отчет АТС'!$B:$B,7)+'[1]2. Иные услуги'!$D$11+('[1]3. Услуги по передаче'!$H$11*1000)+('[1]4. СН (Установленные)'!$E$12*1000)+'[1]5. Плата за УРП'!$D$6</f>
        <v>5979.7520002339916</v>
      </c>
      <c r="J119" s="34">
        <f>SUMIFS('[1]1. Отчет АТС'!$C:$C,'[1]1. Отчет АТС'!$A:$A,$A119,'[1]1. Отчет АТС'!$B:$B,8)+'[1]2. Иные услуги'!$D$11+('[1]3. Услуги по передаче'!$H$11*1000)+('[1]4. СН (Установленные)'!$E$12*1000)+'[1]5. Плата за УРП'!$D$6</f>
        <v>6349.7420002339913</v>
      </c>
      <c r="K119" s="34">
        <f>SUMIFS('[1]1. Отчет АТС'!$C:$C,'[1]1. Отчет АТС'!$A:$A,$A119,'[1]1. Отчет АТС'!$B:$B,9)+'[1]2. Иные услуги'!$D$11+('[1]3. Услуги по передаче'!$H$11*1000)+('[1]4. СН (Установленные)'!$E$12*1000)+'[1]5. Плата за УРП'!$D$6</f>
        <v>6724.2120002339907</v>
      </c>
      <c r="L119" s="34">
        <f>SUMIFS('[1]1. Отчет АТС'!$C:$C,'[1]1. Отчет АТС'!$A:$A,$A119,'[1]1. Отчет АТС'!$B:$B,10)+'[1]2. Иные услуги'!$D$11+('[1]3. Услуги по передаче'!$H$11*1000)+('[1]4. СН (Установленные)'!$E$12*1000)+'[1]5. Плата за УРП'!$D$6</f>
        <v>6726.0120002339918</v>
      </c>
      <c r="M119" s="34">
        <f>SUMIFS('[1]1. Отчет АТС'!$C:$C,'[1]1. Отчет АТС'!$A:$A,$A119,'[1]1. Отчет АТС'!$B:$B,11)+'[1]2. Иные услуги'!$D$11+('[1]3. Услуги по передаче'!$H$11*1000)+('[1]4. СН (Установленные)'!$E$12*1000)+'[1]5. Плата за УРП'!$D$6</f>
        <v>6728.1520002339912</v>
      </c>
      <c r="N119" s="34">
        <f>SUMIFS('[1]1. Отчет АТС'!$C:$C,'[1]1. Отчет АТС'!$A:$A,$A119,'[1]1. Отчет АТС'!$B:$B,12)+'[1]2. Иные услуги'!$D$11+('[1]3. Услуги по передаче'!$H$11*1000)+('[1]4. СН (Установленные)'!$E$12*1000)+'[1]5. Плата за УРП'!$D$6</f>
        <v>6731.9520002339914</v>
      </c>
      <c r="O119" s="34">
        <f>SUMIFS('[1]1. Отчет АТС'!$C:$C,'[1]1. Отчет АТС'!$A:$A,$A119,'[1]1. Отчет АТС'!$B:$B,13)+'[1]2. Иные услуги'!$D$11+('[1]3. Услуги по передаче'!$H$11*1000)+('[1]4. СН (Установленные)'!$E$12*1000)+'[1]5. Плата за УРП'!$D$6</f>
        <v>6729.5820002339915</v>
      </c>
      <c r="P119" s="34">
        <f>SUMIFS('[1]1. Отчет АТС'!$C:$C,'[1]1. Отчет АТС'!$A:$A,$A119,'[1]1. Отчет АТС'!$B:$B,14)+'[1]2. Иные услуги'!$D$11+('[1]3. Услуги по передаче'!$H$11*1000)+('[1]4. СН (Установленные)'!$E$12*1000)+'[1]5. Плата за УРП'!$D$6</f>
        <v>6735.5820002339915</v>
      </c>
      <c r="Q119" s="34">
        <f>SUMIFS('[1]1. Отчет АТС'!$C:$C,'[1]1. Отчет АТС'!$A:$A,$A119,'[1]1. Отчет АТС'!$B:$B,15)+'[1]2. Иные услуги'!$D$11+('[1]3. Услуги по передаче'!$H$11*1000)+('[1]4. СН (Установленные)'!$E$12*1000)+'[1]5. Плата за УРП'!$D$6</f>
        <v>6736.3220002339913</v>
      </c>
      <c r="R119" s="34">
        <f>SUMIFS('[1]1. Отчет АТС'!$C:$C,'[1]1. Отчет АТС'!$A:$A,$A119,'[1]1. Отчет АТС'!$B:$B,16)+'[1]2. Иные услуги'!$D$11+('[1]3. Услуги по передаче'!$H$11*1000)+('[1]4. СН (Установленные)'!$E$12*1000)+'[1]5. Плата за УРП'!$D$6</f>
        <v>6773.9120002339914</v>
      </c>
      <c r="S119" s="34">
        <f>SUMIFS('[1]1. Отчет АТС'!$C:$C,'[1]1. Отчет АТС'!$A:$A,$A119,'[1]1. Отчет АТС'!$B:$B,17)+'[1]2. Иные услуги'!$D$11+('[1]3. Услуги по передаче'!$H$11*1000)+('[1]4. СН (Установленные)'!$E$12*1000)+'[1]5. Плата за УРП'!$D$6</f>
        <v>6753.5520002339908</v>
      </c>
      <c r="T119" s="34">
        <f>SUMIFS('[1]1. Отчет АТС'!$C:$C,'[1]1. Отчет АТС'!$A:$A,$A119,'[1]1. Отчет АТС'!$B:$B,18)+'[1]2. Иные услуги'!$D$11+('[1]3. Услуги по передаче'!$H$11*1000)+('[1]4. СН (Установленные)'!$E$12*1000)+'[1]5. Плата за УРП'!$D$6</f>
        <v>6764.0820002339915</v>
      </c>
      <c r="U119" s="34">
        <f>SUMIFS('[1]1. Отчет АТС'!$C:$C,'[1]1. Отчет АТС'!$A:$A,$A119,'[1]1. Отчет АТС'!$B:$B,19)+'[1]2. Иные услуги'!$D$11+('[1]3. Услуги по передаче'!$H$11*1000)+('[1]4. СН (Установленные)'!$E$12*1000)+'[1]5. Плата за УРП'!$D$6</f>
        <v>6729.2320002339911</v>
      </c>
      <c r="V119" s="34">
        <f>SUMIFS('[1]1. Отчет АТС'!$C:$C,'[1]1. Отчет АТС'!$A:$A,$A119,'[1]1. Отчет АТС'!$B:$B,20)+'[1]2. Иные услуги'!$D$11+('[1]3. Услуги по передаче'!$H$11*1000)+('[1]4. СН (Установленные)'!$E$12*1000)+'[1]5. Плата за УРП'!$D$6</f>
        <v>6765.4220002339916</v>
      </c>
      <c r="W119" s="34">
        <f>SUMIFS('[1]1. Отчет АТС'!$C:$C,'[1]1. Отчет АТС'!$A:$A,$A119,'[1]1. Отчет АТС'!$B:$B,21)+'[1]2. Иные услуги'!$D$11+('[1]3. Услуги по передаче'!$H$11*1000)+('[1]4. СН (Установленные)'!$E$12*1000)+'[1]5. Плата за УРП'!$D$6</f>
        <v>6757.5520002339908</v>
      </c>
      <c r="X119" s="34">
        <f>SUMIFS('[1]1. Отчет АТС'!$C:$C,'[1]1. Отчет АТС'!$A:$A,$A119,'[1]1. Отчет АТС'!$B:$B,22)+'[1]2. Иные услуги'!$D$11+('[1]3. Услуги по передаче'!$H$11*1000)+('[1]4. СН (Установленные)'!$E$12*1000)+'[1]5. Плата за УРП'!$D$6</f>
        <v>6376.2120002339907</v>
      </c>
      <c r="Y119" s="34">
        <f>SUMIFS('[1]1. Отчет АТС'!$C:$C,'[1]1. Отчет АТС'!$A:$A,$A119,'[1]1. Отчет АТС'!$B:$B,23)+'[1]2. Иные услуги'!$D$11+('[1]3. Услуги по передаче'!$H$11*1000)+('[1]4. СН (Установленные)'!$E$12*1000)+'[1]5. Плата за УРП'!$D$6</f>
        <v>6005.6520002339912</v>
      </c>
    </row>
    <row r="120" spans="1:25" ht="15">
      <c r="A120" s="33">
        <v>45451</v>
      </c>
      <c r="B120" s="34">
        <f>SUMIFS('[1]1. Отчет АТС'!$C:$C,'[1]1. Отчет АТС'!$A:$A,$A120,'[1]1. Отчет АТС'!$B:$B,0)+'[1]2. Иные услуги'!$D$11+('[1]3. Услуги по передаче'!$H$11*1000)+('[1]4. СН (Установленные)'!$E$12*1000)+'[1]5. Плата за УРП'!$D$6</f>
        <v>5935.4120002339914</v>
      </c>
      <c r="C120" s="34">
        <f>SUMIFS('[1]1. Отчет АТС'!$C:$C,'[1]1. Отчет АТС'!$A:$A,$A120,'[1]1. Отчет АТС'!$B:$B,1)+'[1]2. Иные услуги'!$D$11+('[1]3. Услуги по передаче'!$H$11*1000)+('[1]4. СН (Установленные)'!$E$12*1000)+'[1]5. Плата за УРП'!$D$6</f>
        <v>5716.5120002339909</v>
      </c>
      <c r="D120" s="34">
        <f>SUMIFS('[1]1. Отчет АТС'!$C:$C,'[1]1. Отчет АТС'!$A:$A,$A120,'[1]1. Отчет АТС'!$B:$B,2)+'[1]2. Иные услуги'!$D$11+('[1]3. Услуги по передаче'!$H$11*1000)+('[1]4. СН (Установленные)'!$E$12*1000)+'[1]5. Плата за УРП'!$D$6</f>
        <v>5576.2620002339909</v>
      </c>
      <c r="E120" s="34">
        <f>SUMIFS('[1]1. Отчет АТС'!$C:$C,'[1]1. Отчет АТС'!$A:$A,$A120,'[1]1. Отчет АТС'!$B:$B,3)+'[1]2. Иные услуги'!$D$11+('[1]3. Услуги по передаче'!$H$11*1000)+('[1]4. СН (Установленные)'!$E$12*1000)+'[1]5. Плата за УРП'!$D$6</f>
        <v>5517.352000233991</v>
      </c>
      <c r="F120" s="34">
        <f>SUMIFS('[1]1. Отчет АТС'!$C:$C,'[1]1. Отчет АТС'!$A:$A,$A120,'[1]1. Отчет АТС'!$B:$B,4)+'[1]2. Иные услуги'!$D$11+('[1]3. Услуги по передаче'!$H$11*1000)+('[1]4. СН (Установленные)'!$E$12*1000)+'[1]5. Плата за УРП'!$D$6</f>
        <v>5521.0520002339908</v>
      </c>
      <c r="G120" s="34">
        <f>SUMIFS('[1]1. Отчет АТС'!$C:$C,'[1]1. Отчет АТС'!$A:$A,$A120,'[1]1. Отчет АТС'!$B:$B,5)+'[1]2. Иные услуги'!$D$11+('[1]3. Услуги по передаче'!$H$11*1000)+('[1]4. СН (Установленные)'!$E$12*1000)+'[1]5. Плата за УРП'!$D$6</f>
        <v>5636.2720002339911</v>
      </c>
      <c r="H120" s="34">
        <f>SUMIFS('[1]1. Отчет АТС'!$C:$C,'[1]1. Отчет АТС'!$A:$A,$A120,'[1]1. Отчет АТС'!$B:$B,6)+'[1]2. Иные услуги'!$D$11+('[1]3. Услуги по передаче'!$H$11*1000)+('[1]4. СН (Установленные)'!$E$12*1000)+'[1]5. Плата за УРП'!$D$6</f>
        <v>5761.2720002339911</v>
      </c>
      <c r="I120" s="34">
        <f>SUMIFS('[1]1. Отчет АТС'!$C:$C,'[1]1. Отчет АТС'!$A:$A,$A120,'[1]1. Отчет АТС'!$B:$B,7)+'[1]2. Иные услуги'!$D$11+('[1]3. Услуги по передаче'!$H$11*1000)+('[1]4. СН (Установленные)'!$E$12*1000)+'[1]5. Плата за УРП'!$D$6</f>
        <v>5948.1620002339914</v>
      </c>
      <c r="J120" s="34">
        <f>SUMIFS('[1]1. Отчет АТС'!$C:$C,'[1]1. Отчет АТС'!$A:$A,$A120,'[1]1. Отчет АТС'!$B:$B,8)+'[1]2. Иные услуги'!$D$11+('[1]3. Услуги по передаче'!$H$11*1000)+('[1]4. СН (Установленные)'!$E$12*1000)+'[1]5. Плата за УРП'!$D$6</f>
        <v>6444.1620002339914</v>
      </c>
      <c r="K120" s="34">
        <f>SUMIFS('[1]1. Отчет АТС'!$C:$C,'[1]1. Отчет АТС'!$A:$A,$A120,'[1]1. Отчет АТС'!$B:$B,9)+'[1]2. Иные услуги'!$D$11+('[1]3. Услуги по передаче'!$H$11*1000)+('[1]4. СН (Установленные)'!$E$12*1000)+'[1]5. Плата за УРП'!$D$6</f>
        <v>6753.4320002339909</v>
      </c>
      <c r="L120" s="34">
        <f>SUMIFS('[1]1. Отчет АТС'!$C:$C,'[1]1. Отчет АТС'!$A:$A,$A120,'[1]1. Отчет АТС'!$B:$B,10)+'[1]2. Иные услуги'!$D$11+('[1]3. Услуги по передаче'!$H$11*1000)+('[1]4. СН (Установленные)'!$E$12*1000)+'[1]5. Плата за УРП'!$D$6</f>
        <v>6773.9020002339912</v>
      </c>
      <c r="M120" s="34">
        <f>SUMIFS('[1]1. Отчет АТС'!$C:$C,'[1]1. Отчет АТС'!$A:$A,$A120,'[1]1. Отчет АТС'!$B:$B,11)+'[1]2. Иные услуги'!$D$11+('[1]3. Услуги по передаче'!$H$11*1000)+('[1]4. СН (Установленные)'!$E$12*1000)+'[1]5. Плата за УРП'!$D$6</f>
        <v>6780.0120002339909</v>
      </c>
      <c r="N120" s="34">
        <f>SUMIFS('[1]1. Отчет АТС'!$C:$C,'[1]1. Отчет АТС'!$A:$A,$A120,'[1]1. Отчет АТС'!$B:$B,12)+'[1]2. Иные услуги'!$D$11+('[1]3. Услуги по передаче'!$H$11*1000)+('[1]4. СН (Установленные)'!$E$12*1000)+'[1]5. Плата за УРП'!$D$6</f>
        <v>6784.2720002339911</v>
      </c>
      <c r="O120" s="34">
        <f>SUMIFS('[1]1. Отчет АТС'!$C:$C,'[1]1. Отчет АТС'!$A:$A,$A120,'[1]1. Отчет АТС'!$B:$B,13)+'[1]2. Иные услуги'!$D$11+('[1]3. Услуги по передаче'!$H$11*1000)+('[1]4. СН (Установленные)'!$E$12*1000)+'[1]5. Плата за УРП'!$D$6</f>
        <v>6781.6820002339909</v>
      </c>
      <c r="P120" s="34">
        <f>SUMIFS('[1]1. Отчет АТС'!$C:$C,'[1]1. Отчет АТС'!$A:$A,$A120,'[1]1. Отчет АТС'!$B:$B,14)+'[1]2. Иные услуги'!$D$11+('[1]3. Услуги по передаче'!$H$11*1000)+('[1]4. СН (Установленные)'!$E$12*1000)+'[1]5. Плата за УРП'!$D$6</f>
        <v>6790.0520002339908</v>
      </c>
      <c r="Q120" s="34">
        <f>SUMIFS('[1]1. Отчет АТС'!$C:$C,'[1]1. Отчет АТС'!$A:$A,$A120,'[1]1. Отчет АТС'!$B:$B,15)+'[1]2. Иные услуги'!$D$11+('[1]3. Услуги по передаче'!$H$11*1000)+('[1]4. СН (Установленные)'!$E$12*1000)+'[1]5. Плата за УРП'!$D$6</f>
        <v>6794.8620002339912</v>
      </c>
      <c r="R120" s="34">
        <f>SUMIFS('[1]1. Отчет АТС'!$C:$C,'[1]1. Отчет АТС'!$A:$A,$A120,'[1]1. Отчет АТС'!$B:$B,16)+'[1]2. Иные услуги'!$D$11+('[1]3. Услуги по передаче'!$H$11*1000)+('[1]4. СН (Установленные)'!$E$12*1000)+'[1]5. Плата за УРП'!$D$6</f>
        <v>6809.5020002339916</v>
      </c>
      <c r="S120" s="34">
        <f>SUMIFS('[1]1. Отчет АТС'!$C:$C,'[1]1. Отчет АТС'!$A:$A,$A120,'[1]1. Отчет АТС'!$B:$B,17)+'[1]2. Иные услуги'!$D$11+('[1]3. Услуги по передаче'!$H$11*1000)+('[1]4. СН (Установленные)'!$E$12*1000)+'[1]5. Плата за УРП'!$D$6</f>
        <v>6811.8220002339913</v>
      </c>
      <c r="T120" s="34">
        <f>SUMIFS('[1]1. Отчет АТС'!$C:$C,'[1]1. Отчет АТС'!$A:$A,$A120,'[1]1. Отчет АТС'!$B:$B,18)+'[1]2. Иные услуги'!$D$11+('[1]3. Услуги по передаче'!$H$11*1000)+('[1]4. СН (Установленные)'!$E$12*1000)+'[1]5. Плата за УРП'!$D$6</f>
        <v>6802.5720002339913</v>
      </c>
      <c r="U120" s="34">
        <f>SUMIFS('[1]1. Отчет АТС'!$C:$C,'[1]1. Отчет АТС'!$A:$A,$A120,'[1]1. Отчет АТС'!$B:$B,19)+'[1]2. Иные услуги'!$D$11+('[1]3. Услуги по передаче'!$H$11*1000)+('[1]4. СН (Установленные)'!$E$12*1000)+'[1]5. Плата за УРП'!$D$6</f>
        <v>6784.9220002339916</v>
      </c>
      <c r="V120" s="34">
        <f>SUMIFS('[1]1. Отчет АТС'!$C:$C,'[1]1. Отчет АТС'!$A:$A,$A120,'[1]1. Отчет АТС'!$B:$B,20)+'[1]2. Иные услуги'!$D$11+('[1]3. Услуги по передаче'!$H$11*1000)+('[1]4. СН (Установленные)'!$E$12*1000)+'[1]5. Плата за УРП'!$D$6</f>
        <v>6803.4020002339912</v>
      </c>
      <c r="W120" s="34">
        <f>SUMIFS('[1]1. Отчет АТС'!$C:$C,'[1]1. Отчет АТС'!$A:$A,$A120,'[1]1. Отчет АТС'!$B:$B,21)+'[1]2. Иные услуги'!$D$11+('[1]3. Услуги по передаче'!$H$11*1000)+('[1]4. СН (Установленные)'!$E$12*1000)+'[1]5. Плата за УРП'!$D$6</f>
        <v>6794.6620002339914</v>
      </c>
      <c r="X120" s="34">
        <f>SUMIFS('[1]1. Отчет АТС'!$C:$C,'[1]1. Отчет АТС'!$A:$A,$A120,'[1]1. Отчет АТС'!$B:$B,22)+'[1]2. Иные услуги'!$D$11+('[1]3. Услуги по передаче'!$H$11*1000)+('[1]4. СН (Установленные)'!$E$12*1000)+'[1]5. Плата за УРП'!$D$6</f>
        <v>6690.142000233991</v>
      </c>
      <c r="Y120" s="34">
        <f>SUMIFS('[1]1. Отчет АТС'!$C:$C,'[1]1. Отчет АТС'!$A:$A,$A120,'[1]1. Отчет АТС'!$B:$B,23)+'[1]2. Иные услуги'!$D$11+('[1]3. Услуги по передаче'!$H$11*1000)+('[1]4. СН (Установленные)'!$E$12*1000)+'[1]5. Плата за УРП'!$D$6</f>
        <v>6181.3620002339912</v>
      </c>
    </row>
    <row r="121" spans="1:25" ht="15">
      <c r="A121" s="33">
        <v>45452</v>
      </c>
      <c r="B121" s="34">
        <f>SUMIFS('[1]1. Отчет АТС'!$C:$C,'[1]1. Отчет АТС'!$A:$A,$A121,'[1]1. Отчет АТС'!$B:$B,0)+'[1]2. Иные услуги'!$D$11+('[1]3. Услуги по передаче'!$H$11*1000)+('[1]4. СН (Установленные)'!$E$12*1000)+'[1]5. Плата за УРП'!$D$6</f>
        <v>5854.2620002339918</v>
      </c>
      <c r="C121" s="34">
        <f>SUMIFS('[1]1. Отчет АТС'!$C:$C,'[1]1. Отчет АТС'!$A:$A,$A121,'[1]1. Отчет АТС'!$B:$B,1)+'[1]2. Иные услуги'!$D$11+('[1]3. Услуги по передаче'!$H$11*1000)+('[1]4. СН (Установленные)'!$E$12*1000)+'[1]5. Плата за УРП'!$D$6</f>
        <v>5742.0520002339908</v>
      </c>
      <c r="D121" s="34">
        <f>SUMIFS('[1]1. Отчет АТС'!$C:$C,'[1]1. Отчет АТС'!$A:$A,$A121,'[1]1. Отчет АТС'!$B:$B,2)+'[1]2. Иные услуги'!$D$11+('[1]3. Услуги по передаче'!$H$11*1000)+('[1]4. СН (Установленные)'!$E$12*1000)+'[1]5. Плата за УРП'!$D$6</f>
        <v>5571.7520002339916</v>
      </c>
      <c r="E121" s="34">
        <f>SUMIFS('[1]1. Отчет АТС'!$C:$C,'[1]1. Отчет АТС'!$A:$A,$A121,'[1]1. Отчет АТС'!$B:$B,3)+'[1]2. Иные услуги'!$D$11+('[1]3. Услуги по передаче'!$H$11*1000)+('[1]4. СН (Установленные)'!$E$12*1000)+'[1]5. Плата за УРП'!$D$6</f>
        <v>5485.9120002339914</v>
      </c>
      <c r="F121" s="34">
        <f>SUMIFS('[1]1. Отчет АТС'!$C:$C,'[1]1. Отчет АТС'!$A:$A,$A121,'[1]1. Отчет АТС'!$B:$B,4)+'[1]2. Иные услуги'!$D$11+('[1]3. Услуги по передаче'!$H$11*1000)+('[1]4. СН (Установленные)'!$E$12*1000)+'[1]5. Плата за УРП'!$D$6</f>
        <v>5436.2320002339911</v>
      </c>
      <c r="G121" s="34">
        <f>SUMIFS('[1]1. Отчет АТС'!$C:$C,'[1]1. Отчет АТС'!$A:$A,$A121,'[1]1. Отчет АТС'!$B:$B,5)+'[1]2. Иные услуги'!$D$11+('[1]3. Услуги по передаче'!$H$11*1000)+('[1]4. СН (Установленные)'!$E$12*1000)+'[1]5. Плата за УРП'!$D$6</f>
        <v>5472.5620002339911</v>
      </c>
      <c r="H121" s="34">
        <f>SUMIFS('[1]1. Отчет АТС'!$C:$C,'[1]1. Отчет АТС'!$A:$A,$A121,'[1]1. Отчет АТС'!$B:$B,6)+'[1]2. Иные услуги'!$D$11+('[1]3. Услуги по передаче'!$H$11*1000)+('[1]4. СН (Установленные)'!$E$12*1000)+'[1]5. Плата за УРП'!$D$6</f>
        <v>5470.892000233991</v>
      </c>
      <c r="I121" s="34">
        <f>SUMIFS('[1]1. Отчет АТС'!$C:$C,'[1]1. Отчет АТС'!$A:$A,$A121,'[1]1. Отчет АТС'!$B:$B,7)+'[1]2. Иные услуги'!$D$11+('[1]3. Услуги по передаче'!$H$11*1000)+('[1]4. СН (Установленные)'!$E$12*1000)+'[1]5. Плата за УРП'!$D$6</f>
        <v>5861.9420002339912</v>
      </c>
      <c r="J121" s="34">
        <f>SUMIFS('[1]1. Отчет АТС'!$C:$C,'[1]1. Отчет АТС'!$A:$A,$A121,'[1]1. Отчет АТС'!$B:$B,8)+'[1]2. Иные услуги'!$D$11+('[1]3. Услуги по передаче'!$H$11*1000)+('[1]4. СН (Установленные)'!$E$12*1000)+'[1]5. Плата за УРП'!$D$6</f>
        <v>6214.352000233991</v>
      </c>
      <c r="K121" s="34">
        <f>SUMIFS('[1]1. Отчет АТС'!$C:$C,'[1]1. Отчет АТС'!$A:$A,$A121,'[1]1. Отчет АТС'!$B:$B,9)+'[1]2. Иные услуги'!$D$11+('[1]3. Услуги по передаче'!$H$11*1000)+('[1]4. СН (Установленные)'!$E$12*1000)+'[1]5. Плата за УРП'!$D$6</f>
        <v>6620.3020002339908</v>
      </c>
      <c r="L121" s="34">
        <f>SUMIFS('[1]1. Отчет АТС'!$C:$C,'[1]1. Отчет АТС'!$A:$A,$A121,'[1]1. Отчет АТС'!$B:$B,10)+'[1]2. Иные услуги'!$D$11+('[1]3. Услуги по передаче'!$H$11*1000)+('[1]4. СН (Установленные)'!$E$12*1000)+'[1]5. Плата за УРП'!$D$6</f>
        <v>6745.9120002339914</v>
      </c>
      <c r="M121" s="34">
        <f>SUMIFS('[1]1. Отчет АТС'!$C:$C,'[1]1. Отчет АТС'!$A:$A,$A121,'[1]1. Отчет АТС'!$B:$B,11)+'[1]2. Иные услуги'!$D$11+('[1]3. Услуги по передаче'!$H$11*1000)+('[1]4. СН (Установленные)'!$E$12*1000)+'[1]5. Плата за УРП'!$D$6</f>
        <v>6752.9820002339911</v>
      </c>
      <c r="N121" s="34">
        <f>SUMIFS('[1]1. Отчет АТС'!$C:$C,'[1]1. Отчет АТС'!$A:$A,$A121,'[1]1. Отчет АТС'!$B:$B,12)+'[1]2. Иные услуги'!$D$11+('[1]3. Услуги по передаче'!$H$11*1000)+('[1]4. СН (Установленные)'!$E$12*1000)+'[1]5. Плата за УРП'!$D$6</f>
        <v>6752.7920002339915</v>
      </c>
      <c r="O121" s="34">
        <f>SUMIFS('[1]1. Отчет АТС'!$C:$C,'[1]1. Отчет АТС'!$A:$A,$A121,'[1]1. Отчет АТС'!$B:$B,13)+'[1]2. Иные услуги'!$D$11+('[1]3. Услуги по передаче'!$H$11*1000)+('[1]4. СН (Установленные)'!$E$12*1000)+'[1]5. Плата за УРП'!$D$6</f>
        <v>6748.2620002339918</v>
      </c>
      <c r="P121" s="34">
        <f>SUMIFS('[1]1. Отчет АТС'!$C:$C,'[1]1. Отчет АТС'!$A:$A,$A121,'[1]1. Отчет АТС'!$B:$B,14)+'[1]2. Иные услуги'!$D$11+('[1]3. Услуги по передаче'!$H$11*1000)+('[1]4. СН (Установленные)'!$E$12*1000)+'[1]5. Плата за УРП'!$D$6</f>
        <v>6752.6620002339914</v>
      </c>
      <c r="Q121" s="34">
        <f>SUMIFS('[1]1. Отчет АТС'!$C:$C,'[1]1. Отчет АТС'!$A:$A,$A121,'[1]1. Отчет АТС'!$B:$B,15)+'[1]2. Иные услуги'!$D$11+('[1]3. Услуги по передаче'!$H$11*1000)+('[1]4. СН (Установленные)'!$E$12*1000)+'[1]5. Плата за УРП'!$D$6</f>
        <v>6752.6820002339909</v>
      </c>
      <c r="R121" s="34">
        <f>SUMIFS('[1]1. Отчет АТС'!$C:$C,'[1]1. Отчет АТС'!$A:$A,$A121,'[1]1. Отчет АТС'!$B:$B,16)+'[1]2. Иные услуги'!$D$11+('[1]3. Услуги по передаче'!$H$11*1000)+('[1]4. СН (Установленные)'!$E$12*1000)+'[1]5. Плата за УРП'!$D$6</f>
        <v>6782.3620002339912</v>
      </c>
      <c r="S121" s="34">
        <f>SUMIFS('[1]1. Отчет АТС'!$C:$C,'[1]1. Отчет АТС'!$A:$A,$A121,'[1]1. Отчет АТС'!$B:$B,17)+'[1]2. Иные услуги'!$D$11+('[1]3. Услуги по передаче'!$H$11*1000)+('[1]4. СН (Установленные)'!$E$12*1000)+'[1]5. Плата за УРП'!$D$6</f>
        <v>6789.4820002339911</v>
      </c>
      <c r="T121" s="34">
        <f>SUMIFS('[1]1. Отчет АТС'!$C:$C,'[1]1. Отчет АТС'!$A:$A,$A121,'[1]1. Отчет АТС'!$B:$B,18)+'[1]2. Иные услуги'!$D$11+('[1]3. Услуги по передаче'!$H$11*1000)+('[1]4. СН (Установленные)'!$E$12*1000)+'[1]5. Плата за УРП'!$D$6</f>
        <v>6786.6920002339912</v>
      </c>
      <c r="U121" s="34">
        <f>SUMIFS('[1]1. Отчет АТС'!$C:$C,'[1]1. Отчет АТС'!$A:$A,$A121,'[1]1. Отчет АТС'!$B:$B,19)+'[1]2. Иные услуги'!$D$11+('[1]3. Услуги по передаче'!$H$11*1000)+('[1]4. СН (Установленные)'!$E$12*1000)+'[1]5. Плата за УРП'!$D$6</f>
        <v>6757.6220002339915</v>
      </c>
      <c r="V121" s="34">
        <f>SUMIFS('[1]1. Отчет АТС'!$C:$C,'[1]1. Отчет АТС'!$A:$A,$A121,'[1]1. Отчет АТС'!$B:$B,20)+'[1]2. Иные услуги'!$D$11+('[1]3. Услуги по передаче'!$H$11*1000)+('[1]4. СН (Установленные)'!$E$12*1000)+'[1]5. Плата за УРП'!$D$6</f>
        <v>6785.1220002339905</v>
      </c>
      <c r="W121" s="34">
        <f>SUMIFS('[1]1. Отчет АТС'!$C:$C,'[1]1. Отчет АТС'!$A:$A,$A121,'[1]1. Отчет АТС'!$B:$B,21)+'[1]2. Иные услуги'!$D$11+('[1]3. Услуги по передаче'!$H$11*1000)+('[1]4. СН (Установленные)'!$E$12*1000)+'[1]5. Плата за УРП'!$D$6</f>
        <v>6768.8820002339908</v>
      </c>
      <c r="X121" s="34">
        <f>SUMIFS('[1]1. Отчет АТС'!$C:$C,'[1]1. Отчет АТС'!$A:$A,$A121,'[1]1. Отчет АТС'!$B:$B,22)+'[1]2. Иные услуги'!$D$11+('[1]3. Услуги по передаче'!$H$11*1000)+('[1]4. СН (Установленные)'!$E$12*1000)+'[1]5. Плата за УРП'!$D$6</f>
        <v>6663.7920002339915</v>
      </c>
      <c r="Y121" s="34">
        <f>SUMIFS('[1]1. Отчет АТС'!$C:$C,'[1]1. Отчет АТС'!$A:$A,$A121,'[1]1. Отчет АТС'!$B:$B,23)+'[1]2. Иные услуги'!$D$11+('[1]3. Услуги по передаче'!$H$11*1000)+('[1]4. СН (Установленные)'!$E$12*1000)+'[1]5. Плата за УРП'!$D$6</f>
        <v>6167.0920002339917</v>
      </c>
    </row>
    <row r="122" spans="1:25" ht="15">
      <c r="A122" s="33">
        <v>45453</v>
      </c>
      <c r="B122" s="34">
        <f>SUMIFS('[1]1. Отчет АТС'!$C:$C,'[1]1. Отчет АТС'!$A:$A,$A122,'[1]1. Отчет АТС'!$B:$B,0)+'[1]2. Иные услуги'!$D$11+('[1]3. Услуги по передаче'!$H$11*1000)+('[1]4. СН (Установленные)'!$E$12*1000)+'[1]5. Плата за УРП'!$D$6</f>
        <v>5797.9620002339907</v>
      </c>
      <c r="C122" s="34">
        <f>SUMIFS('[1]1. Отчет АТС'!$C:$C,'[1]1. Отчет АТС'!$A:$A,$A122,'[1]1. Отчет АТС'!$B:$B,1)+'[1]2. Иные услуги'!$D$11+('[1]3. Услуги по передаче'!$H$11*1000)+('[1]4. СН (Установленные)'!$E$12*1000)+'[1]5. Плата за УРП'!$D$6</f>
        <v>5654.2020002339914</v>
      </c>
      <c r="D122" s="34">
        <f>SUMIFS('[1]1. Отчет АТС'!$C:$C,'[1]1. Отчет АТС'!$A:$A,$A122,'[1]1. Отчет АТС'!$B:$B,2)+'[1]2. Иные услуги'!$D$11+('[1]3. Услуги по передаче'!$H$11*1000)+('[1]4. СН (Установленные)'!$E$12*1000)+'[1]5. Плата за УРП'!$D$6</f>
        <v>5527.3120002339911</v>
      </c>
      <c r="E122" s="34">
        <f>SUMIFS('[1]1. Отчет АТС'!$C:$C,'[1]1. Отчет АТС'!$A:$A,$A122,'[1]1. Отчет АТС'!$B:$B,3)+'[1]2. Иные услуги'!$D$11+('[1]3. Услуги по передаче'!$H$11*1000)+('[1]4. СН (Установленные)'!$E$12*1000)+'[1]5. Плата за УРП'!$D$6</f>
        <v>5476.1120002339912</v>
      </c>
      <c r="F122" s="34">
        <f>SUMIFS('[1]1. Отчет АТС'!$C:$C,'[1]1. Отчет АТС'!$A:$A,$A122,'[1]1. Отчет АТС'!$B:$B,4)+'[1]2. Иные услуги'!$D$11+('[1]3. Услуги по передаче'!$H$11*1000)+('[1]4. СН (Установленные)'!$E$12*1000)+'[1]5. Плата за УРП'!$D$6</f>
        <v>5379.4320002339909</v>
      </c>
      <c r="G122" s="34">
        <f>SUMIFS('[1]1. Отчет АТС'!$C:$C,'[1]1. Отчет АТС'!$A:$A,$A122,'[1]1. Отчет АТС'!$B:$B,5)+'[1]2. Иные услуги'!$D$11+('[1]3. Услуги по передаче'!$H$11*1000)+('[1]4. СН (Установленные)'!$E$12*1000)+'[1]5. Плата за УРП'!$D$6</f>
        <v>5621.6720002339916</v>
      </c>
      <c r="H122" s="34">
        <f>SUMIFS('[1]1. Отчет АТС'!$C:$C,'[1]1. Отчет АТС'!$A:$A,$A122,'[1]1. Отчет АТС'!$B:$B,6)+'[1]2. Иные услуги'!$D$11+('[1]3. Услуги по передаче'!$H$11*1000)+('[1]4. СН (Установленные)'!$E$12*1000)+'[1]5. Плата за УРП'!$D$6</f>
        <v>5777.5220002339911</v>
      </c>
      <c r="I122" s="34">
        <f>SUMIFS('[1]1. Отчет АТС'!$C:$C,'[1]1. Отчет АТС'!$A:$A,$A122,'[1]1. Отчет АТС'!$B:$B,7)+'[1]2. Иные услуги'!$D$11+('[1]3. Услуги по передаче'!$H$11*1000)+('[1]4. СН (Установленные)'!$E$12*1000)+'[1]5. Плата за УРП'!$D$6</f>
        <v>6134.2120002339907</v>
      </c>
      <c r="J122" s="34">
        <f>SUMIFS('[1]1. Отчет АТС'!$C:$C,'[1]1. Отчет АТС'!$A:$A,$A122,'[1]1. Отчет АТС'!$B:$B,8)+'[1]2. Иные услуги'!$D$11+('[1]3. Услуги по передаче'!$H$11*1000)+('[1]4. СН (Установленные)'!$E$12*1000)+'[1]5. Плата за УРП'!$D$6</f>
        <v>6746.6320002339908</v>
      </c>
      <c r="K122" s="34">
        <f>SUMIFS('[1]1. Отчет АТС'!$C:$C,'[1]1. Отчет АТС'!$A:$A,$A122,'[1]1. Отчет АТС'!$B:$B,9)+'[1]2. Иные услуги'!$D$11+('[1]3. Услуги по передаче'!$H$11*1000)+('[1]4. СН (Установленные)'!$E$12*1000)+'[1]5. Плата за УРП'!$D$6</f>
        <v>6784.7020002339905</v>
      </c>
      <c r="L122" s="34">
        <f>SUMIFS('[1]1. Отчет АТС'!$C:$C,'[1]1. Отчет АТС'!$A:$A,$A122,'[1]1. Отчет АТС'!$B:$B,10)+'[1]2. Иные услуги'!$D$11+('[1]3. Услуги по передаче'!$H$11*1000)+('[1]4. СН (Установленные)'!$E$12*1000)+'[1]5. Плата за УРП'!$D$6</f>
        <v>6794.392000233991</v>
      </c>
      <c r="M122" s="34">
        <f>SUMIFS('[1]1. Отчет АТС'!$C:$C,'[1]1. Отчет АТС'!$A:$A,$A122,'[1]1. Отчет АТС'!$B:$B,11)+'[1]2. Иные услуги'!$D$11+('[1]3. Услуги по передаче'!$H$11*1000)+('[1]4. СН (Установленные)'!$E$12*1000)+'[1]5. Плата за УРП'!$D$6</f>
        <v>6792.8720002339905</v>
      </c>
      <c r="N122" s="34">
        <f>SUMIFS('[1]1. Отчет АТС'!$C:$C,'[1]1. Отчет АТС'!$A:$A,$A122,'[1]1. Отчет АТС'!$B:$B,12)+'[1]2. Иные услуги'!$D$11+('[1]3. Услуги по передаче'!$H$11*1000)+('[1]4. СН (Установленные)'!$E$12*1000)+'[1]5. Плата за УРП'!$D$6</f>
        <v>6795.7720002339911</v>
      </c>
      <c r="O122" s="34">
        <f>SUMIFS('[1]1. Отчет АТС'!$C:$C,'[1]1. Отчет АТС'!$A:$A,$A122,'[1]1. Отчет АТС'!$B:$B,13)+'[1]2. Иные услуги'!$D$11+('[1]3. Услуги по передаче'!$H$11*1000)+('[1]4. СН (Установленные)'!$E$12*1000)+'[1]5. Плата за УРП'!$D$6</f>
        <v>6796.0920002339908</v>
      </c>
      <c r="P122" s="34">
        <f>SUMIFS('[1]1. Отчет АТС'!$C:$C,'[1]1. Отчет АТС'!$A:$A,$A122,'[1]1. Отчет АТС'!$B:$B,14)+'[1]2. Иные услуги'!$D$11+('[1]3. Услуги по передаче'!$H$11*1000)+('[1]4. СН (Установленные)'!$E$12*1000)+'[1]5. Плата за УРП'!$D$6</f>
        <v>6810.5220002339911</v>
      </c>
      <c r="Q122" s="34">
        <f>SUMIFS('[1]1. Отчет АТС'!$C:$C,'[1]1. Отчет АТС'!$A:$A,$A122,'[1]1. Отчет АТС'!$B:$B,15)+'[1]2. Иные услуги'!$D$11+('[1]3. Услуги по передаче'!$H$11*1000)+('[1]4. СН (Установленные)'!$E$12*1000)+'[1]5. Плата за УРП'!$D$6</f>
        <v>6810.8320002339915</v>
      </c>
      <c r="R122" s="34">
        <f>SUMIFS('[1]1. Отчет АТС'!$C:$C,'[1]1. Отчет АТС'!$A:$A,$A122,'[1]1. Отчет АТС'!$B:$B,16)+'[1]2. Иные услуги'!$D$11+('[1]3. Услуги по передаче'!$H$11*1000)+('[1]4. СН (Установленные)'!$E$12*1000)+'[1]5. Плата за УРП'!$D$6</f>
        <v>6829.2620002339909</v>
      </c>
      <c r="S122" s="34">
        <f>SUMIFS('[1]1. Отчет АТС'!$C:$C,'[1]1. Отчет АТС'!$A:$A,$A122,'[1]1. Отчет АТС'!$B:$B,17)+'[1]2. Иные услуги'!$D$11+('[1]3. Услуги по передаче'!$H$11*1000)+('[1]4. СН (Установленные)'!$E$12*1000)+'[1]5. Плата за УРП'!$D$6</f>
        <v>6813.7920002339906</v>
      </c>
      <c r="T122" s="34">
        <f>SUMIFS('[1]1. Отчет АТС'!$C:$C,'[1]1. Отчет АТС'!$A:$A,$A122,'[1]1. Отчет АТС'!$B:$B,18)+'[1]2. Иные услуги'!$D$11+('[1]3. Услуги по передаче'!$H$11*1000)+('[1]4. СН (Установленные)'!$E$12*1000)+'[1]5. Плата за УРП'!$D$6</f>
        <v>6812.0120002339909</v>
      </c>
      <c r="U122" s="34">
        <f>SUMIFS('[1]1. Отчет АТС'!$C:$C,'[1]1. Отчет АТС'!$A:$A,$A122,'[1]1. Отчет АТС'!$B:$B,19)+'[1]2. Иные услуги'!$D$11+('[1]3. Услуги по передаче'!$H$11*1000)+('[1]4. СН (Установленные)'!$E$12*1000)+'[1]5. Плата за УРП'!$D$6</f>
        <v>6781.602000233991</v>
      </c>
      <c r="V122" s="34">
        <f>SUMIFS('[1]1. Отчет АТС'!$C:$C,'[1]1. Отчет АТС'!$A:$A,$A122,'[1]1. Отчет АТС'!$B:$B,20)+'[1]2. Иные услуги'!$D$11+('[1]3. Услуги по передаче'!$H$11*1000)+('[1]4. СН (Установленные)'!$E$12*1000)+'[1]5. Плата за УРП'!$D$6</f>
        <v>6798.7820002339904</v>
      </c>
      <c r="W122" s="34">
        <f>SUMIFS('[1]1. Отчет АТС'!$C:$C,'[1]1. Отчет АТС'!$A:$A,$A122,'[1]1. Отчет АТС'!$B:$B,21)+'[1]2. Иные услуги'!$D$11+('[1]3. Услуги по передаче'!$H$11*1000)+('[1]4. СН (Установленные)'!$E$12*1000)+'[1]5. Плата за УРП'!$D$6</f>
        <v>6791.142000233991</v>
      </c>
      <c r="X122" s="34">
        <f>SUMIFS('[1]1. Отчет АТС'!$C:$C,'[1]1. Отчет АТС'!$A:$A,$A122,'[1]1. Отчет АТС'!$B:$B,22)+'[1]2. Иные услуги'!$D$11+('[1]3. Услуги по передаче'!$H$11*1000)+('[1]4. СН (Установленные)'!$E$12*1000)+'[1]5. Плата за УРП'!$D$6</f>
        <v>6651.892000233991</v>
      </c>
      <c r="Y122" s="34">
        <f>SUMIFS('[1]1. Отчет АТС'!$C:$C,'[1]1. Отчет АТС'!$A:$A,$A122,'[1]1. Отчет АТС'!$B:$B,23)+'[1]2. Иные услуги'!$D$11+('[1]3. Услуги по передаче'!$H$11*1000)+('[1]4. СН (Установленные)'!$E$12*1000)+'[1]5. Плата за УРП'!$D$6</f>
        <v>6115.4020002339912</v>
      </c>
    </row>
    <row r="123" spans="1:25" ht="15">
      <c r="A123" s="33">
        <v>45454</v>
      </c>
      <c r="B123" s="34">
        <f>SUMIFS('[1]1. Отчет АТС'!$C:$C,'[1]1. Отчет АТС'!$A:$A,$A123,'[1]1. Отчет АТС'!$B:$B,0)+'[1]2. Иные услуги'!$D$11+('[1]3. Услуги по передаче'!$H$11*1000)+('[1]4. СН (Установленные)'!$E$12*1000)+'[1]5. Плата за УРП'!$D$6</f>
        <v>5778.0920002339917</v>
      </c>
      <c r="C123" s="34">
        <f>SUMIFS('[1]1. Отчет АТС'!$C:$C,'[1]1. Отчет АТС'!$A:$A,$A123,'[1]1. Отчет АТС'!$B:$B,1)+'[1]2. Иные услуги'!$D$11+('[1]3. Услуги по передаче'!$H$11*1000)+('[1]4. СН (Установленные)'!$E$12*1000)+'[1]5. Плата за УРП'!$D$6</f>
        <v>5653.8020002339908</v>
      </c>
      <c r="D123" s="34">
        <f>SUMIFS('[1]1. Отчет АТС'!$C:$C,'[1]1. Отчет АТС'!$A:$A,$A123,'[1]1. Отчет АТС'!$B:$B,2)+'[1]2. Иные услуги'!$D$11+('[1]3. Услуги по передаче'!$H$11*1000)+('[1]4. СН (Установленные)'!$E$12*1000)+'[1]5. Плата за УРП'!$D$6</f>
        <v>5492.2520002339916</v>
      </c>
      <c r="E123" s="34">
        <f>SUMIFS('[1]1. Отчет АТС'!$C:$C,'[1]1. Отчет АТС'!$A:$A,$A123,'[1]1. Отчет АТС'!$B:$B,3)+'[1]2. Иные услуги'!$D$11+('[1]3. Услуги по передаче'!$H$11*1000)+('[1]4. СН (Установленные)'!$E$12*1000)+'[1]5. Плата за УРП'!$D$6</f>
        <v>5375.1520002339912</v>
      </c>
      <c r="F123" s="34">
        <f>SUMIFS('[1]1. Отчет АТС'!$C:$C,'[1]1. Отчет АТС'!$A:$A,$A123,'[1]1. Отчет АТС'!$B:$B,4)+'[1]2. Иные услуги'!$D$11+('[1]3. Услуги по передаче'!$H$11*1000)+('[1]4. СН (Установленные)'!$E$12*1000)+'[1]5. Плата за УРП'!$D$6</f>
        <v>5333.7120002339907</v>
      </c>
      <c r="G123" s="34">
        <f>SUMIFS('[1]1. Отчет АТС'!$C:$C,'[1]1. Отчет АТС'!$A:$A,$A123,'[1]1. Отчет АТС'!$B:$B,5)+'[1]2. Иные услуги'!$D$11+('[1]3. Услуги по передаче'!$H$11*1000)+('[1]4. СН (Установленные)'!$E$12*1000)+'[1]5. Плата за УРП'!$D$6</f>
        <v>4858.2820002339913</v>
      </c>
      <c r="H123" s="34">
        <f>SUMIFS('[1]1. Отчет АТС'!$C:$C,'[1]1. Отчет АТС'!$A:$A,$A123,'[1]1. Отчет АТС'!$B:$B,6)+'[1]2. Иные услуги'!$D$11+('[1]3. Услуги по передаче'!$H$11*1000)+('[1]4. СН (Установленные)'!$E$12*1000)+'[1]5. Плата за УРП'!$D$6</f>
        <v>5775.7020002339914</v>
      </c>
      <c r="I123" s="34">
        <f>SUMIFS('[1]1. Отчет АТС'!$C:$C,'[1]1. Отчет АТС'!$A:$A,$A123,'[1]1. Отчет АТС'!$B:$B,7)+'[1]2. Иные услуги'!$D$11+('[1]3. Услуги по передаче'!$H$11*1000)+('[1]4. СН (Установленные)'!$E$12*1000)+'[1]5. Плата за УРП'!$D$6</f>
        <v>6107.7520002339916</v>
      </c>
      <c r="J123" s="34">
        <f>SUMIFS('[1]1. Отчет АТС'!$C:$C,'[1]1. Отчет АТС'!$A:$A,$A123,'[1]1. Отчет АТС'!$B:$B,8)+'[1]2. Иные услуги'!$D$11+('[1]3. Услуги по передаче'!$H$11*1000)+('[1]4. СН (Установленные)'!$E$12*1000)+'[1]5. Плата за УРП'!$D$6</f>
        <v>6536.5120002339918</v>
      </c>
      <c r="K123" s="34">
        <f>SUMIFS('[1]1. Отчет АТС'!$C:$C,'[1]1. Отчет АТС'!$A:$A,$A123,'[1]1. Отчет АТС'!$B:$B,9)+'[1]2. Иные услуги'!$D$11+('[1]3. Услуги по передаче'!$H$11*1000)+('[1]4. СН (Установленные)'!$E$12*1000)+'[1]5. Плата за УРП'!$D$6</f>
        <v>6797.352000233991</v>
      </c>
      <c r="L123" s="34">
        <f>SUMIFS('[1]1. Отчет АТС'!$C:$C,'[1]1. Отчет АТС'!$A:$A,$A123,'[1]1. Отчет АТС'!$B:$B,10)+'[1]2. Иные услуги'!$D$11+('[1]3. Услуги по передаче'!$H$11*1000)+('[1]4. СН (Установленные)'!$E$12*1000)+'[1]5. Плата за УРП'!$D$6</f>
        <v>6802.6720002339916</v>
      </c>
      <c r="M123" s="34">
        <f>SUMIFS('[1]1. Отчет АТС'!$C:$C,'[1]1. Отчет АТС'!$A:$A,$A123,'[1]1. Отчет АТС'!$B:$B,11)+'[1]2. Иные услуги'!$D$11+('[1]3. Услуги по передаче'!$H$11*1000)+('[1]4. СН (Установленные)'!$E$12*1000)+'[1]5. Плата за УРП'!$D$6</f>
        <v>6820.1920002339912</v>
      </c>
      <c r="N123" s="34">
        <f>SUMIFS('[1]1. Отчет АТС'!$C:$C,'[1]1. Отчет АТС'!$A:$A,$A123,'[1]1. Отчет АТС'!$B:$B,12)+'[1]2. Иные услуги'!$D$11+('[1]3. Услуги по передаче'!$H$11*1000)+('[1]4. СН (Установленные)'!$E$12*1000)+'[1]5. Плата за УРП'!$D$6</f>
        <v>6824.5820002339915</v>
      </c>
      <c r="O123" s="34">
        <f>SUMIFS('[1]1. Отчет АТС'!$C:$C,'[1]1. Отчет АТС'!$A:$A,$A123,'[1]1. Отчет АТС'!$B:$B,13)+'[1]2. Иные услуги'!$D$11+('[1]3. Услуги по передаче'!$H$11*1000)+('[1]4. СН (Установленные)'!$E$12*1000)+'[1]5. Плата за УРП'!$D$6</f>
        <v>6819.5020002339916</v>
      </c>
      <c r="P123" s="34">
        <f>SUMIFS('[1]1. Отчет АТС'!$C:$C,'[1]1. Отчет АТС'!$A:$A,$A123,'[1]1. Отчет АТС'!$B:$B,14)+'[1]2. Иные услуги'!$D$11+('[1]3. Услуги по передаче'!$H$11*1000)+('[1]4. СН (Установленные)'!$E$12*1000)+'[1]5. Плата за УРП'!$D$6</f>
        <v>6845.7720002339911</v>
      </c>
      <c r="Q123" s="34">
        <f>SUMIFS('[1]1. Отчет АТС'!$C:$C,'[1]1. Отчет АТС'!$A:$A,$A123,'[1]1. Отчет АТС'!$B:$B,15)+'[1]2. Иные услуги'!$D$11+('[1]3. Услуги по передаче'!$H$11*1000)+('[1]4. СН (Установленные)'!$E$12*1000)+'[1]5. Плата за УРП'!$D$6</f>
        <v>6869.4520002339905</v>
      </c>
      <c r="R123" s="34">
        <f>SUMIFS('[1]1. Отчет АТС'!$C:$C,'[1]1. Отчет АТС'!$A:$A,$A123,'[1]1. Отчет АТС'!$B:$B,16)+'[1]2. Иные услуги'!$D$11+('[1]3. Услуги по передаче'!$H$11*1000)+('[1]4. СН (Установленные)'!$E$12*1000)+'[1]5. Плата за УРП'!$D$6</f>
        <v>6896.3720002339905</v>
      </c>
      <c r="S123" s="34">
        <f>SUMIFS('[1]1. Отчет АТС'!$C:$C,'[1]1. Отчет АТС'!$A:$A,$A123,'[1]1. Отчет АТС'!$B:$B,17)+'[1]2. Иные услуги'!$D$11+('[1]3. Услуги по передаче'!$H$11*1000)+('[1]4. СН (Установленные)'!$E$12*1000)+'[1]5. Плата за УРП'!$D$6</f>
        <v>6868.2720002339911</v>
      </c>
      <c r="T123" s="34">
        <f>SUMIFS('[1]1. Отчет АТС'!$C:$C,'[1]1. Отчет АТС'!$A:$A,$A123,'[1]1. Отчет АТС'!$B:$B,18)+'[1]2. Иные услуги'!$D$11+('[1]3. Услуги по передаче'!$H$11*1000)+('[1]4. СН (Установленные)'!$E$12*1000)+'[1]5. Плата за УРП'!$D$6</f>
        <v>6823.5720002339913</v>
      </c>
      <c r="U123" s="34">
        <f>SUMIFS('[1]1. Отчет АТС'!$C:$C,'[1]1. Отчет АТС'!$A:$A,$A123,'[1]1. Отчет АТС'!$B:$B,19)+'[1]2. Иные услуги'!$D$11+('[1]3. Услуги по передаче'!$H$11*1000)+('[1]4. СН (Установленные)'!$E$12*1000)+'[1]5. Плата за УРП'!$D$6</f>
        <v>6784.8020002339908</v>
      </c>
      <c r="V123" s="34">
        <f>SUMIFS('[1]1. Отчет АТС'!$C:$C,'[1]1. Отчет АТС'!$A:$A,$A123,'[1]1. Отчет АТС'!$B:$B,20)+'[1]2. Иные услуги'!$D$11+('[1]3. Услуги по передаче'!$H$11*1000)+('[1]4. СН (Установленные)'!$E$12*1000)+'[1]5. Плата за УРП'!$D$6</f>
        <v>6797.6620002339914</v>
      </c>
      <c r="W123" s="34">
        <f>SUMIFS('[1]1. Отчет АТС'!$C:$C,'[1]1. Отчет АТС'!$A:$A,$A123,'[1]1. Отчет АТС'!$B:$B,21)+'[1]2. Иные услуги'!$D$11+('[1]3. Услуги по передаче'!$H$11*1000)+('[1]4. СН (Установленные)'!$E$12*1000)+'[1]5. Плата за УРП'!$D$6</f>
        <v>6788.7720002339911</v>
      </c>
      <c r="X123" s="34">
        <f>SUMIFS('[1]1. Отчет АТС'!$C:$C,'[1]1. Отчет АТС'!$A:$A,$A123,'[1]1. Отчет АТС'!$B:$B,22)+'[1]2. Иные услуги'!$D$11+('[1]3. Услуги по передаче'!$H$11*1000)+('[1]4. СН (Установленные)'!$E$12*1000)+'[1]5. Плата за УРП'!$D$6</f>
        <v>6698.5420002339915</v>
      </c>
      <c r="Y123" s="34">
        <f>SUMIFS('[1]1. Отчет АТС'!$C:$C,'[1]1. Отчет АТС'!$A:$A,$A123,'[1]1. Отчет АТС'!$B:$B,23)+'[1]2. Иные услуги'!$D$11+('[1]3. Услуги по передаче'!$H$11*1000)+('[1]4. СН (Установленные)'!$E$12*1000)+'[1]5. Плата за УРП'!$D$6</f>
        <v>6175.6520002339912</v>
      </c>
    </row>
    <row r="124" spans="1:25" ht="15">
      <c r="A124" s="33">
        <v>45455</v>
      </c>
      <c r="B124" s="34">
        <f>SUMIFS('[1]1. Отчет АТС'!$C:$C,'[1]1. Отчет АТС'!$A:$A,$A124,'[1]1. Отчет АТС'!$B:$B,0)+'[1]2. Иные услуги'!$D$11+('[1]3. Услуги по передаче'!$H$11*1000)+('[1]4. СН (Установленные)'!$E$12*1000)+'[1]5. Плата за УРП'!$D$6</f>
        <v>5905.8220002339913</v>
      </c>
      <c r="C124" s="34">
        <f>SUMIFS('[1]1. Отчет АТС'!$C:$C,'[1]1. Отчет АТС'!$A:$A,$A124,'[1]1. Отчет АТС'!$B:$B,1)+'[1]2. Иные услуги'!$D$11+('[1]3. Услуги по передаче'!$H$11*1000)+('[1]4. СН (Установленные)'!$E$12*1000)+'[1]5. Плата за УРП'!$D$6</f>
        <v>5826.5920002339917</v>
      </c>
      <c r="D124" s="34">
        <f>SUMIFS('[1]1. Отчет АТС'!$C:$C,'[1]1. Отчет АТС'!$A:$A,$A124,'[1]1. Отчет АТС'!$B:$B,2)+'[1]2. Иные услуги'!$D$11+('[1]3. Услуги по передаче'!$H$11*1000)+('[1]4. СН (Установленные)'!$E$12*1000)+'[1]5. Плата за УРП'!$D$6</f>
        <v>5689.2620002339909</v>
      </c>
      <c r="E124" s="34">
        <f>SUMIFS('[1]1. Отчет АТС'!$C:$C,'[1]1. Отчет АТС'!$A:$A,$A124,'[1]1. Отчет АТС'!$B:$B,3)+'[1]2. Иные услуги'!$D$11+('[1]3. Услуги по передаче'!$H$11*1000)+('[1]4. СН (Установленные)'!$E$12*1000)+'[1]5. Плата за УРП'!$D$6</f>
        <v>5514.3720002339915</v>
      </c>
      <c r="F124" s="34">
        <f>SUMIFS('[1]1. Отчет АТС'!$C:$C,'[1]1. Отчет АТС'!$A:$A,$A124,'[1]1. Отчет АТС'!$B:$B,4)+'[1]2. Иные услуги'!$D$11+('[1]3. Услуги по передаче'!$H$11*1000)+('[1]4. СН (Установленные)'!$E$12*1000)+'[1]5. Плата за УРП'!$D$6</f>
        <v>5460.5420002339915</v>
      </c>
      <c r="G124" s="34">
        <f>SUMIFS('[1]1. Отчет АТС'!$C:$C,'[1]1. Отчет АТС'!$A:$A,$A124,'[1]1. Отчет АТС'!$B:$B,5)+'[1]2. Иные услуги'!$D$11+('[1]3. Услуги по передаче'!$H$11*1000)+('[1]4. СН (Установленные)'!$E$12*1000)+'[1]5. Плата за УРП'!$D$6</f>
        <v>5551.4920002339913</v>
      </c>
      <c r="H124" s="34">
        <f>SUMIFS('[1]1. Отчет АТС'!$C:$C,'[1]1. Отчет АТС'!$A:$A,$A124,'[1]1. Отчет АТС'!$B:$B,6)+'[1]2. Иные услуги'!$D$11+('[1]3. Услуги по передаче'!$H$11*1000)+('[1]4. СН (Установленные)'!$E$12*1000)+'[1]5. Плата за УРП'!$D$6</f>
        <v>5582.9720002339909</v>
      </c>
      <c r="I124" s="34">
        <f>SUMIFS('[1]1. Отчет АТС'!$C:$C,'[1]1. Отчет АТС'!$A:$A,$A124,'[1]1. Отчет АТС'!$B:$B,7)+'[1]2. Иные услуги'!$D$11+('[1]3. Услуги по передаче'!$H$11*1000)+('[1]4. СН (Установленные)'!$E$12*1000)+'[1]5. Плата за УРП'!$D$6</f>
        <v>5873.0920002339917</v>
      </c>
      <c r="J124" s="34">
        <f>SUMIFS('[1]1. Отчет АТС'!$C:$C,'[1]1. Отчет АТС'!$A:$A,$A124,'[1]1. Отчет АТС'!$B:$B,8)+'[1]2. Иные услуги'!$D$11+('[1]3. Услуги по передаче'!$H$11*1000)+('[1]4. СН (Установленные)'!$E$12*1000)+'[1]5. Плата за УРП'!$D$6</f>
        <v>6217.6320002339908</v>
      </c>
      <c r="K124" s="34">
        <f>SUMIFS('[1]1. Отчет АТС'!$C:$C,'[1]1. Отчет АТС'!$A:$A,$A124,'[1]1. Отчет АТС'!$B:$B,9)+'[1]2. Иные услуги'!$D$11+('[1]3. Услуги по передаче'!$H$11*1000)+('[1]4. СН (Установленные)'!$E$12*1000)+'[1]5. Плата за УРП'!$D$6</f>
        <v>6720.1620002339914</v>
      </c>
      <c r="L124" s="34">
        <f>SUMIFS('[1]1. Отчет АТС'!$C:$C,'[1]1. Отчет АТС'!$A:$A,$A124,'[1]1. Отчет АТС'!$B:$B,10)+'[1]2. Иные услуги'!$D$11+('[1]3. Услуги по передаче'!$H$11*1000)+('[1]4. СН (Установленные)'!$E$12*1000)+'[1]5. Плата за УРП'!$D$6</f>
        <v>6787.2520002339916</v>
      </c>
      <c r="M124" s="34">
        <f>SUMIFS('[1]1. Отчет АТС'!$C:$C,'[1]1. Отчет АТС'!$A:$A,$A124,'[1]1. Отчет АТС'!$B:$B,11)+'[1]2. Иные услуги'!$D$11+('[1]3. Услуги по передаче'!$H$11*1000)+('[1]4. СН (Установленные)'!$E$12*1000)+'[1]5. Плата за УРП'!$D$6</f>
        <v>6800.4620002339907</v>
      </c>
      <c r="N124" s="34">
        <f>SUMIFS('[1]1. Отчет АТС'!$C:$C,'[1]1. Отчет АТС'!$A:$A,$A124,'[1]1. Отчет АТС'!$B:$B,12)+'[1]2. Иные услуги'!$D$11+('[1]3. Услуги по передаче'!$H$11*1000)+('[1]4. СН (Установленные)'!$E$12*1000)+'[1]5. Плата за УРП'!$D$6</f>
        <v>6800.3720002339905</v>
      </c>
      <c r="O124" s="34">
        <f>SUMIFS('[1]1. Отчет АТС'!$C:$C,'[1]1. Отчет АТС'!$A:$A,$A124,'[1]1. Отчет АТС'!$B:$B,13)+'[1]2. Иные услуги'!$D$11+('[1]3. Услуги по передаче'!$H$11*1000)+('[1]4. СН (Установленные)'!$E$12*1000)+'[1]5. Плата за УРП'!$D$6</f>
        <v>6796.5120002339909</v>
      </c>
      <c r="P124" s="34">
        <f>SUMIFS('[1]1. Отчет АТС'!$C:$C,'[1]1. Отчет АТС'!$A:$A,$A124,'[1]1. Отчет АТС'!$B:$B,14)+'[1]2. Иные услуги'!$D$11+('[1]3. Услуги по передаче'!$H$11*1000)+('[1]4. СН (Установленные)'!$E$12*1000)+'[1]5. Плата за УРП'!$D$6</f>
        <v>6797.5120002339909</v>
      </c>
      <c r="Q124" s="34">
        <f>SUMIFS('[1]1. Отчет АТС'!$C:$C,'[1]1. Отчет АТС'!$A:$A,$A124,'[1]1. Отчет АТС'!$B:$B,15)+'[1]2. Иные услуги'!$D$11+('[1]3. Услуги по передаче'!$H$11*1000)+('[1]4. СН (Установленные)'!$E$12*1000)+'[1]5. Плата за УРП'!$D$6</f>
        <v>6796.7820002339904</v>
      </c>
      <c r="R124" s="34">
        <f>SUMIFS('[1]1. Отчет АТС'!$C:$C,'[1]1. Отчет АТС'!$A:$A,$A124,'[1]1. Отчет АТС'!$B:$B,16)+'[1]2. Иные услуги'!$D$11+('[1]3. Услуги по передаче'!$H$11*1000)+('[1]4. СН (Установленные)'!$E$12*1000)+'[1]5. Плата за УРП'!$D$6</f>
        <v>6793.8020002339908</v>
      </c>
      <c r="S124" s="34">
        <f>SUMIFS('[1]1. Отчет АТС'!$C:$C,'[1]1. Отчет АТС'!$A:$A,$A124,'[1]1. Отчет АТС'!$B:$B,17)+'[1]2. Иные услуги'!$D$11+('[1]3. Услуги по передаче'!$H$11*1000)+('[1]4. СН (Установленные)'!$E$12*1000)+'[1]5. Плата за УРП'!$D$6</f>
        <v>6771.7020002339905</v>
      </c>
      <c r="T124" s="34">
        <f>SUMIFS('[1]1. Отчет АТС'!$C:$C,'[1]1. Отчет АТС'!$A:$A,$A124,'[1]1. Отчет АТС'!$B:$B,18)+'[1]2. Иные услуги'!$D$11+('[1]3. Услуги по передаче'!$H$11*1000)+('[1]4. СН (Установленные)'!$E$12*1000)+'[1]5. Плата за УРП'!$D$6</f>
        <v>6763.0720002339913</v>
      </c>
      <c r="U124" s="34">
        <f>SUMIFS('[1]1. Отчет АТС'!$C:$C,'[1]1. Отчет АТС'!$A:$A,$A124,'[1]1. Отчет АТС'!$B:$B,19)+'[1]2. Иные услуги'!$D$11+('[1]3. Услуги по передаче'!$H$11*1000)+('[1]4. СН (Установленные)'!$E$12*1000)+'[1]5. Плата за УРП'!$D$6</f>
        <v>6730.102000233991</v>
      </c>
      <c r="V124" s="34">
        <f>SUMIFS('[1]1. Отчет АТС'!$C:$C,'[1]1. Отчет АТС'!$A:$A,$A124,'[1]1. Отчет АТС'!$B:$B,20)+'[1]2. Иные услуги'!$D$11+('[1]3. Услуги по передаче'!$H$11*1000)+('[1]4. СН (Установленные)'!$E$12*1000)+'[1]5. Плата за УРП'!$D$6</f>
        <v>6767.9820002339911</v>
      </c>
      <c r="W124" s="34">
        <f>SUMIFS('[1]1. Отчет АТС'!$C:$C,'[1]1. Отчет АТС'!$A:$A,$A124,'[1]1. Отчет АТС'!$B:$B,21)+'[1]2. Иные услуги'!$D$11+('[1]3. Услуги по передаче'!$H$11*1000)+('[1]4. СН (Установленные)'!$E$12*1000)+'[1]5. Плата за УРП'!$D$6</f>
        <v>6754.1720002339916</v>
      </c>
      <c r="X124" s="34">
        <f>SUMIFS('[1]1. Отчет АТС'!$C:$C,'[1]1. Отчет АТС'!$A:$A,$A124,'[1]1. Отчет АТС'!$B:$B,22)+'[1]2. Иные услуги'!$D$11+('[1]3. Услуги по передаче'!$H$11*1000)+('[1]4. СН (Установленные)'!$E$12*1000)+'[1]5. Плата за УРП'!$D$6</f>
        <v>6474.4420002339912</v>
      </c>
      <c r="Y124" s="34">
        <f>SUMIFS('[1]1. Отчет АТС'!$C:$C,'[1]1. Отчет АТС'!$A:$A,$A124,'[1]1. Отчет АТС'!$B:$B,23)+'[1]2. Иные услуги'!$D$11+('[1]3. Услуги по передаче'!$H$11*1000)+('[1]4. СН (Установленные)'!$E$12*1000)+'[1]5. Плата за УРП'!$D$6</f>
        <v>6075.9120002339914</v>
      </c>
    </row>
    <row r="125" spans="1:25" ht="15">
      <c r="A125" s="33">
        <v>45456</v>
      </c>
      <c r="B125" s="34">
        <f>SUMIFS('[1]1. Отчет АТС'!$C:$C,'[1]1. Отчет АТС'!$A:$A,$A125,'[1]1. Отчет АТС'!$B:$B,0)+'[1]2. Иные услуги'!$D$11+('[1]3. Услуги по передаче'!$H$11*1000)+('[1]4. СН (Установленные)'!$E$12*1000)+'[1]5. Плата за УРП'!$D$6</f>
        <v>5867.9020002339912</v>
      </c>
      <c r="C125" s="34">
        <f>SUMIFS('[1]1. Отчет АТС'!$C:$C,'[1]1. Отчет АТС'!$A:$A,$A125,'[1]1. Отчет АТС'!$B:$B,1)+'[1]2. Иные услуги'!$D$11+('[1]3. Услуги по передаче'!$H$11*1000)+('[1]4. СН (Установленные)'!$E$12*1000)+'[1]5. Плата за УРП'!$D$6</f>
        <v>5834.4520002339914</v>
      </c>
      <c r="D125" s="34">
        <f>SUMIFS('[1]1. Отчет АТС'!$C:$C,'[1]1. Отчет АТС'!$A:$A,$A125,'[1]1. Отчет АТС'!$B:$B,2)+'[1]2. Иные услуги'!$D$11+('[1]3. Услуги по передаче'!$H$11*1000)+('[1]4. СН (Установленные)'!$E$12*1000)+'[1]5. Плата за УРП'!$D$6</f>
        <v>5700.9020002339912</v>
      </c>
      <c r="E125" s="34">
        <f>SUMIFS('[1]1. Отчет АТС'!$C:$C,'[1]1. Отчет АТС'!$A:$A,$A125,'[1]1. Отчет АТС'!$B:$B,3)+'[1]2. Иные услуги'!$D$11+('[1]3. Услуги по передаче'!$H$11*1000)+('[1]4. СН (Установленные)'!$E$12*1000)+'[1]5. Плата за УРП'!$D$6</f>
        <v>5533.2920002339915</v>
      </c>
      <c r="F125" s="34">
        <f>SUMIFS('[1]1. Отчет АТС'!$C:$C,'[1]1. Отчет АТС'!$A:$A,$A125,'[1]1. Отчет АТС'!$B:$B,4)+'[1]2. Иные услуги'!$D$11+('[1]3. Услуги по передаче'!$H$11*1000)+('[1]4. СН (Установленные)'!$E$12*1000)+'[1]5. Плата за УРП'!$D$6</f>
        <v>5426.4120002339914</v>
      </c>
      <c r="G125" s="34">
        <f>SUMIFS('[1]1. Отчет АТС'!$C:$C,'[1]1. Отчет АТС'!$A:$A,$A125,'[1]1. Отчет АТС'!$B:$B,5)+'[1]2. Иные услуги'!$D$11+('[1]3. Услуги по передаче'!$H$11*1000)+('[1]4. СН (Установленные)'!$E$12*1000)+'[1]5. Плата за УРП'!$D$6</f>
        <v>5720.8420002339908</v>
      </c>
      <c r="H125" s="34">
        <f>SUMIFS('[1]1. Отчет АТС'!$C:$C,'[1]1. Отчет АТС'!$A:$A,$A125,'[1]1. Отчет АТС'!$B:$B,6)+'[1]2. Иные услуги'!$D$11+('[1]3. Услуги по передаче'!$H$11*1000)+('[1]4. СН (Установленные)'!$E$12*1000)+'[1]5. Плата за УРП'!$D$6</f>
        <v>5840.5720002339913</v>
      </c>
      <c r="I125" s="34">
        <f>SUMIFS('[1]1. Отчет АТС'!$C:$C,'[1]1. Отчет АТС'!$A:$A,$A125,'[1]1. Отчет АТС'!$B:$B,7)+'[1]2. Иные услуги'!$D$11+('[1]3. Услуги по передаче'!$H$11*1000)+('[1]4. СН (Установленные)'!$E$12*1000)+'[1]5. Плата за УРП'!$D$6</f>
        <v>6143.6520002339912</v>
      </c>
      <c r="J125" s="34">
        <f>SUMIFS('[1]1. Отчет АТС'!$C:$C,'[1]1. Отчет АТС'!$A:$A,$A125,'[1]1. Отчет АТС'!$B:$B,8)+'[1]2. Иные услуги'!$D$11+('[1]3. Услуги по передаче'!$H$11*1000)+('[1]4. СН (Установленные)'!$E$12*1000)+'[1]5. Плата за УРП'!$D$6</f>
        <v>6773.5320002339904</v>
      </c>
      <c r="K125" s="34">
        <f>SUMIFS('[1]1. Отчет АТС'!$C:$C,'[1]1. Отчет АТС'!$A:$A,$A125,'[1]1. Отчет АТС'!$B:$B,9)+'[1]2. Иные услуги'!$D$11+('[1]3. Услуги по передаче'!$H$11*1000)+('[1]4. СН (Установленные)'!$E$12*1000)+'[1]5. Плата за УРП'!$D$6</f>
        <v>6820.392000233991</v>
      </c>
      <c r="L125" s="34">
        <f>SUMIFS('[1]1. Отчет АТС'!$C:$C,'[1]1. Отчет АТС'!$A:$A,$A125,'[1]1. Отчет АТС'!$B:$B,10)+'[1]2. Иные услуги'!$D$11+('[1]3. Услуги по передаче'!$H$11*1000)+('[1]4. СН (Установленные)'!$E$12*1000)+'[1]5. Плата за УРП'!$D$6</f>
        <v>6835.1820002339909</v>
      </c>
      <c r="M125" s="34">
        <f>SUMIFS('[1]1. Отчет АТС'!$C:$C,'[1]1. Отчет АТС'!$A:$A,$A125,'[1]1. Отчет АТС'!$B:$B,11)+'[1]2. Иные услуги'!$D$11+('[1]3. Услуги по передаче'!$H$11*1000)+('[1]4. СН (Установленные)'!$E$12*1000)+'[1]5. Плата за УРП'!$D$6</f>
        <v>6845.1120002339912</v>
      </c>
      <c r="N125" s="34">
        <f>SUMIFS('[1]1. Отчет АТС'!$C:$C,'[1]1. Отчет АТС'!$A:$A,$A125,'[1]1. Отчет АТС'!$B:$B,12)+'[1]2. Иные услуги'!$D$11+('[1]3. Услуги по передаче'!$H$11*1000)+('[1]4. СН (Установленные)'!$E$12*1000)+'[1]5. Плата за УРП'!$D$6</f>
        <v>6841.1620002339914</v>
      </c>
      <c r="O125" s="34">
        <f>SUMIFS('[1]1. Отчет АТС'!$C:$C,'[1]1. Отчет АТС'!$A:$A,$A125,'[1]1. Отчет АТС'!$B:$B,13)+'[1]2. Иные услуги'!$D$11+('[1]3. Услуги по передаче'!$H$11*1000)+('[1]4. СН (Установленные)'!$E$12*1000)+'[1]5. Плата за УРП'!$D$6</f>
        <v>6844.8820002339908</v>
      </c>
      <c r="P125" s="34">
        <f>SUMIFS('[1]1. Отчет АТС'!$C:$C,'[1]1. Отчет АТС'!$A:$A,$A125,'[1]1. Отчет АТС'!$B:$B,14)+'[1]2. Иные услуги'!$D$11+('[1]3. Услуги по передаче'!$H$11*1000)+('[1]4. СН (Установленные)'!$E$12*1000)+'[1]5. Плата за УРП'!$D$6</f>
        <v>6859.8420002339908</v>
      </c>
      <c r="Q125" s="34">
        <f>SUMIFS('[1]1. Отчет АТС'!$C:$C,'[1]1. Отчет АТС'!$A:$A,$A125,'[1]1. Отчет АТС'!$B:$B,15)+'[1]2. Иные услуги'!$D$11+('[1]3. Услуги по передаче'!$H$11*1000)+('[1]4. СН (Установленные)'!$E$12*1000)+'[1]5. Плата за УРП'!$D$6</f>
        <v>6860.852000233991</v>
      </c>
      <c r="R125" s="34">
        <f>SUMIFS('[1]1. Отчет АТС'!$C:$C,'[1]1. Отчет АТС'!$A:$A,$A125,'[1]1. Отчет АТС'!$B:$B,16)+'[1]2. Иные услуги'!$D$11+('[1]3. Услуги по передаче'!$H$11*1000)+('[1]4. СН (Установленные)'!$E$12*1000)+'[1]5. Плата за УРП'!$D$6</f>
        <v>6864.6320002339908</v>
      </c>
      <c r="S125" s="34">
        <f>SUMIFS('[1]1. Отчет АТС'!$C:$C,'[1]1. Отчет АТС'!$A:$A,$A125,'[1]1. Отчет АТС'!$B:$B,17)+'[1]2. Иные услуги'!$D$11+('[1]3. Услуги по передаче'!$H$11*1000)+('[1]4. СН (Установленные)'!$E$12*1000)+'[1]5. Плата за УРП'!$D$6</f>
        <v>6857.4120002339914</v>
      </c>
      <c r="T125" s="34">
        <f>SUMIFS('[1]1. Отчет АТС'!$C:$C,'[1]1. Отчет АТС'!$A:$A,$A125,'[1]1. Отчет АТС'!$B:$B,18)+'[1]2. Иные услуги'!$D$11+('[1]3. Услуги по передаче'!$H$11*1000)+('[1]4. СН (Установленные)'!$E$12*1000)+'[1]5. Плата за УРП'!$D$6</f>
        <v>6859.8420002339908</v>
      </c>
      <c r="U125" s="34">
        <f>SUMIFS('[1]1. Отчет АТС'!$C:$C,'[1]1. Отчет АТС'!$A:$A,$A125,'[1]1. Отчет АТС'!$B:$B,19)+'[1]2. Иные услуги'!$D$11+('[1]3. Услуги по передаче'!$H$11*1000)+('[1]4. СН (Установленные)'!$E$12*1000)+'[1]5. Плата за УРП'!$D$6</f>
        <v>6819.0120002339909</v>
      </c>
      <c r="V125" s="34">
        <f>SUMIFS('[1]1. Отчет АТС'!$C:$C,'[1]1. Отчет АТС'!$A:$A,$A125,'[1]1. Отчет АТС'!$B:$B,20)+'[1]2. Иные услуги'!$D$11+('[1]3. Услуги по передаче'!$H$11*1000)+('[1]4. СН (Установленные)'!$E$12*1000)+'[1]5. Плата за УРП'!$D$6</f>
        <v>6839.8820002339908</v>
      </c>
      <c r="W125" s="34">
        <f>SUMIFS('[1]1. Отчет АТС'!$C:$C,'[1]1. Отчет АТС'!$A:$A,$A125,'[1]1. Отчет АТС'!$B:$B,21)+'[1]2. Иные услуги'!$D$11+('[1]3. Услуги по передаче'!$H$11*1000)+('[1]4. СН (Установленные)'!$E$12*1000)+'[1]5. Плата за УРП'!$D$6</f>
        <v>6800.8220002339913</v>
      </c>
      <c r="X125" s="34">
        <f>SUMIFS('[1]1. Отчет АТС'!$C:$C,'[1]1. Отчет АТС'!$A:$A,$A125,'[1]1. Отчет АТС'!$B:$B,22)+'[1]2. Иные услуги'!$D$11+('[1]3. Услуги по передаче'!$H$11*1000)+('[1]4. СН (Установленные)'!$E$12*1000)+'[1]5. Плата за УРП'!$D$6</f>
        <v>6743.9220002339916</v>
      </c>
      <c r="Y125" s="34">
        <f>SUMIFS('[1]1. Отчет АТС'!$C:$C,'[1]1. Отчет АТС'!$A:$A,$A125,'[1]1. Отчет АТС'!$B:$B,23)+'[1]2. Иные услуги'!$D$11+('[1]3. Услуги по передаче'!$H$11*1000)+('[1]4. СН (Установленные)'!$E$12*1000)+'[1]5. Плата за УРП'!$D$6</f>
        <v>6156.1320002339908</v>
      </c>
    </row>
    <row r="126" spans="1:25" ht="15">
      <c r="A126" s="33">
        <v>45457</v>
      </c>
      <c r="B126" s="34">
        <f>SUMIFS('[1]1. Отчет АТС'!$C:$C,'[1]1. Отчет АТС'!$A:$A,$A126,'[1]1. Отчет АТС'!$B:$B,0)+'[1]2. Иные услуги'!$D$11+('[1]3. Услуги по передаче'!$H$11*1000)+('[1]4. СН (Установленные)'!$E$12*1000)+'[1]5. Плата за УРП'!$D$6</f>
        <v>5841.9220002339916</v>
      </c>
      <c r="C126" s="34">
        <f>SUMIFS('[1]1. Отчет АТС'!$C:$C,'[1]1. Отчет АТС'!$A:$A,$A126,'[1]1. Отчет АТС'!$B:$B,1)+'[1]2. Иные услуги'!$D$11+('[1]3. Услуги по передаче'!$H$11*1000)+('[1]4. СН (Установленные)'!$E$12*1000)+'[1]5. Плата за УРП'!$D$6</f>
        <v>5772.642000233991</v>
      </c>
      <c r="D126" s="34">
        <f>SUMIFS('[1]1. Отчет АТС'!$C:$C,'[1]1. Отчет АТС'!$A:$A,$A126,'[1]1. Отчет АТС'!$B:$B,2)+'[1]2. Иные услуги'!$D$11+('[1]3. Услуги по передаче'!$H$11*1000)+('[1]4. СН (Установленные)'!$E$12*1000)+'[1]5. Плата за УРП'!$D$6</f>
        <v>5549.9020002339912</v>
      </c>
      <c r="E126" s="34">
        <f>SUMIFS('[1]1. Отчет АТС'!$C:$C,'[1]1. Отчет АТС'!$A:$A,$A126,'[1]1. Отчет АТС'!$B:$B,3)+'[1]2. Иные услуги'!$D$11+('[1]3. Услуги по передаче'!$H$11*1000)+('[1]4. СН (Установленные)'!$E$12*1000)+'[1]5. Плата за УРП'!$D$6</f>
        <v>5421.5920002339908</v>
      </c>
      <c r="F126" s="34">
        <f>SUMIFS('[1]1. Отчет АТС'!$C:$C,'[1]1. Отчет АТС'!$A:$A,$A126,'[1]1. Отчет АТС'!$B:$B,4)+'[1]2. Иные услуги'!$D$11+('[1]3. Услуги по передаче'!$H$11*1000)+('[1]4. СН (Установленные)'!$E$12*1000)+'[1]5. Плата за УРП'!$D$6</f>
        <v>5452.1520002339912</v>
      </c>
      <c r="G126" s="34">
        <f>SUMIFS('[1]1. Отчет АТС'!$C:$C,'[1]1. Отчет АТС'!$A:$A,$A126,'[1]1. Отчет АТС'!$B:$B,5)+'[1]2. Иные услуги'!$D$11+('[1]3. Услуги по передаче'!$H$11*1000)+('[1]4. СН (Установленные)'!$E$12*1000)+'[1]5. Плата за УРП'!$D$6</f>
        <v>5728.9920002339913</v>
      </c>
      <c r="H126" s="34">
        <f>SUMIFS('[1]1. Отчет АТС'!$C:$C,'[1]1. Отчет АТС'!$A:$A,$A126,'[1]1. Отчет АТС'!$B:$B,6)+'[1]2. Иные услуги'!$D$11+('[1]3. Услуги по передаче'!$H$11*1000)+('[1]4. СН (Установленные)'!$E$12*1000)+'[1]5. Плата за УРП'!$D$6</f>
        <v>5811.4220002339916</v>
      </c>
      <c r="I126" s="34">
        <f>SUMIFS('[1]1. Отчет АТС'!$C:$C,'[1]1. Отчет АТС'!$A:$A,$A126,'[1]1. Отчет АТС'!$B:$B,7)+'[1]2. Иные услуги'!$D$11+('[1]3. Услуги по передаче'!$H$11*1000)+('[1]4. СН (Установленные)'!$E$12*1000)+'[1]5. Плата за УРП'!$D$6</f>
        <v>6101.5720002339913</v>
      </c>
      <c r="J126" s="34">
        <f>SUMIFS('[1]1. Отчет АТС'!$C:$C,'[1]1. Отчет АТС'!$A:$A,$A126,'[1]1. Отчет АТС'!$B:$B,8)+'[1]2. Иные услуги'!$D$11+('[1]3. Услуги по передаче'!$H$11*1000)+('[1]4. СН (Установленные)'!$E$12*1000)+'[1]5. Плата за УРП'!$D$6</f>
        <v>6761.7620002339918</v>
      </c>
      <c r="K126" s="34">
        <f>SUMIFS('[1]1. Отчет АТС'!$C:$C,'[1]1. Отчет АТС'!$A:$A,$A126,'[1]1. Отчет АТС'!$B:$B,9)+'[1]2. Иные услуги'!$D$11+('[1]3. Услуги по передаче'!$H$11*1000)+('[1]4. СН (Установленные)'!$E$12*1000)+'[1]5. Плата за УРП'!$D$6</f>
        <v>6811.4620002339907</v>
      </c>
      <c r="L126" s="34">
        <f>SUMIFS('[1]1. Отчет АТС'!$C:$C,'[1]1. Отчет АТС'!$A:$A,$A126,'[1]1. Отчет АТС'!$B:$B,10)+'[1]2. Иные услуги'!$D$11+('[1]3. Услуги по передаче'!$H$11*1000)+('[1]4. СН (Установленные)'!$E$12*1000)+'[1]5. Плата за УРП'!$D$6</f>
        <v>6926.642000233991</v>
      </c>
      <c r="M126" s="34">
        <f>SUMIFS('[1]1. Отчет АТС'!$C:$C,'[1]1. Отчет АТС'!$A:$A,$A126,'[1]1. Отчет АТС'!$B:$B,11)+'[1]2. Иные услуги'!$D$11+('[1]3. Услуги по передаче'!$H$11*1000)+('[1]4. СН (Установленные)'!$E$12*1000)+'[1]5. Плата за УРП'!$D$6</f>
        <v>6977.102000233991</v>
      </c>
      <c r="N126" s="34">
        <f>SUMIFS('[1]1. Отчет АТС'!$C:$C,'[1]1. Отчет АТС'!$A:$A,$A126,'[1]1. Отчет АТС'!$B:$B,12)+'[1]2. Иные услуги'!$D$11+('[1]3. Услуги по передаче'!$H$11*1000)+('[1]4. СН (Установленные)'!$E$12*1000)+'[1]5. Плата за УРП'!$D$6</f>
        <v>7013.7820002339904</v>
      </c>
      <c r="O126" s="34">
        <f>SUMIFS('[1]1. Отчет АТС'!$C:$C,'[1]1. Отчет АТС'!$A:$A,$A126,'[1]1. Отчет АТС'!$B:$B,13)+'[1]2. Иные услуги'!$D$11+('[1]3. Услуги по передаче'!$H$11*1000)+('[1]4. СН (Установленные)'!$E$12*1000)+'[1]5. Плата за УРП'!$D$6</f>
        <v>7032.5620002339911</v>
      </c>
      <c r="P126" s="34">
        <f>SUMIFS('[1]1. Отчет АТС'!$C:$C,'[1]1. Отчет АТС'!$A:$A,$A126,'[1]1. Отчет АТС'!$B:$B,14)+'[1]2. Иные услуги'!$D$11+('[1]3. Услуги по передаче'!$H$11*1000)+('[1]4. СН (Установленные)'!$E$12*1000)+'[1]5. Плата за УРП'!$D$6</f>
        <v>7055.5420002339906</v>
      </c>
      <c r="Q126" s="34">
        <f>SUMIFS('[1]1. Отчет АТС'!$C:$C,'[1]1. Отчет АТС'!$A:$A,$A126,'[1]1. Отчет АТС'!$B:$B,15)+'[1]2. Иные услуги'!$D$11+('[1]3. Услуги по передаче'!$H$11*1000)+('[1]4. СН (Установленные)'!$E$12*1000)+'[1]5. Плата за УРП'!$D$6</f>
        <v>7046.0820002339915</v>
      </c>
      <c r="R126" s="34">
        <f>SUMIFS('[1]1. Отчет АТС'!$C:$C,'[1]1. Отчет АТС'!$A:$A,$A126,'[1]1. Отчет АТС'!$B:$B,16)+'[1]2. Иные услуги'!$D$11+('[1]3. Услуги по передаче'!$H$11*1000)+('[1]4. СН (Установленные)'!$E$12*1000)+'[1]5. Плата за УРП'!$D$6</f>
        <v>6854.0120002339909</v>
      </c>
      <c r="S126" s="34">
        <f>SUMIFS('[1]1. Отчет АТС'!$C:$C,'[1]1. Отчет АТС'!$A:$A,$A126,'[1]1. Отчет АТС'!$B:$B,17)+'[1]2. Иные услуги'!$D$11+('[1]3. Услуги по передаче'!$H$11*1000)+('[1]4. СН (Установленные)'!$E$12*1000)+'[1]5. Плата за УРП'!$D$6</f>
        <v>6835.102000233991</v>
      </c>
      <c r="T126" s="34">
        <f>SUMIFS('[1]1. Отчет АТС'!$C:$C,'[1]1. Отчет АТС'!$A:$A,$A126,'[1]1. Отчет АТС'!$B:$B,18)+'[1]2. Иные услуги'!$D$11+('[1]3. Услуги по передаче'!$H$11*1000)+('[1]4. СН (Установленные)'!$E$12*1000)+'[1]5. Плата за УРП'!$D$6</f>
        <v>6893.9420002339912</v>
      </c>
      <c r="U126" s="34">
        <f>SUMIFS('[1]1. Отчет АТС'!$C:$C,'[1]1. Отчет АТС'!$A:$A,$A126,'[1]1. Отчет АТС'!$B:$B,19)+'[1]2. Иные услуги'!$D$11+('[1]3. Услуги по передаче'!$H$11*1000)+('[1]4. СН (Установленные)'!$E$12*1000)+'[1]5. Плата за УРП'!$D$6</f>
        <v>6795.9420002339912</v>
      </c>
      <c r="V126" s="34">
        <f>SUMIFS('[1]1. Отчет АТС'!$C:$C,'[1]1. Отчет АТС'!$A:$A,$A126,'[1]1. Отчет АТС'!$B:$B,20)+'[1]2. Иные услуги'!$D$11+('[1]3. Услуги по передаче'!$H$11*1000)+('[1]4. СН (Установленные)'!$E$12*1000)+'[1]5. Плата за УРП'!$D$6</f>
        <v>6782.8120002339911</v>
      </c>
      <c r="W126" s="34">
        <f>SUMIFS('[1]1. Отчет АТС'!$C:$C,'[1]1. Отчет АТС'!$A:$A,$A126,'[1]1. Отчет АТС'!$B:$B,21)+'[1]2. Иные услуги'!$D$11+('[1]3. Услуги по передаче'!$H$11*1000)+('[1]4. СН (Установленные)'!$E$12*1000)+'[1]5. Плата за УРП'!$D$6</f>
        <v>6767.7720002339911</v>
      </c>
      <c r="X126" s="34">
        <f>SUMIFS('[1]1. Отчет АТС'!$C:$C,'[1]1. Отчет АТС'!$A:$A,$A126,'[1]1. Отчет АТС'!$B:$B,22)+'[1]2. Иные услуги'!$D$11+('[1]3. Услуги по передаче'!$H$11*1000)+('[1]4. СН (Установленные)'!$E$12*1000)+'[1]5. Плата за УРП'!$D$6</f>
        <v>6689.1220002339915</v>
      </c>
      <c r="Y126" s="34">
        <f>SUMIFS('[1]1. Отчет АТС'!$C:$C,'[1]1. Отчет АТС'!$A:$A,$A126,'[1]1. Отчет АТС'!$B:$B,23)+'[1]2. Иные услуги'!$D$11+('[1]3. Услуги по передаче'!$H$11*1000)+('[1]4. СН (Установленные)'!$E$12*1000)+'[1]5. Плата за УРП'!$D$6</f>
        <v>6116.5220002339911</v>
      </c>
    </row>
    <row r="127" spans="1:25" ht="15">
      <c r="A127" s="33">
        <v>45458</v>
      </c>
      <c r="B127" s="34">
        <f>SUMIFS('[1]1. Отчет АТС'!$C:$C,'[1]1. Отчет АТС'!$A:$A,$A127,'[1]1. Отчет АТС'!$B:$B,0)+'[1]2. Иные услуги'!$D$11+('[1]3. Услуги по передаче'!$H$11*1000)+('[1]4. СН (Установленные)'!$E$12*1000)+'[1]5. Плата за УРП'!$D$6</f>
        <v>5880.9520002339914</v>
      </c>
      <c r="C127" s="34">
        <f>SUMIFS('[1]1. Отчет АТС'!$C:$C,'[1]1. Отчет АТС'!$A:$A,$A127,'[1]1. Отчет АТС'!$B:$B,1)+'[1]2. Иные услуги'!$D$11+('[1]3. Услуги по передаче'!$H$11*1000)+('[1]4. СН (Установленные)'!$E$12*1000)+'[1]5. Плата за УРП'!$D$6</f>
        <v>5847.8720002339915</v>
      </c>
      <c r="D127" s="34">
        <f>SUMIFS('[1]1. Отчет АТС'!$C:$C,'[1]1. Отчет АТС'!$A:$A,$A127,'[1]1. Отчет АТС'!$B:$B,2)+'[1]2. Иные услуги'!$D$11+('[1]3. Услуги по передаче'!$H$11*1000)+('[1]4. СН (Установленные)'!$E$12*1000)+'[1]5. Плата за УРП'!$D$6</f>
        <v>5738.7020002339914</v>
      </c>
      <c r="E127" s="34">
        <f>SUMIFS('[1]1. Отчет АТС'!$C:$C,'[1]1. Отчет АТС'!$A:$A,$A127,'[1]1. Отчет АТС'!$B:$B,3)+'[1]2. Иные услуги'!$D$11+('[1]3. Услуги по передаче'!$H$11*1000)+('[1]4. СН (Установленные)'!$E$12*1000)+'[1]5. Плата за УРП'!$D$6</f>
        <v>5522.4520002339914</v>
      </c>
      <c r="F127" s="34">
        <f>SUMIFS('[1]1. Отчет АТС'!$C:$C,'[1]1. Отчет АТС'!$A:$A,$A127,'[1]1. Отчет АТС'!$B:$B,4)+'[1]2. Иные услуги'!$D$11+('[1]3. Услуги по передаче'!$H$11*1000)+('[1]4. СН (Установленные)'!$E$12*1000)+'[1]5. Плата за УРП'!$D$6</f>
        <v>5469.2820002339913</v>
      </c>
      <c r="G127" s="34">
        <f>SUMIFS('[1]1. Отчет АТС'!$C:$C,'[1]1. Отчет АТС'!$A:$A,$A127,'[1]1. Отчет АТС'!$B:$B,5)+'[1]2. Иные услуги'!$D$11+('[1]3. Услуги по передаче'!$H$11*1000)+('[1]4. СН (Установленные)'!$E$12*1000)+'[1]5. Плата за УРП'!$D$6</f>
        <v>5670.8120002339911</v>
      </c>
      <c r="H127" s="34">
        <f>SUMIFS('[1]1. Отчет АТС'!$C:$C,'[1]1. Отчет АТС'!$A:$A,$A127,'[1]1. Отчет АТС'!$B:$B,6)+'[1]2. Иные услуги'!$D$11+('[1]3. Услуги по передаче'!$H$11*1000)+('[1]4. СН (Установленные)'!$E$12*1000)+'[1]5. Плата за УРП'!$D$6</f>
        <v>5683.7620002339909</v>
      </c>
      <c r="I127" s="34">
        <f>SUMIFS('[1]1. Отчет АТС'!$C:$C,'[1]1. Отчет АТС'!$A:$A,$A127,'[1]1. Отчет АТС'!$B:$B,7)+'[1]2. Иные услуги'!$D$11+('[1]3. Услуги по передаче'!$H$11*1000)+('[1]4. СН (Установленные)'!$E$12*1000)+'[1]5. Плата за УРП'!$D$6</f>
        <v>5869.392000233991</v>
      </c>
      <c r="J127" s="34">
        <f>SUMIFS('[1]1. Отчет АТС'!$C:$C,'[1]1. Отчет АТС'!$A:$A,$A127,'[1]1. Отчет АТС'!$B:$B,8)+'[1]2. Иные услуги'!$D$11+('[1]3. Услуги по передаче'!$H$11*1000)+('[1]4. СН (Установленные)'!$E$12*1000)+'[1]5. Плата за УРП'!$D$6</f>
        <v>6343.7220002339909</v>
      </c>
      <c r="K127" s="34">
        <f>SUMIFS('[1]1. Отчет АТС'!$C:$C,'[1]1. Отчет АТС'!$A:$A,$A127,'[1]1. Отчет АТС'!$B:$B,9)+'[1]2. Иные услуги'!$D$11+('[1]3. Услуги по передаче'!$H$11*1000)+('[1]4. СН (Установленные)'!$E$12*1000)+'[1]5. Плата за УРП'!$D$6</f>
        <v>6771.0320002339913</v>
      </c>
      <c r="L127" s="34">
        <f>SUMIFS('[1]1. Отчет АТС'!$C:$C,'[1]1. Отчет АТС'!$A:$A,$A127,'[1]1. Отчет АТС'!$B:$B,10)+'[1]2. Иные услуги'!$D$11+('[1]3. Услуги по передаче'!$H$11*1000)+('[1]4. СН (Установленные)'!$E$12*1000)+'[1]5. Плата за УРП'!$D$6</f>
        <v>6793.4120002339914</v>
      </c>
      <c r="M127" s="34">
        <f>SUMIFS('[1]1. Отчет АТС'!$C:$C,'[1]1. Отчет АТС'!$A:$A,$A127,'[1]1. Отчет АТС'!$B:$B,11)+'[1]2. Иные услуги'!$D$11+('[1]3. Услуги по передаче'!$H$11*1000)+('[1]4. СН (Установленные)'!$E$12*1000)+'[1]5. Плата за УРП'!$D$6</f>
        <v>6801.5020002339916</v>
      </c>
      <c r="N127" s="34">
        <f>SUMIFS('[1]1. Отчет АТС'!$C:$C,'[1]1. Отчет АТС'!$A:$A,$A127,'[1]1. Отчет АТС'!$B:$B,12)+'[1]2. Иные услуги'!$D$11+('[1]3. Услуги по передаче'!$H$11*1000)+('[1]4. СН (Установленные)'!$E$12*1000)+'[1]5. Плата за УРП'!$D$6</f>
        <v>6783.2020002339905</v>
      </c>
      <c r="O127" s="34">
        <f>SUMIFS('[1]1. Отчет АТС'!$C:$C,'[1]1. Отчет АТС'!$A:$A,$A127,'[1]1. Отчет АТС'!$B:$B,13)+'[1]2. Иные услуги'!$D$11+('[1]3. Услуги по передаче'!$H$11*1000)+('[1]4. СН (Установленные)'!$E$12*1000)+'[1]5. Плата за УРП'!$D$6</f>
        <v>6777.2120002339907</v>
      </c>
      <c r="P127" s="34">
        <f>SUMIFS('[1]1. Отчет АТС'!$C:$C,'[1]1. Отчет АТС'!$A:$A,$A127,'[1]1. Отчет АТС'!$B:$B,14)+'[1]2. Иные услуги'!$D$11+('[1]3. Услуги по передаче'!$H$11*1000)+('[1]4. СН (Установленные)'!$E$12*1000)+'[1]5. Плата за УРП'!$D$6</f>
        <v>6801.5920002339908</v>
      </c>
      <c r="Q127" s="34">
        <f>SUMIFS('[1]1. Отчет АТС'!$C:$C,'[1]1. Отчет АТС'!$A:$A,$A127,'[1]1. Отчет АТС'!$B:$B,15)+'[1]2. Иные услуги'!$D$11+('[1]3. Услуги по передаче'!$H$11*1000)+('[1]4. СН (Установленные)'!$E$12*1000)+'[1]5. Плата за УРП'!$D$6</f>
        <v>6810.1520002339912</v>
      </c>
      <c r="R127" s="34">
        <f>SUMIFS('[1]1. Отчет АТС'!$C:$C,'[1]1. Отчет АТС'!$A:$A,$A127,'[1]1. Отчет АТС'!$B:$B,16)+'[1]2. Иные услуги'!$D$11+('[1]3. Услуги по передаче'!$H$11*1000)+('[1]4. СН (Установленные)'!$E$12*1000)+'[1]5. Плата за УРП'!$D$6</f>
        <v>6833.7020002339905</v>
      </c>
      <c r="S127" s="34">
        <f>SUMIFS('[1]1. Отчет АТС'!$C:$C,'[1]1. Отчет АТС'!$A:$A,$A127,'[1]1. Отчет АТС'!$B:$B,17)+'[1]2. Иные услуги'!$D$11+('[1]3. Услуги по передаче'!$H$11*1000)+('[1]4. СН (Установленные)'!$E$12*1000)+'[1]5. Плата за УРП'!$D$6</f>
        <v>6826.8320002339915</v>
      </c>
      <c r="T127" s="34">
        <f>SUMIFS('[1]1. Отчет АТС'!$C:$C,'[1]1. Отчет АТС'!$A:$A,$A127,'[1]1. Отчет АТС'!$B:$B,18)+'[1]2. Иные услуги'!$D$11+('[1]3. Услуги по передаче'!$H$11*1000)+('[1]4. СН (Установленные)'!$E$12*1000)+'[1]5. Плата за УРП'!$D$6</f>
        <v>6799.7920002339906</v>
      </c>
      <c r="U127" s="34">
        <f>SUMIFS('[1]1. Отчет АТС'!$C:$C,'[1]1. Отчет АТС'!$A:$A,$A127,'[1]1. Отчет АТС'!$B:$B,19)+'[1]2. Иные услуги'!$D$11+('[1]3. Услуги по передаче'!$H$11*1000)+('[1]4. СН (Установленные)'!$E$12*1000)+'[1]5. Плата за УРП'!$D$6</f>
        <v>6771.642000233991</v>
      </c>
      <c r="V127" s="34">
        <f>SUMIFS('[1]1. Отчет АТС'!$C:$C,'[1]1. Отчет АТС'!$A:$A,$A127,'[1]1. Отчет АТС'!$B:$B,20)+'[1]2. Иные услуги'!$D$11+('[1]3. Услуги по передаче'!$H$11*1000)+('[1]4. СН (Установленные)'!$E$12*1000)+'[1]5. Плата за УРП'!$D$6</f>
        <v>6780.0420002339906</v>
      </c>
      <c r="W127" s="34">
        <f>SUMIFS('[1]1. Отчет АТС'!$C:$C,'[1]1. Отчет АТС'!$A:$A,$A127,'[1]1. Отчет АТС'!$B:$B,21)+'[1]2. Иные услуги'!$D$11+('[1]3. Услуги по передаче'!$H$11*1000)+('[1]4. СН (Установленные)'!$E$12*1000)+'[1]5. Плата за УРП'!$D$6</f>
        <v>6762.7720002339911</v>
      </c>
      <c r="X127" s="34">
        <f>SUMIFS('[1]1. Отчет АТС'!$C:$C,'[1]1. Отчет АТС'!$A:$A,$A127,'[1]1. Отчет АТС'!$B:$B,22)+'[1]2. Иные услуги'!$D$11+('[1]3. Услуги по передаче'!$H$11*1000)+('[1]4. СН (Установленные)'!$E$12*1000)+'[1]5. Плата за УРП'!$D$6</f>
        <v>6635.0120002339918</v>
      </c>
      <c r="Y127" s="34">
        <f>SUMIFS('[1]1. Отчет АТС'!$C:$C,'[1]1. Отчет АТС'!$A:$A,$A127,'[1]1. Отчет АТС'!$B:$B,23)+'[1]2. Иные услуги'!$D$11+('[1]3. Услуги по передаче'!$H$11*1000)+('[1]4. СН (Установленные)'!$E$12*1000)+'[1]5. Плата за УРП'!$D$6</f>
        <v>6114.5920002339917</v>
      </c>
    </row>
    <row r="128" spans="1:25" ht="15">
      <c r="A128" s="33">
        <v>45459</v>
      </c>
      <c r="B128" s="34">
        <f>SUMIFS('[1]1. Отчет АТС'!$C:$C,'[1]1. Отчет АТС'!$A:$A,$A128,'[1]1. Отчет АТС'!$B:$B,0)+'[1]2. Иные услуги'!$D$11+('[1]3. Услуги по передаче'!$H$11*1000)+('[1]4. СН (Установленные)'!$E$12*1000)+'[1]5. Плата за УРП'!$D$6</f>
        <v>5845.8220002339913</v>
      </c>
      <c r="C128" s="34">
        <f>SUMIFS('[1]1. Отчет АТС'!$C:$C,'[1]1. Отчет АТС'!$A:$A,$A128,'[1]1. Отчет АТС'!$B:$B,1)+'[1]2. Иные услуги'!$D$11+('[1]3. Услуги по передаче'!$H$11*1000)+('[1]4. СН (Установленные)'!$E$12*1000)+'[1]5. Плата за УРП'!$D$6</f>
        <v>5797.0620002339911</v>
      </c>
      <c r="D128" s="34">
        <f>SUMIFS('[1]1. Отчет АТС'!$C:$C,'[1]1. Отчет АТС'!$A:$A,$A128,'[1]1. Отчет АТС'!$B:$B,2)+'[1]2. Иные услуги'!$D$11+('[1]3. Услуги по передаче'!$H$11*1000)+('[1]4. СН (Установленные)'!$E$12*1000)+'[1]5. Плата за УРП'!$D$6</f>
        <v>5691.4820002339911</v>
      </c>
      <c r="E128" s="34">
        <f>SUMIFS('[1]1. Отчет АТС'!$C:$C,'[1]1. Отчет АТС'!$A:$A,$A128,'[1]1. Отчет АТС'!$B:$B,3)+'[1]2. Иные услуги'!$D$11+('[1]3. Услуги по передаче'!$H$11*1000)+('[1]4. СН (Установленные)'!$E$12*1000)+'[1]5. Плата за УРП'!$D$6</f>
        <v>5479.6320002339908</v>
      </c>
      <c r="F128" s="34">
        <f>SUMIFS('[1]1. Отчет АТС'!$C:$C,'[1]1. Отчет АТС'!$A:$A,$A128,'[1]1. Отчет АТС'!$B:$B,4)+'[1]2. Иные услуги'!$D$11+('[1]3. Услуги по передаче'!$H$11*1000)+('[1]4. СН (Установленные)'!$E$12*1000)+'[1]5. Плата за УРП'!$D$6</f>
        <v>5351.0020002339916</v>
      </c>
      <c r="G128" s="34">
        <f>SUMIFS('[1]1. Отчет АТС'!$C:$C,'[1]1. Отчет АТС'!$A:$A,$A128,'[1]1. Отчет АТС'!$B:$B,5)+'[1]2. Иные услуги'!$D$11+('[1]3. Услуги по передаче'!$H$11*1000)+('[1]4. СН (Установленные)'!$E$12*1000)+'[1]5. Плата за УРП'!$D$6</f>
        <v>5613.4120002339914</v>
      </c>
      <c r="H128" s="34">
        <f>SUMIFS('[1]1. Отчет АТС'!$C:$C,'[1]1. Отчет АТС'!$A:$A,$A128,'[1]1. Отчет АТС'!$B:$B,6)+'[1]2. Иные услуги'!$D$11+('[1]3. Услуги по передаче'!$H$11*1000)+('[1]4. СН (Установленные)'!$E$12*1000)+'[1]5. Плата за УРП'!$D$6</f>
        <v>5558.4820002339911</v>
      </c>
      <c r="I128" s="34">
        <f>SUMIFS('[1]1. Отчет АТС'!$C:$C,'[1]1. Отчет АТС'!$A:$A,$A128,'[1]1. Отчет АТС'!$B:$B,7)+'[1]2. Иные услуги'!$D$11+('[1]3. Услуги по передаче'!$H$11*1000)+('[1]4. СН (Установленные)'!$E$12*1000)+'[1]5. Плата за УРП'!$D$6</f>
        <v>5742.6920002339912</v>
      </c>
      <c r="J128" s="34">
        <f>SUMIFS('[1]1. Отчет АТС'!$C:$C,'[1]1. Отчет АТС'!$A:$A,$A128,'[1]1. Отчет АТС'!$B:$B,8)+'[1]2. Иные услуги'!$D$11+('[1]3. Услуги по передаче'!$H$11*1000)+('[1]4. СН (Установленные)'!$E$12*1000)+'[1]5. Плата за УРП'!$D$6</f>
        <v>6142.0520002339908</v>
      </c>
      <c r="K128" s="34">
        <f>SUMIFS('[1]1. Отчет АТС'!$C:$C,'[1]1. Отчет АТС'!$A:$A,$A128,'[1]1. Отчет АТС'!$B:$B,9)+'[1]2. Иные услуги'!$D$11+('[1]3. Услуги по передаче'!$H$11*1000)+('[1]4. СН (Установленные)'!$E$12*1000)+'[1]5. Плата за УРП'!$D$6</f>
        <v>6706.0220002339911</v>
      </c>
      <c r="L128" s="34">
        <f>SUMIFS('[1]1. Отчет АТС'!$C:$C,'[1]1. Отчет АТС'!$A:$A,$A128,'[1]1. Отчет АТС'!$B:$B,10)+'[1]2. Иные услуги'!$D$11+('[1]3. Услуги по передаче'!$H$11*1000)+('[1]4. СН (Установленные)'!$E$12*1000)+'[1]5. Плата за УРП'!$D$6</f>
        <v>6769.3020002339908</v>
      </c>
      <c r="M128" s="34">
        <f>SUMIFS('[1]1. Отчет АТС'!$C:$C,'[1]1. Отчет АТС'!$A:$A,$A128,'[1]1. Отчет АТС'!$B:$B,11)+'[1]2. Иные услуги'!$D$11+('[1]3. Услуги по передаче'!$H$11*1000)+('[1]4. СН (Установленные)'!$E$12*1000)+'[1]5. Плата за УРП'!$D$6</f>
        <v>6771.9120002339914</v>
      </c>
      <c r="N128" s="34">
        <f>SUMIFS('[1]1. Отчет АТС'!$C:$C,'[1]1. Отчет АТС'!$A:$A,$A128,'[1]1. Отчет АТС'!$B:$B,12)+'[1]2. Иные услуги'!$D$11+('[1]3. Услуги по передаче'!$H$11*1000)+('[1]4. СН (Установленные)'!$E$12*1000)+'[1]5. Плата за УРП'!$D$6</f>
        <v>6779.0220002339911</v>
      </c>
      <c r="O128" s="34">
        <f>SUMIFS('[1]1. Отчет АТС'!$C:$C,'[1]1. Отчет АТС'!$A:$A,$A128,'[1]1. Отчет АТС'!$B:$B,13)+'[1]2. Иные услуги'!$D$11+('[1]3. Услуги по передаче'!$H$11*1000)+('[1]4. СН (Установленные)'!$E$12*1000)+'[1]5. Плата за УРП'!$D$6</f>
        <v>6767.4720002339909</v>
      </c>
      <c r="P128" s="34">
        <f>SUMIFS('[1]1. Отчет АТС'!$C:$C,'[1]1. Отчет АТС'!$A:$A,$A128,'[1]1. Отчет АТС'!$B:$B,14)+'[1]2. Иные услуги'!$D$11+('[1]3. Услуги по передаче'!$H$11*1000)+('[1]4. СН (Установленные)'!$E$12*1000)+'[1]5. Плата за УРП'!$D$6</f>
        <v>6774.3820002339908</v>
      </c>
      <c r="Q128" s="34">
        <f>SUMIFS('[1]1. Отчет АТС'!$C:$C,'[1]1. Отчет АТС'!$A:$A,$A128,'[1]1. Отчет АТС'!$B:$B,15)+'[1]2. Иные услуги'!$D$11+('[1]3. Услуги по передаче'!$H$11*1000)+('[1]4. СН (Установленные)'!$E$12*1000)+'[1]5. Плата за УРП'!$D$6</f>
        <v>6771.9120002339914</v>
      </c>
      <c r="R128" s="34">
        <f>SUMIFS('[1]1. Отчет АТС'!$C:$C,'[1]1. Отчет АТС'!$A:$A,$A128,'[1]1. Отчет АТС'!$B:$B,16)+'[1]2. Иные услуги'!$D$11+('[1]3. Услуги по передаче'!$H$11*1000)+('[1]4. СН (Установленные)'!$E$12*1000)+'[1]5. Плата за УРП'!$D$6</f>
        <v>6784.1620002339914</v>
      </c>
      <c r="S128" s="34">
        <f>SUMIFS('[1]1. Отчет АТС'!$C:$C,'[1]1. Отчет АТС'!$A:$A,$A128,'[1]1. Отчет АТС'!$B:$B,17)+'[1]2. Иные услуги'!$D$11+('[1]3. Услуги по передаче'!$H$11*1000)+('[1]4. СН (Установленные)'!$E$12*1000)+'[1]5. Плата за УРП'!$D$6</f>
        <v>6782.7920002339906</v>
      </c>
      <c r="T128" s="34">
        <f>SUMIFS('[1]1. Отчет АТС'!$C:$C,'[1]1. Отчет АТС'!$A:$A,$A128,'[1]1. Отчет АТС'!$B:$B,18)+'[1]2. Иные услуги'!$D$11+('[1]3. Услуги по передаче'!$H$11*1000)+('[1]4. СН (Установленные)'!$E$12*1000)+'[1]5. Плата за УРП'!$D$6</f>
        <v>6787.5720002339913</v>
      </c>
      <c r="U128" s="34">
        <f>SUMIFS('[1]1. Отчет АТС'!$C:$C,'[1]1. Отчет АТС'!$A:$A,$A128,'[1]1. Отчет АТС'!$B:$B,19)+'[1]2. Иные услуги'!$D$11+('[1]3. Услуги по передаче'!$H$11*1000)+('[1]4. СН (Установленные)'!$E$12*1000)+'[1]5. Плата за УРП'!$D$6</f>
        <v>6774.3020002339908</v>
      </c>
      <c r="V128" s="34">
        <f>SUMIFS('[1]1. Отчет АТС'!$C:$C,'[1]1. Отчет АТС'!$A:$A,$A128,'[1]1. Отчет АТС'!$B:$B,20)+'[1]2. Иные услуги'!$D$11+('[1]3. Услуги по передаче'!$H$11*1000)+('[1]4. СН (Установленные)'!$E$12*1000)+'[1]5. Плата за УРП'!$D$6</f>
        <v>6785.8620002339912</v>
      </c>
      <c r="W128" s="34">
        <f>SUMIFS('[1]1. Отчет АТС'!$C:$C,'[1]1. Отчет АТС'!$A:$A,$A128,'[1]1. Отчет АТС'!$B:$B,21)+'[1]2. Иные услуги'!$D$11+('[1]3. Услуги по передаче'!$H$11*1000)+('[1]4. СН (Установленные)'!$E$12*1000)+'[1]5. Плата за УРП'!$D$6</f>
        <v>6759.602000233991</v>
      </c>
      <c r="X128" s="34">
        <f>SUMIFS('[1]1. Отчет АТС'!$C:$C,'[1]1. Отчет АТС'!$A:$A,$A128,'[1]1. Отчет АТС'!$B:$B,22)+'[1]2. Иные услуги'!$D$11+('[1]3. Услуги по передаче'!$H$11*1000)+('[1]4. СН (Установленные)'!$E$12*1000)+'[1]5. Плата за УРП'!$D$6</f>
        <v>6540.0020002339916</v>
      </c>
      <c r="Y128" s="34">
        <f>SUMIFS('[1]1. Отчет АТС'!$C:$C,'[1]1. Отчет АТС'!$A:$A,$A128,'[1]1. Отчет АТС'!$B:$B,23)+'[1]2. Иные услуги'!$D$11+('[1]3. Услуги по передаче'!$H$11*1000)+('[1]4. СН (Установленные)'!$E$12*1000)+'[1]5. Плата за УРП'!$D$6</f>
        <v>6121.3420002339917</v>
      </c>
    </row>
    <row r="129" spans="1:25" ht="15">
      <c r="A129" s="33">
        <v>45460</v>
      </c>
      <c r="B129" s="34">
        <f>SUMIFS('[1]1. Отчет АТС'!$C:$C,'[1]1. Отчет АТС'!$A:$A,$A129,'[1]1. Отчет АТС'!$B:$B,0)+'[1]2. Иные услуги'!$D$11+('[1]3. Услуги по передаче'!$H$11*1000)+('[1]4. СН (Установленные)'!$E$12*1000)+'[1]5. Плата за УРП'!$D$6</f>
        <v>5903.9020002339912</v>
      </c>
      <c r="C129" s="34">
        <f>SUMIFS('[1]1. Отчет АТС'!$C:$C,'[1]1. Отчет АТС'!$A:$A,$A129,'[1]1. Отчет АТС'!$B:$B,1)+'[1]2. Иные услуги'!$D$11+('[1]3. Услуги по передаче'!$H$11*1000)+('[1]4. СН (Установленные)'!$E$12*1000)+'[1]5. Плата за УРП'!$D$6</f>
        <v>5835.7320002339911</v>
      </c>
      <c r="D129" s="34">
        <f>SUMIFS('[1]1. Отчет АТС'!$C:$C,'[1]1. Отчет АТС'!$A:$A,$A129,'[1]1. Отчет АТС'!$B:$B,2)+'[1]2. Иные услуги'!$D$11+('[1]3. Услуги по передаче'!$H$11*1000)+('[1]4. СН (Установленные)'!$E$12*1000)+'[1]5. Плата за УРП'!$D$6</f>
        <v>5745.3120002339911</v>
      </c>
      <c r="E129" s="34">
        <f>SUMIFS('[1]1. Отчет АТС'!$C:$C,'[1]1. Отчет АТС'!$A:$A,$A129,'[1]1. Отчет АТС'!$B:$B,3)+'[1]2. Иные услуги'!$D$11+('[1]3. Услуги по передаче'!$H$11*1000)+('[1]4. СН (Установленные)'!$E$12*1000)+'[1]5. Плата за УРП'!$D$6</f>
        <v>5631.5820002339915</v>
      </c>
      <c r="F129" s="34">
        <f>SUMIFS('[1]1. Отчет АТС'!$C:$C,'[1]1. Отчет АТС'!$A:$A,$A129,'[1]1. Отчет АТС'!$B:$B,4)+'[1]2. Иные услуги'!$D$11+('[1]3. Услуги по передаче'!$H$11*1000)+('[1]4. СН (Установленные)'!$E$12*1000)+'[1]5. Плата за УРП'!$D$6</f>
        <v>5697.352000233991</v>
      </c>
      <c r="G129" s="34">
        <f>SUMIFS('[1]1. Отчет АТС'!$C:$C,'[1]1. Отчет АТС'!$A:$A,$A129,'[1]1. Отчет АТС'!$B:$B,5)+'[1]2. Иные услуги'!$D$11+('[1]3. Услуги по передаче'!$H$11*1000)+('[1]4. СН (Установленные)'!$E$12*1000)+'[1]5. Плата за УРП'!$D$6</f>
        <v>5810.1920002339912</v>
      </c>
      <c r="H129" s="34">
        <f>SUMIFS('[1]1. Отчет АТС'!$C:$C,'[1]1. Отчет АТС'!$A:$A,$A129,'[1]1. Отчет АТС'!$B:$B,6)+'[1]2. Иные услуги'!$D$11+('[1]3. Услуги по передаче'!$H$11*1000)+('[1]4. СН (Установленные)'!$E$12*1000)+'[1]5. Плата за УРП'!$D$6</f>
        <v>5890.7320002339911</v>
      </c>
      <c r="I129" s="34">
        <f>SUMIFS('[1]1. Отчет АТС'!$C:$C,'[1]1. Отчет АТС'!$A:$A,$A129,'[1]1. Отчет АТС'!$B:$B,7)+'[1]2. Иные услуги'!$D$11+('[1]3. Услуги по передаче'!$H$11*1000)+('[1]4. СН (Установленные)'!$E$12*1000)+'[1]5. Плата за УРП'!$D$6</f>
        <v>6122.7720002339911</v>
      </c>
      <c r="J129" s="34">
        <f>SUMIFS('[1]1. Отчет АТС'!$C:$C,'[1]1. Отчет АТС'!$A:$A,$A129,'[1]1. Отчет АТС'!$B:$B,8)+'[1]2. Иные услуги'!$D$11+('[1]3. Услуги по передаче'!$H$11*1000)+('[1]4. СН (Установленные)'!$E$12*1000)+'[1]5. Плата за УРП'!$D$6</f>
        <v>6723.6920002339912</v>
      </c>
      <c r="K129" s="34">
        <f>SUMIFS('[1]1. Отчет АТС'!$C:$C,'[1]1. Отчет АТС'!$A:$A,$A129,'[1]1. Отчет АТС'!$B:$B,9)+'[1]2. Иные услуги'!$D$11+('[1]3. Услуги по передаче'!$H$11*1000)+('[1]4. СН (Установленные)'!$E$12*1000)+'[1]5. Плата за УРП'!$D$6</f>
        <v>6781.0820002339915</v>
      </c>
      <c r="L129" s="34">
        <f>SUMIFS('[1]1. Отчет АТС'!$C:$C,'[1]1. Отчет АТС'!$A:$A,$A129,'[1]1. Отчет АТС'!$B:$B,10)+'[1]2. Иные услуги'!$D$11+('[1]3. Услуги по передаче'!$H$11*1000)+('[1]4. СН (Установленные)'!$E$12*1000)+'[1]5. Плата за УРП'!$D$6</f>
        <v>6797.3120002339911</v>
      </c>
      <c r="M129" s="34">
        <f>SUMIFS('[1]1. Отчет АТС'!$C:$C,'[1]1. Отчет АТС'!$A:$A,$A129,'[1]1. Отчет АТС'!$B:$B,11)+'[1]2. Иные услуги'!$D$11+('[1]3. Услуги по передаче'!$H$11*1000)+('[1]4. СН (Установленные)'!$E$12*1000)+'[1]5. Плата за УРП'!$D$6</f>
        <v>6800.7720002339911</v>
      </c>
      <c r="N129" s="34">
        <f>SUMIFS('[1]1. Отчет АТС'!$C:$C,'[1]1. Отчет АТС'!$A:$A,$A129,'[1]1. Отчет АТС'!$B:$B,12)+'[1]2. Иные услуги'!$D$11+('[1]3. Услуги по передаче'!$H$11*1000)+('[1]4. СН (Установленные)'!$E$12*1000)+'[1]5. Плата за УРП'!$D$6</f>
        <v>6798.7720002339911</v>
      </c>
      <c r="O129" s="34">
        <f>SUMIFS('[1]1. Отчет АТС'!$C:$C,'[1]1. Отчет АТС'!$A:$A,$A129,'[1]1. Отчет АТС'!$B:$B,13)+'[1]2. Иные услуги'!$D$11+('[1]3. Услуги по передаче'!$H$11*1000)+('[1]4. СН (Установленные)'!$E$12*1000)+'[1]5. Плата за УРП'!$D$6</f>
        <v>6795.7820002339904</v>
      </c>
      <c r="P129" s="34">
        <f>SUMIFS('[1]1. Отчет АТС'!$C:$C,'[1]1. Отчет АТС'!$A:$A,$A129,'[1]1. Отчет АТС'!$B:$B,14)+'[1]2. Иные услуги'!$D$11+('[1]3. Услуги по передаче'!$H$11*1000)+('[1]4. СН (Установленные)'!$E$12*1000)+'[1]5. Плата за УРП'!$D$6</f>
        <v>6803.6320002339908</v>
      </c>
      <c r="Q129" s="34">
        <f>SUMIFS('[1]1. Отчет АТС'!$C:$C,'[1]1. Отчет АТС'!$A:$A,$A129,'[1]1. Отчет АТС'!$B:$B,15)+'[1]2. Иные услуги'!$D$11+('[1]3. Услуги по передаче'!$H$11*1000)+('[1]4. СН (Установленные)'!$E$12*1000)+'[1]5. Плата за УРП'!$D$6</f>
        <v>6801.8020002339908</v>
      </c>
      <c r="R129" s="34">
        <f>SUMIFS('[1]1. Отчет АТС'!$C:$C,'[1]1. Отчет АТС'!$A:$A,$A129,'[1]1. Отчет АТС'!$B:$B,16)+'[1]2. Иные услуги'!$D$11+('[1]3. Услуги по передаче'!$H$11*1000)+('[1]4. СН (Установленные)'!$E$12*1000)+'[1]5. Плата за УРП'!$D$6</f>
        <v>6806.3820002339908</v>
      </c>
      <c r="S129" s="34">
        <f>SUMIFS('[1]1. Отчет АТС'!$C:$C,'[1]1. Отчет АТС'!$A:$A,$A129,'[1]1. Отчет АТС'!$B:$B,17)+'[1]2. Иные услуги'!$D$11+('[1]3. Услуги по передаче'!$H$11*1000)+('[1]4. СН (Установленные)'!$E$12*1000)+'[1]5. Плата за УРП'!$D$6</f>
        <v>6804.1620002339914</v>
      </c>
      <c r="T129" s="34">
        <f>SUMIFS('[1]1. Отчет АТС'!$C:$C,'[1]1. Отчет АТС'!$A:$A,$A129,'[1]1. Отчет АТС'!$B:$B,18)+'[1]2. Иные услуги'!$D$11+('[1]3. Услуги по передаче'!$H$11*1000)+('[1]4. СН (Установленные)'!$E$12*1000)+'[1]5. Плата за УРП'!$D$6</f>
        <v>6798.4720002339909</v>
      </c>
      <c r="U129" s="34">
        <f>SUMIFS('[1]1. Отчет АТС'!$C:$C,'[1]1. Отчет АТС'!$A:$A,$A129,'[1]1. Отчет АТС'!$B:$B,19)+'[1]2. Иные услуги'!$D$11+('[1]3. Услуги по передаче'!$H$11*1000)+('[1]4. СН (Установленные)'!$E$12*1000)+'[1]5. Плата за УРП'!$D$6</f>
        <v>6782.352000233991</v>
      </c>
      <c r="V129" s="34">
        <f>SUMIFS('[1]1. Отчет АТС'!$C:$C,'[1]1. Отчет АТС'!$A:$A,$A129,'[1]1. Отчет АТС'!$B:$B,20)+'[1]2. Иные услуги'!$D$11+('[1]3. Услуги по передаче'!$H$11*1000)+('[1]4. СН (Установленные)'!$E$12*1000)+'[1]5. Плата за УРП'!$D$6</f>
        <v>6784.9320002339909</v>
      </c>
      <c r="W129" s="34">
        <f>SUMIFS('[1]1. Отчет АТС'!$C:$C,'[1]1. Отчет АТС'!$A:$A,$A129,'[1]1. Отчет АТС'!$B:$B,21)+'[1]2. Иные услуги'!$D$11+('[1]3. Услуги по передаче'!$H$11*1000)+('[1]4. СН (Установленные)'!$E$12*1000)+'[1]5. Плата за УРП'!$D$6</f>
        <v>6776.6320002339908</v>
      </c>
      <c r="X129" s="34">
        <f>SUMIFS('[1]1. Отчет АТС'!$C:$C,'[1]1. Отчет АТС'!$A:$A,$A129,'[1]1. Отчет АТС'!$B:$B,22)+'[1]2. Иные услуги'!$D$11+('[1]3. Услуги по передаче'!$H$11*1000)+('[1]4. СН (Установленные)'!$E$12*1000)+'[1]5. Плата за УРП'!$D$6</f>
        <v>6494.5820002339915</v>
      </c>
      <c r="Y129" s="34">
        <f>SUMIFS('[1]1. Отчет АТС'!$C:$C,'[1]1. Отчет АТС'!$A:$A,$A129,'[1]1. Отчет АТС'!$B:$B,23)+'[1]2. Иные услуги'!$D$11+('[1]3. Услуги по передаче'!$H$11*1000)+('[1]4. СН (Установленные)'!$E$12*1000)+'[1]5. Плата за УРП'!$D$6</f>
        <v>6116.7920002339915</v>
      </c>
    </row>
    <row r="130" spans="1:25" ht="15">
      <c r="A130" s="33">
        <v>45461</v>
      </c>
      <c r="B130" s="34">
        <f>SUMIFS('[1]1. Отчет АТС'!$C:$C,'[1]1. Отчет АТС'!$A:$A,$A130,'[1]1. Отчет АТС'!$B:$B,0)+'[1]2. Иные услуги'!$D$11+('[1]3. Услуги по передаче'!$H$11*1000)+('[1]4. СН (Установленные)'!$E$12*1000)+'[1]5. Плата за УРП'!$D$6</f>
        <v>5894.3120002339911</v>
      </c>
      <c r="C130" s="34">
        <f>SUMIFS('[1]1. Отчет АТС'!$C:$C,'[1]1. Отчет АТС'!$A:$A,$A130,'[1]1. Отчет АТС'!$B:$B,1)+'[1]2. Иные услуги'!$D$11+('[1]3. Услуги по передаче'!$H$11*1000)+('[1]4. СН (Установленные)'!$E$12*1000)+'[1]5. Плата за УРП'!$D$6</f>
        <v>5804.6820002339909</v>
      </c>
      <c r="D130" s="34">
        <f>SUMIFS('[1]1. Отчет АТС'!$C:$C,'[1]1. Отчет АТС'!$A:$A,$A130,'[1]1. Отчет АТС'!$B:$B,2)+'[1]2. Иные услуги'!$D$11+('[1]3. Услуги по передаче'!$H$11*1000)+('[1]4. СН (Установленные)'!$E$12*1000)+'[1]5. Плата за УРП'!$D$6</f>
        <v>5634.0220002339911</v>
      </c>
      <c r="E130" s="34">
        <f>SUMIFS('[1]1. Отчет АТС'!$C:$C,'[1]1. Отчет АТС'!$A:$A,$A130,'[1]1. Отчет АТС'!$B:$B,3)+'[1]2. Иные услуги'!$D$11+('[1]3. Услуги по передаче'!$H$11*1000)+('[1]4. СН (Установленные)'!$E$12*1000)+'[1]5. Плата за УРП'!$D$6</f>
        <v>5571.0720002339913</v>
      </c>
      <c r="F130" s="34">
        <f>SUMIFS('[1]1. Отчет АТС'!$C:$C,'[1]1. Отчет АТС'!$A:$A,$A130,'[1]1. Отчет АТС'!$B:$B,4)+'[1]2. Иные услуги'!$D$11+('[1]3. Услуги по передаче'!$H$11*1000)+('[1]4. СН (Установленные)'!$E$12*1000)+'[1]5. Плата за УРП'!$D$6</f>
        <v>5555.7220002339909</v>
      </c>
      <c r="G130" s="34">
        <f>SUMIFS('[1]1. Отчет АТС'!$C:$C,'[1]1. Отчет АТС'!$A:$A,$A130,'[1]1. Отчет АТС'!$B:$B,5)+'[1]2. Иные услуги'!$D$11+('[1]3. Услуги по передаче'!$H$11*1000)+('[1]4. СН (Установленные)'!$E$12*1000)+'[1]5. Плата за УРП'!$D$6</f>
        <v>5787.1920002339912</v>
      </c>
      <c r="H130" s="34">
        <f>SUMIFS('[1]1. Отчет АТС'!$C:$C,'[1]1. Отчет АТС'!$A:$A,$A130,'[1]1. Отчет АТС'!$B:$B,6)+'[1]2. Иные услуги'!$D$11+('[1]3. Услуги по передаче'!$H$11*1000)+('[1]4. СН (Установленные)'!$E$12*1000)+'[1]5. Плата за УРП'!$D$6</f>
        <v>5888.7920002339915</v>
      </c>
      <c r="I130" s="34">
        <f>SUMIFS('[1]1. Отчет АТС'!$C:$C,'[1]1. Отчет АТС'!$A:$A,$A130,'[1]1. Отчет АТС'!$B:$B,7)+'[1]2. Иные услуги'!$D$11+('[1]3. Услуги по передаче'!$H$11*1000)+('[1]4. СН (Установленные)'!$E$12*1000)+'[1]5. Плата за УРП'!$D$6</f>
        <v>6199.2920002339915</v>
      </c>
      <c r="J130" s="34">
        <f>SUMIFS('[1]1. Отчет АТС'!$C:$C,'[1]1. Отчет АТС'!$A:$A,$A130,'[1]1. Отчет АТС'!$B:$B,8)+'[1]2. Иные услуги'!$D$11+('[1]3. Услуги по передаче'!$H$11*1000)+('[1]4. СН (Установленные)'!$E$12*1000)+'[1]5. Плата за УРП'!$D$6</f>
        <v>6767.9420002339912</v>
      </c>
      <c r="K130" s="34">
        <f>SUMIFS('[1]1. Отчет АТС'!$C:$C,'[1]1. Отчет АТС'!$A:$A,$A130,'[1]1. Отчет АТС'!$B:$B,9)+'[1]2. Иные услуги'!$D$11+('[1]3. Услуги по передаче'!$H$11*1000)+('[1]4. СН (Установленные)'!$E$12*1000)+'[1]5. Плата за УРП'!$D$6</f>
        <v>6813.0120002339909</v>
      </c>
      <c r="L130" s="34">
        <f>SUMIFS('[1]1. Отчет АТС'!$C:$C,'[1]1. Отчет АТС'!$A:$A,$A130,'[1]1. Отчет АТС'!$B:$B,10)+'[1]2. Иные услуги'!$D$11+('[1]3. Услуги по передаче'!$H$11*1000)+('[1]4. СН (Установленные)'!$E$12*1000)+'[1]5. Плата за УРП'!$D$6</f>
        <v>6886.2420002339913</v>
      </c>
      <c r="M130" s="34">
        <f>SUMIFS('[1]1. Отчет АТС'!$C:$C,'[1]1. Отчет АТС'!$A:$A,$A130,'[1]1. Отчет АТС'!$B:$B,11)+'[1]2. Иные услуги'!$D$11+('[1]3. Услуги по передаче'!$H$11*1000)+('[1]4. СН (Установленные)'!$E$12*1000)+'[1]5. Плата за УРП'!$D$6</f>
        <v>6906.2120002339907</v>
      </c>
      <c r="N130" s="34">
        <f>SUMIFS('[1]1. Отчет АТС'!$C:$C,'[1]1. Отчет АТС'!$A:$A,$A130,'[1]1. Отчет АТС'!$B:$B,12)+'[1]2. Иные услуги'!$D$11+('[1]3. Услуги по передаче'!$H$11*1000)+('[1]4. СН (Установленные)'!$E$12*1000)+'[1]5. Плата за УРП'!$D$6</f>
        <v>6910.6320002339908</v>
      </c>
      <c r="O130" s="34">
        <f>SUMIFS('[1]1. Отчет АТС'!$C:$C,'[1]1. Отчет АТС'!$A:$A,$A130,'[1]1. Отчет АТС'!$B:$B,13)+'[1]2. Иные услуги'!$D$11+('[1]3. Услуги по передаче'!$H$11*1000)+('[1]4. СН (Установленные)'!$E$12*1000)+'[1]5. Плата за УРП'!$D$6</f>
        <v>6943.2420002339913</v>
      </c>
      <c r="P130" s="34">
        <f>SUMIFS('[1]1. Отчет АТС'!$C:$C,'[1]1. Отчет АТС'!$A:$A,$A130,'[1]1. Отчет АТС'!$B:$B,14)+'[1]2. Иные услуги'!$D$11+('[1]3. Услуги по передаче'!$H$11*1000)+('[1]4. СН (Установленные)'!$E$12*1000)+'[1]5. Плата за УРП'!$D$6</f>
        <v>6986.8820002339908</v>
      </c>
      <c r="Q130" s="34">
        <f>SUMIFS('[1]1. Отчет АТС'!$C:$C,'[1]1. Отчет АТС'!$A:$A,$A130,'[1]1. Отчет АТС'!$B:$B,15)+'[1]2. Иные услуги'!$D$11+('[1]3. Услуги по передаче'!$H$11*1000)+('[1]4. СН (Установленные)'!$E$12*1000)+'[1]5. Плата за УРП'!$D$6</f>
        <v>6918.7820002339904</v>
      </c>
      <c r="R130" s="34">
        <f>SUMIFS('[1]1. Отчет АТС'!$C:$C,'[1]1. Отчет АТС'!$A:$A,$A130,'[1]1. Отчет АТС'!$B:$B,16)+'[1]2. Иные услуги'!$D$11+('[1]3. Услуги по передаче'!$H$11*1000)+('[1]4. СН (Установленные)'!$E$12*1000)+'[1]5. Плата за УРП'!$D$6</f>
        <v>6921.5720002339913</v>
      </c>
      <c r="S130" s="34">
        <f>SUMIFS('[1]1. Отчет АТС'!$C:$C,'[1]1. Отчет АТС'!$A:$A,$A130,'[1]1. Отчет АТС'!$B:$B,17)+'[1]2. Иные услуги'!$D$11+('[1]3. Услуги по передаче'!$H$11*1000)+('[1]4. СН (Установленные)'!$E$12*1000)+'[1]5. Плата за УРП'!$D$6</f>
        <v>6921.8720002339905</v>
      </c>
      <c r="T130" s="34">
        <f>SUMIFS('[1]1. Отчет АТС'!$C:$C,'[1]1. Отчет АТС'!$A:$A,$A130,'[1]1. Отчет АТС'!$B:$B,18)+'[1]2. Иные услуги'!$D$11+('[1]3. Услуги по передаче'!$H$11*1000)+('[1]4. СН (Установленные)'!$E$12*1000)+'[1]5. Плата за УРП'!$D$6</f>
        <v>6922.6120002339912</v>
      </c>
      <c r="U130" s="34">
        <f>SUMIFS('[1]1. Отчет АТС'!$C:$C,'[1]1. Отчет АТС'!$A:$A,$A130,'[1]1. Отчет АТС'!$B:$B,19)+'[1]2. Иные услуги'!$D$11+('[1]3. Услуги по передаче'!$H$11*1000)+('[1]4. СН (Установленные)'!$E$12*1000)+'[1]5. Плата за УРП'!$D$6</f>
        <v>6842.1520002339912</v>
      </c>
      <c r="V130" s="34">
        <f>SUMIFS('[1]1. Отчет АТС'!$C:$C,'[1]1. Отчет АТС'!$A:$A,$A130,'[1]1. Отчет АТС'!$B:$B,20)+'[1]2. Иные услуги'!$D$11+('[1]3. Услуги по передаче'!$H$11*1000)+('[1]4. СН (Установленные)'!$E$12*1000)+'[1]5. Плата за УРП'!$D$6</f>
        <v>6846.1920002339912</v>
      </c>
      <c r="W130" s="34">
        <f>SUMIFS('[1]1. Отчет АТС'!$C:$C,'[1]1. Отчет АТС'!$A:$A,$A130,'[1]1. Отчет АТС'!$B:$B,21)+'[1]2. Иные услуги'!$D$11+('[1]3. Услуги по передаче'!$H$11*1000)+('[1]4. СН (Установленные)'!$E$12*1000)+'[1]5. Плата за УРП'!$D$6</f>
        <v>6805.8720002339905</v>
      </c>
      <c r="X130" s="34">
        <f>SUMIFS('[1]1. Отчет АТС'!$C:$C,'[1]1. Отчет АТС'!$A:$A,$A130,'[1]1. Отчет АТС'!$B:$B,22)+'[1]2. Иные услуги'!$D$11+('[1]3. Услуги по передаче'!$H$11*1000)+('[1]4. СН (Установленные)'!$E$12*1000)+'[1]5. Плата за УРП'!$D$6</f>
        <v>6747.7120002339907</v>
      </c>
      <c r="Y130" s="34">
        <f>SUMIFS('[1]1. Отчет АТС'!$C:$C,'[1]1. Отчет АТС'!$A:$A,$A130,'[1]1. Отчет АТС'!$B:$B,23)+'[1]2. Иные услуги'!$D$11+('[1]3. Услуги по передаче'!$H$11*1000)+('[1]4. СН (Установленные)'!$E$12*1000)+'[1]5. Плата за УРП'!$D$6</f>
        <v>6193.3020002339908</v>
      </c>
    </row>
    <row r="131" spans="1:25" ht="15">
      <c r="A131" s="33">
        <v>45462</v>
      </c>
      <c r="B131" s="34">
        <f>SUMIFS('[1]1. Отчет АТС'!$C:$C,'[1]1. Отчет АТС'!$A:$A,$A131,'[1]1. Отчет АТС'!$B:$B,0)+'[1]2. Иные услуги'!$D$11+('[1]3. Услуги по передаче'!$H$11*1000)+('[1]4. СН (Установленные)'!$E$12*1000)+'[1]5. Плата за УРП'!$D$6</f>
        <v>5919.7520002339916</v>
      </c>
      <c r="C131" s="34">
        <f>SUMIFS('[1]1. Отчет АТС'!$C:$C,'[1]1. Отчет АТС'!$A:$A,$A131,'[1]1. Отчет АТС'!$B:$B,1)+'[1]2. Иные услуги'!$D$11+('[1]3. Услуги по передаче'!$H$11*1000)+('[1]4. СН (Установленные)'!$E$12*1000)+'[1]5. Плата за УРП'!$D$6</f>
        <v>5871.9120002339914</v>
      </c>
      <c r="D131" s="34">
        <f>SUMIFS('[1]1. Отчет АТС'!$C:$C,'[1]1. Отчет АТС'!$A:$A,$A131,'[1]1. Отчет АТС'!$B:$B,2)+'[1]2. Иные услуги'!$D$11+('[1]3. Услуги по передаче'!$H$11*1000)+('[1]4. СН (Установленные)'!$E$12*1000)+'[1]5. Плата за УРП'!$D$6</f>
        <v>5667.7220002339909</v>
      </c>
      <c r="E131" s="34">
        <f>SUMIFS('[1]1. Отчет АТС'!$C:$C,'[1]1. Отчет АТС'!$A:$A,$A131,'[1]1. Отчет АТС'!$B:$B,3)+'[1]2. Иные услуги'!$D$11+('[1]3. Услуги по передаче'!$H$11*1000)+('[1]4. СН (Установленные)'!$E$12*1000)+'[1]5. Плата за УРП'!$D$6</f>
        <v>5523.6520002339912</v>
      </c>
      <c r="F131" s="34">
        <f>SUMIFS('[1]1. Отчет АТС'!$C:$C,'[1]1. Отчет АТС'!$A:$A,$A131,'[1]1. Отчет АТС'!$B:$B,4)+'[1]2. Иные услуги'!$D$11+('[1]3. Услуги по передаче'!$H$11*1000)+('[1]4. СН (Установленные)'!$E$12*1000)+'[1]5. Плата за УРП'!$D$6</f>
        <v>5507.142000233991</v>
      </c>
      <c r="G131" s="34">
        <f>SUMIFS('[1]1. Отчет АТС'!$C:$C,'[1]1. Отчет АТС'!$A:$A,$A131,'[1]1. Отчет АТС'!$B:$B,5)+'[1]2. Иные услуги'!$D$11+('[1]3. Услуги по передаче'!$H$11*1000)+('[1]4. СН (Установленные)'!$E$12*1000)+'[1]5. Плата за УРП'!$D$6</f>
        <v>5814.2720002339911</v>
      </c>
      <c r="H131" s="34">
        <f>SUMIFS('[1]1. Отчет АТС'!$C:$C,'[1]1. Отчет АТС'!$A:$A,$A131,'[1]1. Отчет АТС'!$B:$B,6)+'[1]2. Иные услуги'!$D$11+('[1]3. Услуги по передаче'!$H$11*1000)+('[1]4. СН (Установленные)'!$E$12*1000)+'[1]5. Плата за УРП'!$D$6</f>
        <v>5909.5620002339911</v>
      </c>
      <c r="I131" s="34">
        <f>SUMIFS('[1]1. Отчет АТС'!$C:$C,'[1]1. Отчет АТС'!$A:$A,$A131,'[1]1. Отчет АТС'!$B:$B,7)+'[1]2. Иные услуги'!$D$11+('[1]3. Услуги по передаче'!$H$11*1000)+('[1]4. СН (Установленные)'!$E$12*1000)+'[1]5. Плата за УРП'!$D$6</f>
        <v>6241.3720002339915</v>
      </c>
      <c r="J131" s="34">
        <f>SUMIFS('[1]1. Отчет АТС'!$C:$C,'[1]1. Отчет АТС'!$A:$A,$A131,'[1]1. Отчет АТС'!$B:$B,8)+'[1]2. Иные услуги'!$D$11+('[1]3. Услуги по передаче'!$H$11*1000)+('[1]4. СН (Установленные)'!$E$12*1000)+'[1]5. Плата за УРП'!$D$6</f>
        <v>6794.5020002339916</v>
      </c>
      <c r="K131" s="34">
        <f>SUMIFS('[1]1. Отчет АТС'!$C:$C,'[1]1. Отчет АТС'!$A:$A,$A131,'[1]1. Отчет АТС'!$B:$B,9)+'[1]2. Иные услуги'!$D$11+('[1]3. Услуги по передаче'!$H$11*1000)+('[1]4. СН (Установленные)'!$E$12*1000)+'[1]5. Плата за УРП'!$D$6</f>
        <v>6905.1220002339905</v>
      </c>
      <c r="L131" s="34">
        <f>SUMIFS('[1]1. Отчет АТС'!$C:$C,'[1]1. Отчет АТС'!$A:$A,$A131,'[1]1. Отчет АТС'!$B:$B,10)+'[1]2. Иные услуги'!$D$11+('[1]3. Услуги по передаче'!$H$11*1000)+('[1]4. СН (Установленные)'!$E$12*1000)+'[1]5. Плата за УРП'!$D$6</f>
        <v>7027.6820002339909</v>
      </c>
      <c r="M131" s="34">
        <f>SUMIFS('[1]1. Отчет АТС'!$C:$C,'[1]1. Отчет АТС'!$A:$A,$A131,'[1]1. Отчет АТС'!$B:$B,11)+'[1]2. Иные услуги'!$D$11+('[1]3. Услуги по передаче'!$H$11*1000)+('[1]4. СН (Установленные)'!$E$12*1000)+'[1]5. Плата за УРП'!$D$6</f>
        <v>7069.3720002339905</v>
      </c>
      <c r="N131" s="34">
        <f>SUMIFS('[1]1. Отчет АТС'!$C:$C,'[1]1. Отчет АТС'!$A:$A,$A131,'[1]1. Отчет АТС'!$B:$B,12)+'[1]2. Иные услуги'!$D$11+('[1]3. Услуги по передаче'!$H$11*1000)+('[1]4. СН (Установленные)'!$E$12*1000)+'[1]5. Плата за УРП'!$D$6</f>
        <v>7084.6820002339909</v>
      </c>
      <c r="O131" s="34">
        <f>SUMIFS('[1]1. Отчет АТС'!$C:$C,'[1]1. Отчет АТС'!$A:$A,$A131,'[1]1. Отчет АТС'!$B:$B,13)+'[1]2. Иные услуги'!$D$11+('[1]3. Услуги по передаче'!$H$11*1000)+('[1]4. СН (Установленные)'!$E$12*1000)+'[1]5. Плата за УРП'!$D$6</f>
        <v>7101.4620002339907</v>
      </c>
      <c r="P131" s="34">
        <f>SUMIFS('[1]1. Отчет АТС'!$C:$C,'[1]1. Отчет АТС'!$A:$A,$A131,'[1]1. Отчет АТС'!$B:$B,14)+'[1]2. Иные услуги'!$D$11+('[1]3. Услуги по передаче'!$H$11*1000)+('[1]4. СН (Установленные)'!$E$12*1000)+'[1]5. Плата за УРП'!$D$6</f>
        <v>7134.8220002339913</v>
      </c>
      <c r="Q131" s="34">
        <f>SUMIFS('[1]1. Отчет АТС'!$C:$C,'[1]1. Отчет АТС'!$A:$A,$A131,'[1]1. Отчет АТС'!$B:$B,15)+'[1]2. Иные услуги'!$D$11+('[1]3. Услуги по передаче'!$H$11*1000)+('[1]4. СН (Установленные)'!$E$12*1000)+'[1]5. Плата за УРП'!$D$6</f>
        <v>7152.5120002339909</v>
      </c>
      <c r="R131" s="34">
        <f>SUMIFS('[1]1. Отчет АТС'!$C:$C,'[1]1. Отчет АТС'!$A:$A,$A131,'[1]1. Отчет АТС'!$B:$B,16)+'[1]2. Иные услуги'!$D$11+('[1]3. Услуги по передаче'!$H$11*1000)+('[1]4. СН (Установленные)'!$E$12*1000)+'[1]5. Плата за УРП'!$D$6</f>
        <v>7159.892000233991</v>
      </c>
      <c r="S131" s="34">
        <f>SUMIFS('[1]1. Отчет АТС'!$C:$C,'[1]1. Отчет АТС'!$A:$A,$A131,'[1]1. Отчет АТС'!$B:$B,17)+'[1]2. Иные услуги'!$D$11+('[1]3. Услуги по передаче'!$H$11*1000)+('[1]4. СН (Установленные)'!$E$12*1000)+'[1]5. Плата за УРП'!$D$6</f>
        <v>7167.602000233991</v>
      </c>
      <c r="T131" s="34">
        <f>SUMIFS('[1]1. Отчет АТС'!$C:$C,'[1]1. Отчет АТС'!$A:$A,$A131,'[1]1. Отчет АТС'!$B:$B,18)+'[1]2. Иные услуги'!$D$11+('[1]3. Услуги по передаче'!$H$11*1000)+('[1]4. СН (Установленные)'!$E$12*1000)+'[1]5. Плата за УРП'!$D$6</f>
        <v>7100.7420002339913</v>
      </c>
      <c r="U131" s="34">
        <f>SUMIFS('[1]1. Отчет АТС'!$C:$C,'[1]1. Отчет АТС'!$A:$A,$A131,'[1]1. Отчет АТС'!$B:$B,19)+'[1]2. Иные услуги'!$D$11+('[1]3. Услуги по передаче'!$H$11*1000)+('[1]4. СН (Установленные)'!$E$12*1000)+'[1]5. Плата за УРП'!$D$6</f>
        <v>6983.9420002339912</v>
      </c>
      <c r="V131" s="34">
        <f>SUMIFS('[1]1. Отчет АТС'!$C:$C,'[1]1. Отчет АТС'!$A:$A,$A131,'[1]1. Отчет АТС'!$B:$B,20)+'[1]2. Иные услуги'!$D$11+('[1]3. Услуги по передаче'!$H$11*1000)+('[1]4. СН (Установленные)'!$E$12*1000)+'[1]5. Плата за УРП'!$D$6</f>
        <v>7008.3220002339913</v>
      </c>
      <c r="W131" s="34">
        <f>SUMIFS('[1]1. Отчет АТС'!$C:$C,'[1]1. Отчет АТС'!$A:$A,$A131,'[1]1. Отчет АТС'!$B:$B,21)+'[1]2. Иные услуги'!$D$11+('[1]3. Услуги по передаче'!$H$11*1000)+('[1]4. СН (Установленные)'!$E$12*1000)+'[1]5. Плата за УРП'!$D$6</f>
        <v>6939.7920002339906</v>
      </c>
      <c r="X131" s="34">
        <f>SUMIFS('[1]1. Отчет АТС'!$C:$C,'[1]1. Отчет АТС'!$A:$A,$A131,'[1]1. Отчет АТС'!$B:$B,22)+'[1]2. Иные услуги'!$D$11+('[1]3. Услуги по передаче'!$H$11*1000)+('[1]4. СН (Установленные)'!$E$12*1000)+'[1]5. Плата за УРП'!$D$6</f>
        <v>6777.4620002339907</v>
      </c>
      <c r="Y131" s="34">
        <f>SUMIFS('[1]1. Отчет АТС'!$C:$C,'[1]1. Отчет АТС'!$A:$A,$A131,'[1]1. Отчет АТС'!$B:$B,23)+'[1]2. Иные услуги'!$D$11+('[1]3. Услуги по передаче'!$H$11*1000)+('[1]4. СН (Установленные)'!$E$12*1000)+'[1]5. Плата за УРП'!$D$6</f>
        <v>6257.9120002339914</v>
      </c>
    </row>
    <row r="132" spans="1:25" ht="15">
      <c r="A132" s="33">
        <v>45463</v>
      </c>
      <c r="B132" s="34">
        <f>SUMIFS('[1]1. Отчет АТС'!$C:$C,'[1]1. Отчет АТС'!$A:$A,$A132,'[1]1. Отчет АТС'!$B:$B,0)+'[1]2. Иные услуги'!$D$11+('[1]3. Услуги по передаче'!$H$11*1000)+('[1]4. СН (Установленные)'!$E$12*1000)+'[1]5. Плата за УРП'!$D$6</f>
        <v>5938.0620002339911</v>
      </c>
      <c r="C132" s="34">
        <f>SUMIFS('[1]1. Отчет АТС'!$C:$C,'[1]1. Отчет АТС'!$A:$A,$A132,'[1]1. Отчет АТС'!$B:$B,1)+'[1]2. Иные услуги'!$D$11+('[1]3. Услуги по передаче'!$H$11*1000)+('[1]4. СН (Установленные)'!$E$12*1000)+'[1]5. Плата за УРП'!$D$6</f>
        <v>5895.5620002339911</v>
      </c>
      <c r="D132" s="34">
        <f>SUMIFS('[1]1. Отчет АТС'!$C:$C,'[1]1. Отчет АТС'!$A:$A,$A132,'[1]1. Отчет АТС'!$B:$B,2)+'[1]2. Иные услуги'!$D$11+('[1]3. Услуги по передаче'!$H$11*1000)+('[1]4. СН (Установленные)'!$E$12*1000)+'[1]5. Плата за УРП'!$D$6</f>
        <v>5683.4220002339916</v>
      </c>
      <c r="E132" s="34">
        <f>SUMIFS('[1]1. Отчет АТС'!$C:$C,'[1]1. Отчет АТС'!$A:$A,$A132,'[1]1. Отчет АТС'!$B:$B,3)+'[1]2. Иные услуги'!$D$11+('[1]3. Услуги по передаче'!$H$11*1000)+('[1]4. СН (Установленные)'!$E$12*1000)+'[1]5. Плата за УРП'!$D$6</f>
        <v>5574.7820002339913</v>
      </c>
      <c r="F132" s="34">
        <f>SUMIFS('[1]1. Отчет АТС'!$C:$C,'[1]1. Отчет АТС'!$A:$A,$A132,'[1]1. Отчет АТС'!$B:$B,4)+'[1]2. Иные услуги'!$D$11+('[1]3. Услуги по передаче'!$H$11*1000)+('[1]4. СН (Установленные)'!$E$12*1000)+'[1]5. Плата за УРП'!$D$6</f>
        <v>5515.4420002339912</v>
      </c>
      <c r="G132" s="34">
        <f>SUMIFS('[1]1. Отчет АТС'!$C:$C,'[1]1. Отчет АТС'!$A:$A,$A132,'[1]1. Отчет АТС'!$B:$B,5)+'[1]2. Иные услуги'!$D$11+('[1]3. Услуги по передаче'!$H$11*1000)+('[1]4. СН (Установленные)'!$E$12*1000)+'[1]5. Плата за УРП'!$D$6</f>
        <v>5706.6920002339912</v>
      </c>
      <c r="H132" s="34">
        <f>SUMIFS('[1]1. Отчет АТС'!$C:$C,'[1]1. Отчет АТС'!$A:$A,$A132,'[1]1. Отчет АТС'!$B:$B,6)+'[1]2. Иные услуги'!$D$11+('[1]3. Услуги по передаче'!$H$11*1000)+('[1]4. СН (Установленные)'!$E$12*1000)+'[1]5. Плата за УРП'!$D$6</f>
        <v>5842.2720002339911</v>
      </c>
      <c r="I132" s="34">
        <f>SUMIFS('[1]1. Отчет АТС'!$C:$C,'[1]1. Отчет АТС'!$A:$A,$A132,'[1]1. Отчет АТС'!$B:$B,7)+'[1]2. Иные услуги'!$D$11+('[1]3. Услуги по передаче'!$H$11*1000)+('[1]4. СН (Установленные)'!$E$12*1000)+'[1]5. Плата за УРП'!$D$6</f>
        <v>6133.3120002339911</v>
      </c>
      <c r="J132" s="34">
        <f>SUMIFS('[1]1. Отчет АТС'!$C:$C,'[1]1. Отчет АТС'!$A:$A,$A132,'[1]1. Отчет АТС'!$B:$B,8)+'[1]2. Иные услуги'!$D$11+('[1]3. Услуги по передаче'!$H$11*1000)+('[1]4. СН (Установленные)'!$E$12*1000)+'[1]5. Плата за УРП'!$D$6</f>
        <v>6773.4520002339905</v>
      </c>
      <c r="K132" s="34">
        <f>SUMIFS('[1]1. Отчет АТС'!$C:$C,'[1]1. Отчет АТС'!$A:$A,$A132,'[1]1. Отчет АТС'!$B:$B,9)+'[1]2. Иные услуги'!$D$11+('[1]3. Услуги по передаче'!$H$11*1000)+('[1]4. СН (Установленные)'!$E$12*1000)+'[1]5. Плата за УРП'!$D$6</f>
        <v>6800.3120002339911</v>
      </c>
      <c r="L132" s="34">
        <f>SUMIFS('[1]1. Отчет АТС'!$C:$C,'[1]1. Отчет АТС'!$A:$A,$A132,'[1]1. Отчет АТС'!$B:$B,10)+'[1]2. Иные услуги'!$D$11+('[1]3. Услуги по передаче'!$H$11*1000)+('[1]4. СН (Установленные)'!$E$12*1000)+'[1]5. Плата за УРП'!$D$6</f>
        <v>6846.7520002339916</v>
      </c>
      <c r="M132" s="34">
        <f>SUMIFS('[1]1. Отчет АТС'!$C:$C,'[1]1. Отчет АТС'!$A:$A,$A132,'[1]1. Отчет АТС'!$B:$B,11)+'[1]2. Иные услуги'!$D$11+('[1]3. Услуги по передаче'!$H$11*1000)+('[1]4. СН (Установленные)'!$E$12*1000)+'[1]5. Плата за УРП'!$D$6</f>
        <v>6882.2820002339904</v>
      </c>
      <c r="N132" s="34">
        <f>SUMIFS('[1]1. Отчет АТС'!$C:$C,'[1]1. Отчет АТС'!$A:$A,$A132,'[1]1. Отчет АТС'!$B:$B,12)+'[1]2. Иные услуги'!$D$11+('[1]3. Услуги по передаче'!$H$11*1000)+('[1]4. СН (Установленные)'!$E$12*1000)+'[1]5. Плата за УРП'!$D$6</f>
        <v>6910.3420002339908</v>
      </c>
      <c r="O132" s="34">
        <f>SUMIFS('[1]1. Отчет АТС'!$C:$C,'[1]1. Отчет АТС'!$A:$A,$A132,'[1]1. Отчет АТС'!$B:$B,13)+'[1]2. Иные услуги'!$D$11+('[1]3. Услуги по передаче'!$H$11*1000)+('[1]4. СН (Установленные)'!$E$12*1000)+'[1]5. Плата за УРП'!$D$6</f>
        <v>6871.9820002339911</v>
      </c>
      <c r="P132" s="34">
        <f>SUMIFS('[1]1. Отчет АТС'!$C:$C,'[1]1. Отчет АТС'!$A:$A,$A132,'[1]1. Отчет АТС'!$B:$B,14)+'[1]2. Иные услуги'!$D$11+('[1]3. Услуги по передаче'!$H$11*1000)+('[1]4. СН (Установленные)'!$E$12*1000)+'[1]5. Плата за УРП'!$D$6</f>
        <v>6887.8620002339912</v>
      </c>
      <c r="Q132" s="34">
        <f>SUMIFS('[1]1. Отчет АТС'!$C:$C,'[1]1. Отчет АТС'!$A:$A,$A132,'[1]1. Отчет АТС'!$B:$B,15)+'[1]2. Иные услуги'!$D$11+('[1]3. Услуги по передаче'!$H$11*1000)+('[1]4. СН (Установленные)'!$E$12*1000)+'[1]5. Плата за УРП'!$D$6</f>
        <v>6895.1320002339908</v>
      </c>
      <c r="R132" s="34">
        <f>SUMIFS('[1]1. Отчет АТС'!$C:$C,'[1]1. Отчет АТС'!$A:$A,$A132,'[1]1. Отчет АТС'!$B:$B,16)+'[1]2. Иные услуги'!$D$11+('[1]3. Услуги по передаче'!$H$11*1000)+('[1]4. СН (Установленные)'!$E$12*1000)+'[1]5. Плата за УРП'!$D$6</f>
        <v>6879.2720002339911</v>
      </c>
      <c r="S132" s="34">
        <f>SUMIFS('[1]1. Отчет АТС'!$C:$C,'[1]1. Отчет АТС'!$A:$A,$A132,'[1]1. Отчет АТС'!$B:$B,17)+'[1]2. Иные услуги'!$D$11+('[1]3. Услуги по передаче'!$H$11*1000)+('[1]4. СН (Установленные)'!$E$12*1000)+'[1]5. Плата за УРП'!$D$6</f>
        <v>6876.852000233991</v>
      </c>
      <c r="T132" s="34">
        <f>SUMIFS('[1]1. Отчет АТС'!$C:$C,'[1]1. Отчет АТС'!$A:$A,$A132,'[1]1. Отчет АТС'!$B:$B,18)+'[1]2. Иные услуги'!$D$11+('[1]3. Услуги по передаче'!$H$11*1000)+('[1]4. СН (Установленные)'!$E$12*1000)+'[1]5. Плата за УРП'!$D$6</f>
        <v>6826.3120002339911</v>
      </c>
      <c r="U132" s="34">
        <f>SUMIFS('[1]1. Отчет АТС'!$C:$C,'[1]1. Отчет АТС'!$A:$A,$A132,'[1]1. Отчет АТС'!$B:$B,19)+'[1]2. Иные услуги'!$D$11+('[1]3. Услуги по передаче'!$H$11*1000)+('[1]4. СН (Установленные)'!$E$12*1000)+'[1]5. Плата за УРП'!$D$6</f>
        <v>6806.7720002339911</v>
      </c>
      <c r="V132" s="34">
        <f>SUMIFS('[1]1. Отчет АТС'!$C:$C,'[1]1. Отчет АТС'!$A:$A,$A132,'[1]1. Отчет АТС'!$B:$B,20)+'[1]2. Иные услуги'!$D$11+('[1]3. Услуги по передаче'!$H$11*1000)+('[1]4. СН (Установленные)'!$E$12*1000)+'[1]5. Плата за УРП'!$D$6</f>
        <v>6802.0320002339904</v>
      </c>
      <c r="W132" s="34">
        <f>SUMIFS('[1]1. Отчет АТС'!$C:$C,'[1]1. Отчет АТС'!$A:$A,$A132,'[1]1. Отчет АТС'!$B:$B,21)+'[1]2. Иные услуги'!$D$11+('[1]3. Услуги по передаче'!$H$11*1000)+('[1]4. СН (Установленные)'!$E$12*1000)+'[1]5. Плата за УРП'!$D$6</f>
        <v>6784.4920002339913</v>
      </c>
      <c r="X132" s="34">
        <f>SUMIFS('[1]1. Отчет АТС'!$C:$C,'[1]1. Отчет АТС'!$A:$A,$A132,'[1]1. Отчет АТС'!$B:$B,22)+'[1]2. Иные услуги'!$D$11+('[1]3. Услуги по передаче'!$H$11*1000)+('[1]4. СН (Установленные)'!$E$12*1000)+'[1]5. Плата за УРП'!$D$6</f>
        <v>6347.8220002339913</v>
      </c>
      <c r="Y132" s="34">
        <f>SUMIFS('[1]1. Отчет АТС'!$C:$C,'[1]1. Отчет АТС'!$A:$A,$A132,'[1]1. Отчет АТС'!$B:$B,23)+'[1]2. Иные услуги'!$D$11+('[1]3. Услуги по передаче'!$H$11*1000)+('[1]4. СН (Установленные)'!$E$12*1000)+'[1]5. Плата за УРП'!$D$6</f>
        <v>6002.6820002339909</v>
      </c>
    </row>
    <row r="133" spans="1:25" ht="15">
      <c r="A133" s="33">
        <v>45464</v>
      </c>
      <c r="B133" s="34">
        <f>SUMIFS('[1]1. Отчет АТС'!$C:$C,'[1]1. Отчет АТС'!$A:$A,$A133,'[1]1. Отчет АТС'!$B:$B,0)+'[1]2. Иные услуги'!$D$11+('[1]3. Услуги по передаче'!$H$11*1000)+('[1]4. СН (Установленные)'!$E$12*1000)+'[1]5. Плата за УРП'!$D$6</f>
        <v>5780.7120002339907</v>
      </c>
      <c r="C133" s="34">
        <f>SUMIFS('[1]1. Отчет АТС'!$C:$C,'[1]1. Отчет АТС'!$A:$A,$A133,'[1]1. Отчет АТС'!$B:$B,1)+'[1]2. Иные услуги'!$D$11+('[1]3. Услуги по передаче'!$H$11*1000)+('[1]4. СН (Установленные)'!$E$12*1000)+'[1]5. Плата за УРП'!$D$6</f>
        <v>5631.3720002339915</v>
      </c>
      <c r="D133" s="34">
        <f>SUMIFS('[1]1. Отчет АТС'!$C:$C,'[1]1. Отчет АТС'!$A:$A,$A133,'[1]1. Отчет АТС'!$B:$B,2)+'[1]2. Иные услуги'!$D$11+('[1]3. Услуги по передаче'!$H$11*1000)+('[1]4. СН (Установленные)'!$E$12*1000)+'[1]5. Плата за УРП'!$D$6</f>
        <v>5435.7220002339909</v>
      </c>
      <c r="E133" s="34">
        <f>SUMIFS('[1]1. Отчет АТС'!$C:$C,'[1]1. Отчет АТС'!$A:$A,$A133,'[1]1. Отчет АТС'!$B:$B,3)+'[1]2. Иные услуги'!$D$11+('[1]3. Услуги по передаче'!$H$11*1000)+('[1]4. СН (Установленные)'!$E$12*1000)+'[1]5. Плата за УРП'!$D$6</f>
        <v>4814.7620002339909</v>
      </c>
      <c r="F133" s="34">
        <f>SUMIFS('[1]1. Отчет АТС'!$C:$C,'[1]1. Отчет АТС'!$A:$A,$A133,'[1]1. Отчет АТС'!$B:$B,4)+'[1]2. Иные услуги'!$D$11+('[1]3. Услуги по передаче'!$H$11*1000)+('[1]4. СН (Установленные)'!$E$12*1000)+'[1]5. Плата за УРП'!$D$6</f>
        <v>4908.852000233991</v>
      </c>
      <c r="G133" s="34">
        <f>SUMIFS('[1]1. Отчет АТС'!$C:$C,'[1]1. Отчет АТС'!$A:$A,$A133,'[1]1. Отчет АТС'!$B:$B,5)+'[1]2. Иные услуги'!$D$11+('[1]3. Услуги по передаче'!$H$11*1000)+('[1]4. СН (Установленные)'!$E$12*1000)+'[1]5. Плата за УРП'!$D$6</f>
        <v>4728.4320002339909</v>
      </c>
      <c r="H133" s="34">
        <f>SUMIFS('[1]1. Отчет АТС'!$C:$C,'[1]1. Отчет АТС'!$A:$A,$A133,'[1]1. Отчет АТС'!$B:$B,6)+'[1]2. Иные услуги'!$D$11+('[1]3. Услуги по передаче'!$H$11*1000)+('[1]4. СН (Установленные)'!$E$12*1000)+'[1]5. Плата за УРП'!$D$6</f>
        <v>5678.2420002339913</v>
      </c>
      <c r="I133" s="34">
        <f>SUMIFS('[1]1. Отчет АТС'!$C:$C,'[1]1. Отчет АТС'!$A:$A,$A133,'[1]1. Отчет АТС'!$B:$B,7)+'[1]2. Иные услуги'!$D$11+('[1]3. Услуги по передаче'!$H$11*1000)+('[1]4. СН (Установленные)'!$E$12*1000)+'[1]5. Плата за УРП'!$D$6</f>
        <v>5904.0420002339915</v>
      </c>
      <c r="J133" s="34">
        <f>SUMIFS('[1]1. Отчет АТС'!$C:$C,'[1]1. Отчет АТС'!$A:$A,$A133,'[1]1. Отчет АТС'!$B:$B,8)+'[1]2. Иные услуги'!$D$11+('[1]3. Услуги по передаче'!$H$11*1000)+('[1]4. СН (Установленные)'!$E$12*1000)+'[1]5. Плата за УРП'!$D$6</f>
        <v>6252.0320002339913</v>
      </c>
      <c r="K133" s="34">
        <f>SUMIFS('[1]1. Отчет АТС'!$C:$C,'[1]1. Отчет АТС'!$A:$A,$A133,'[1]1. Отчет АТС'!$B:$B,9)+'[1]2. Иные услуги'!$D$11+('[1]3. Услуги по передаче'!$H$11*1000)+('[1]4. СН (Установленные)'!$E$12*1000)+'[1]5. Плата за УРП'!$D$6</f>
        <v>6581.1120002339912</v>
      </c>
      <c r="L133" s="34">
        <f>SUMIFS('[1]1. Отчет АТС'!$C:$C,'[1]1. Отчет АТС'!$A:$A,$A133,'[1]1. Отчет АТС'!$B:$B,10)+'[1]2. Иные услуги'!$D$11+('[1]3. Услуги по передаче'!$H$11*1000)+('[1]4. СН (Установленные)'!$E$12*1000)+'[1]5. Плата за УРП'!$D$6</f>
        <v>6657.0220002339911</v>
      </c>
      <c r="M133" s="34">
        <f>SUMIFS('[1]1. Отчет АТС'!$C:$C,'[1]1. Отчет АТС'!$A:$A,$A133,'[1]1. Отчет АТС'!$B:$B,11)+'[1]2. Иные услуги'!$D$11+('[1]3. Услуги по передаче'!$H$11*1000)+('[1]4. СН (Установленные)'!$E$12*1000)+'[1]5. Плата за УРП'!$D$6</f>
        <v>6680.3820002339908</v>
      </c>
      <c r="N133" s="34">
        <f>SUMIFS('[1]1. Отчет АТС'!$C:$C,'[1]1. Отчет АТС'!$A:$A,$A133,'[1]1. Отчет АТС'!$B:$B,12)+'[1]2. Иные услуги'!$D$11+('[1]3. Услуги по передаче'!$H$11*1000)+('[1]4. СН (Установленные)'!$E$12*1000)+'[1]5. Плата за УРП'!$D$6</f>
        <v>6396.7920002339915</v>
      </c>
      <c r="O133" s="34">
        <f>SUMIFS('[1]1. Отчет АТС'!$C:$C,'[1]1. Отчет АТС'!$A:$A,$A133,'[1]1. Отчет АТС'!$B:$B,13)+'[1]2. Иные услуги'!$D$11+('[1]3. Услуги по передаче'!$H$11*1000)+('[1]4. СН (Установленные)'!$E$12*1000)+'[1]5. Плата за УРП'!$D$6</f>
        <v>6687.392000233991</v>
      </c>
      <c r="P133" s="34">
        <f>SUMIFS('[1]1. Отчет АТС'!$C:$C,'[1]1. Отчет АТС'!$A:$A,$A133,'[1]1. Отчет АТС'!$B:$B,14)+'[1]2. Иные услуги'!$D$11+('[1]3. Услуги по передаче'!$H$11*1000)+('[1]4. СН (Установленные)'!$E$12*1000)+'[1]5. Плата за УРП'!$D$6</f>
        <v>6725.8220002339913</v>
      </c>
      <c r="Q133" s="34">
        <f>SUMIFS('[1]1. Отчет АТС'!$C:$C,'[1]1. Отчет АТС'!$A:$A,$A133,'[1]1. Отчет АТС'!$B:$B,15)+'[1]2. Иные услуги'!$D$11+('[1]3. Услуги по передаче'!$H$11*1000)+('[1]4. СН (Установленные)'!$E$12*1000)+'[1]5. Плата за УРП'!$D$6</f>
        <v>6742.9920002339913</v>
      </c>
      <c r="R133" s="34">
        <f>SUMIFS('[1]1. Отчет АТС'!$C:$C,'[1]1. Отчет АТС'!$A:$A,$A133,'[1]1. Отчет АТС'!$B:$B,16)+'[1]2. Иные услуги'!$D$11+('[1]3. Услуги по передаче'!$H$11*1000)+('[1]4. СН (Установленные)'!$E$12*1000)+'[1]5. Плата за УРП'!$D$6</f>
        <v>6734.4320002339909</v>
      </c>
      <c r="S133" s="34">
        <f>SUMIFS('[1]1. Отчет АТС'!$C:$C,'[1]1. Отчет АТС'!$A:$A,$A133,'[1]1. Отчет АТС'!$B:$B,17)+'[1]2. Иные услуги'!$D$11+('[1]3. Услуги по передаче'!$H$11*1000)+('[1]4. СН (Установленные)'!$E$12*1000)+'[1]5. Плата за УРП'!$D$6</f>
        <v>6707.3820002339908</v>
      </c>
      <c r="T133" s="34">
        <f>SUMIFS('[1]1. Отчет АТС'!$C:$C,'[1]1. Отчет АТС'!$A:$A,$A133,'[1]1. Отчет АТС'!$B:$B,18)+'[1]2. Иные услуги'!$D$11+('[1]3. Услуги по передаче'!$H$11*1000)+('[1]4. СН (Установленные)'!$E$12*1000)+'[1]5. Плата за УРП'!$D$6</f>
        <v>6666.8120002339911</v>
      </c>
      <c r="U133" s="34">
        <f>SUMIFS('[1]1. Отчет АТС'!$C:$C,'[1]1. Отчет АТС'!$A:$A,$A133,'[1]1. Отчет АТС'!$B:$B,19)+'[1]2. Иные услуги'!$D$11+('[1]3. Услуги по передаче'!$H$11*1000)+('[1]4. СН (Установленные)'!$E$12*1000)+'[1]5. Плата за УРП'!$D$6</f>
        <v>6536.3420002339917</v>
      </c>
      <c r="V133" s="34">
        <f>SUMIFS('[1]1. Отчет АТС'!$C:$C,'[1]1. Отчет АТС'!$A:$A,$A133,'[1]1. Отчет АТС'!$B:$B,20)+'[1]2. Иные услуги'!$D$11+('[1]3. Услуги по передаче'!$H$11*1000)+('[1]4. СН (Установленные)'!$E$12*1000)+'[1]5. Плата за УРП'!$D$6</f>
        <v>6767.5920002339917</v>
      </c>
      <c r="W133" s="34">
        <f>SUMIFS('[1]1. Отчет АТС'!$C:$C,'[1]1. Отчет АТС'!$A:$A,$A133,'[1]1. Отчет АТС'!$B:$B,21)+'[1]2. Иные услуги'!$D$11+('[1]3. Услуги по передаче'!$H$11*1000)+('[1]4. СН (Установленные)'!$E$12*1000)+'[1]5. Плата за УРП'!$D$6</f>
        <v>6751.4520002339914</v>
      </c>
      <c r="X133" s="34">
        <f>SUMIFS('[1]1. Отчет АТС'!$C:$C,'[1]1. Отчет АТС'!$A:$A,$A133,'[1]1. Отчет АТС'!$B:$B,22)+'[1]2. Иные услуги'!$D$11+('[1]3. Услуги по передаче'!$H$11*1000)+('[1]4. СН (Установленные)'!$E$12*1000)+'[1]5. Плата за УРП'!$D$6</f>
        <v>6408.3420002339917</v>
      </c>
      <c r="Y133" s="34">
        <f>SUMIFS('[1]1. Отчет АТС'!$C:$C,'[1]1. Отчет АТС'!$A:$A,$A133,'[1]1. Отчет АТС'!$B:$B,23)+'[1]2. Иные услуги'!$D$11+('[1]3. Услуги по передаче'!$H$11*1000)+('[1]4. СН (Установленные)'!$E$12*1000)+'[1]5. Плата за УРП'!$D$6</f>
        <v>6011.3120002339911</v>
      </c>
    </row>
    <row r="134" spans="1:25" ht="15">
      <c r="A134" s="33">
        <v>45465</v>
      </c>
      <c r="B134" s="34">
        <f>SUMIFS('[1]1. Отчет АТС'!$C:$C,'[1]1. Отчет АТС'!$A:$A,$A134,'[1]1. Отчет АТС'!$B:$B,0)+'[1]2. Иные услуги'!$D$11+('[1]3. Услуги по передаче'!$H$11*1000)+('[1]4. СН (Установленные)'!$E$12*1000)+'[1]5. Плата за УРП'!$D$6</f>
        <v>5926.5820002339915</v>
      </c>
      <c r="C134" s="34">
        <f>SUMIFS('[1]1. Отчет АТС'!$C:$C,'[1]1. Отчет АТС'!$A:$A,$A134,'[1]1. Отчет АТС'!$B:$B,1)+'[1]2. Иные услуги'!$D$11+('[1]3. Услуги по передаче'!$H$11*1000)+('[1]4. СН (Установленные)'!$E$12*1000)+'[1]5. Плата за УРП'!$D$6</f>
        <v>5863.3120002339911</v>
      </c>
      <c r="D134" s="34">
        <f>SUMIFS('[1]1. Отчет АТС'!$C:$C,'[1]1. Отчет АТС'!$A:$A,$A134,'[1]1. Отчет АТС'!$B:$B,2)+'[1]2. Иные услуги'!$D$11+('[1]3. Услуги по передаче'!$H$11*1000)+('[1]4. СН (Установленные)'!$E$12*1000)+'[1]5. Плата за УРП'!$D$6</f>
        <v>5738.1620002339914</v>
      </c>
      <c r="E134" s="34">
        <f>SUMIFS('[1]1. Отчет АТС'!$C:$C,'[1]1. Отчет АТС'!$A:$A,$A134,'[1]1. Отчет АТС'!$B:$B,3)+'[1]2. Иные услуги'!$D$11+('[1]3. Услуги по передаче'!$H$11*1000)+('[1]4. СН (Установленные)'!$E$12*1000)+'[1]5. Плата за УРП'!$D$6</f>
        <v>5637.3020002339908</v>
      </c>
      <c r="F134" s="34">
        <f>SUMIFS('[1]1. Отчет АТС'!$C:$C,'[1]1. Отчет АТС'!$A:$A,$A134,'[1]1. Отчет АТС'!$B:$B,4)+'[1]2. Иные услуги'!$D$11+('[1]3. Услуги по передаче'!$H$11*1000)+('[1]4. СН (Установленные)'!$E$12*1000)+'[1]5. Плата за УРП'!$D$6</f>
        <v>5642.7920002339915</v>
      </c>
      <c r="G134" s="34">
        <f>SUMIFS('[1]1. Отчет АТС'!$C:$C,'[1]1. Отчет АТС'!$A:$A,$A134,'[1]1. Отчет АТС'!$B:$B,5)+'[1]2. Иные услуги'!$D$11+('[1]3. Услуги по передаче'!$H$11*1000)+('[1]4. СН (Установленные)'!$E$12*1000)+'[1]5. Плата за УРП'!$D$6</f>
        <v>5731.5020002339916</v>
      </c>
      <c r="H134" s="34">
        <f>SUMIFS('[1]1. Отчет АТС'!$C:$C,'[1]1. Отчет АТС'!$A:$A,$A134,'[1]1. Отчет АТС'!$B:$B,6)+'[1]2. Иные услуги'!$D$11+('[1]3. Услуги по передаче'!$H$11*1000)+('[1]4. СН (Установленные)'!$E$12*1000)+'[1]5. Плата за УРП'!$D$6</f>
        <v>5728.1820002339909</v>
      </c>
      <c r="I134" s="34">
        <f>SUMIFS('[1]1. Отчет АТС'!$C:$C,'[1]1. Отчет АТС'!$A:$A,$A134,'[1]1. Отчет АТС'!$B:$B,7)+'[1]2. Иные услуги'!$D$11+('[1]3. Услуги по передаче'!$H$11*1000)+('[1]4. СН (Установленные)'!$E$12*1000)+'[1]5. Плата за УРП'!$D$6</f>
        <v>5972.2920002339915</v>
      </c>
      <c r="J134" s="34">
        <f>SUMIFS('[1]1. Отчет АТС'!$C:$C,'[1]1. Отчет АТС'!$A:$A,$A134,'[1]1. Отчет АТС'!$B:$B,8)+'[1]2. Иные услуги'!$D$11+('[1]3. Услуги по передаче'!$H$11*1000)+('[1]4. СН (Установленные)'!$E$12*1000)+'[1]5. Плата за УРП'!$D$6</f>
        <v>6535.2420002339913</v>
      </c>
      <c r="K134" s="34">
        <f>SUMIFS('[1]1. Отчет АТС'!$C:$C,'[1]1. Отчет АТС'!$A:$A,$A134,'[1]1. Отчет АТС'!$B:$B,9)+'[1]2. Иные услуги'!$D$11+('[1]3. Услуги по передаче'!$H$11*1000)+('[1]4. СН (Установленные)'!$E$12*1000)+'[1]5. Плата за УРП'!$D$6</f>
        <v>6777.3320002339915</v>
      </c>
      <c r="L134" s="34">
        <f>SUMIFS('[1]1. Отчет АТС'!$C:$C,'[1]1. Отчет АТС'!$A:$A,$A134,'[1]1. Отчет АТС'!$B:$B,10)+'[1]2. Иные услуги'!$D$11+('[1]3. Услуги по передаче'!$H$11*1000)+('[1]4. СН (Установленные)'!$E$12*1000)+'[1]5. Плата за УРП'!$D$6</f>
        <v>6798.5820002339915</v>
      </c>
      <c r="M134" s="34">
        <f>SUMIFS('[1]1. Отчет АТС'!$C:$C,'[1]1. Отчет АТС'!$A:$A,$A134,'[1]1. Отчет АТС'!$B:$B,11)+'[1]2. Иные услуги'!$D$11+('[1]3. Услуги по передаче'!$H$11*1000)+('[1]4. СН (Установленные)'!$E$12*1000)+'[1]5. Плата за УРП'!$D$6</f>
        <v>6798.4620002339907</v>
      </c>
      <c r="N134" s="34">
        <f>SUMIFS('[1]1. Отчет АТС'!$C:$C,'[1]1. Отчет АТС'!$A:$A,$A134,'[1]1. Отчет АТС'!$B:$B,12)+'[1]2. Иные услуги'!$D$11+('[1]3. Услуги по передаче'!$H$11*1000)+('[1]4. СН (Установленные)'!$E$12*1000)+'[1]5. Плата за УРП'!$D$6</f>
        <v>6802.6920002339912</v>
      </c>
      <c r="O134" s="34">
        <f>SUMIFS('[1]1. Отчет АТС'!$C:$C,'[1]1. Отчет АТС'!$A:$A,$A134,'[1]1. Отчет АТС'!$B:$B,13)+'[1]2. Иные услуги'!$D$11+('[1]3. Услуги по передаче'!$H$11*1000)+('[1]4. СН (Установленные)'!$E$12*1000)+'[1]5. Плата за УРП'!$D$6</f>
        <v>6800.6320002339908</v>
      </c>
      <c r="P134" s="34">
        <f>SUMIFS('[1]1. Отчет АТС'!$C:$C,'[1]1. Отчет АТС'!$A:$A,$A134,'[1]1. Отчет АТС'!$B:$B,14)+'[1]2. Иные услуги'!$D$11+('[1]3. Услуги по передаче'!$H$11*1000)+('[1]4. СН (Установленные)'!$E$12*1000)+'[1]5. Плата за УРП'!$D$6</f>
        <v>6811.0020002339916</v>
      </c>
      <c r="Q134" s="34">
        <f>SUMIFS('[1]1. Отчет АТС'!$C:$C,'[1]1. Отчет АТС'!$A:$A,$A134,'[1]1. Отчет АТС'!$B:$B,15)+'[1]2. Иные услуги'!$D$11+('[1]3. Услуги по передаче'!$H$11*1000)+('[1]4. СН (Установленные)'!$E$12*1000)+'[1]5. Плата за УРП'!$D$6</f>
        <v>6813.6820002339909</v>
      </c>
      <c r="R134" s="34">
        <f>SUMIFS('[1]1. Отчет АТС'!$C:$C,'[1]1. Отчет АТС'!$A:$A,$A134,'[1]1. Отчет АТС'!$B:$B,16)+'[1]2. Иные услуги'!$D$11+('[1]3. Услуги по передаче'!$H$11*1000)+('[1]4. СН (Установленные)'!$E$12*1000)+'[1]5. Плата за УРП'!$D$6</f>
        <v>6817.6320002339908</v>
      </c>
      <c r="S134" s="34">
        <f>SUMIFS('[1]1. Отчет АТС'!$C:$C,'[1]1. Отчет АТС'!$A:$A,$A134,'[1]1. Отчет АТС'!$B:$B,17)+'[1]2. Иные услуги'!$D$11+('[1]3. Услуги по передаче'!$H$11*1000)+('[1]4. СН (Установленные)'!$E$12*1000)+'[1]5. Плата за УРП'!$D$6</f>
        <v>6817.1920002339912</v>
      </c>
      <c r="T134" s="34">
        <f>SUMIFS('[1]1. Отчет АТС'!$C:$C,'[1]1. Отчет АТС'!$A:$A,$A134,'[1]1. Отчет АТС'!$B:$B,18)+'[1]2. Иные услуги'!$D$11+('[1]3. Услуги по передаче'!$H$11*1000)+('[1]4. СН (Установленные)'!$E$12*1000)+'[1]5. Плата за УРП'!$D$6</f>
        <v>6809.4420002339912</v>
      </c>
      <c r="U134" s="34">
        <f>SUMIFS('[1]1. Отчет АТС'!$C:$C,'[1]1. Отчет АТС'!$A:$A,$A134,'[1]1. Отчет АТС'!$B:$B,19)+'[1]2. Иные услуги'!$D$11+('[1]3. Услуги по передаче'!$H$11*1000)+('[1]4. СН (Установленные)'!$E$12*1000)+'[1]5. Плата за УРП'!$D$6</f>
        <v>6799.9520002339905</v>
      </c>
      <c r="V134" s="34">
        <f>SUMIFS('[1]1. Отчет АТС'!$C:$C,'[1]1. Отчет АТС'!$A:$A,$A134,'[1]1. Отчет АТС'!$B:$B,20)+'[1]2. Иные услуги'!$D$11+('[1]3. Услуги по передаче'!$H$11*1000)+('[1]4. СН (Установленные)'!$E$12*1000)+'[1]5. Плата за УРП'!$D$6</f>
        <v>6817.2120002339907</v>
      </c>
      <c r="W134" s="34">
        <f>SUMIFS('[1]1. Отчет АТС'!$C:$C,'[1]1. Отчет АТС'!$A:$A,$A134,'[1]1. Отчет АТС'!$B:$B,21)+'[1]2. Иные услуги'!$D$11+('[1]3. Услуги по передаче'!$H$11*1000)+('[1]4. СН (Установленные)'!$E$12*1000)+'[1]5. Плата за УРП'!$D$6</f>
        <v>6838.4420002339912</v>
      </c>
      <c r="X134" s="34">
        <f>SUMIFS('[1]1. Отчет АТС'!$C:$C,'[1]1. Отчет АТС'!$A:$A,$A134,'[1]1. Отчет АТС'!$B:$B,22)+'[1]2. Иные услуги'!$D$11+('[1]3. Услуги по передаче'!$H$11*1000)+('[1]4. СН (Установленные)'!$E$12*1000)+'[1]5. Плата за УРП'!$D$6</f>
        <v>6764.2520002339916</v>
      </c>
      <c r="Y134" s="34">
        <f>SUMIFS('[1]1. Отчет АТС'!$C:$C,'[1]1. Отчет АТС'!$A:$A,$A134,'[1]1. Отчет АТС'!$B:$B,23)+'[1]2. Иные услуги'!$D$11+('[1]3. Услуги по передаче'!$H$11*1000)+('[1]4. СН (Установленные)'!$E$12*1000)+'[1]5. Плата за УРП'!$D$6</f>
        <v>6324.6120002339912</v>
      </c>
    </row>
    <row r="135" spans="1:25" ht="15">
      <c r="A135" s="33">
        <v>45466</v>
      </c>
      <c r="B135" s="34">
        <f>SUMIFS('[1]1. Отчет АТС'!$C:$C,'[1]1. Отчет АТС'!$A:$A,$A135,'[1]1. Отчет АТС'!$B:$B,0)+'[1]2. Иные услуги'!$D$11+('[1]3. Услуги по передаче'!$H$11*1000)+('[1]4. СН (Установленные)'!$E$12*1000)+'[1]5. Плата за УРП'!$D$6</f>
        <v>5970.6920002339912</v>
      </c>
      <c r="C135" s="34">
        <f>SUMIFS('[1]1. Отчет АТС'!$C:$C,'[1]1. Отчет АТС'!$A:$A,$A135,'[1]1. Отчет АТС'!$B:$B,1)+'[1]2. Иные услуги'!$D$11+('[1]3. Услуги по передаче'!$H$11*1000)+('[1]4. СН (Установленные)'!$E$12*1000)+'[1]5. Плата за УРП'!$D$6</f>
        <v>5904.5820002339915</v>
      </c>
      <c r="D135" s="34">
        <f>SUMIFS('[1]1. Отчет АТС'!$C:$C,'[1]1. Отчет АТС'!$A:$A,$A135,'[1]1. Отчет АТС'!$B:$B,2)+'[1]2. Иные услуги'!$D$11+('[1]3. Услуги по передаче'!$H$11*1000)+('[1]4. СН (Установленные)'!$E$12*1000)+'[1]5. Плата за УРП'!$D$6</f>
        <v>5714.2620002339909</v>
      </c>
      <c r="E135" s="34">
        <f>SUMIFS('[1]1. Отчет АТС'!$C:$C,'[1]1. Отчет АТС'!$A:$A,$A135,'[1]1. Отчет АТС'!$B:$B,3)+'[1]2. Иные услуги'!$D$11+('[1]3. Услуги по передаче'!$H$11*1000)+('[1]4. СН (Установленные)'!$E$12*1000)+'[1]5. Плата за УРП'!$D$6</f>
        <v>5567.142000233991</v>
      </c>
      <c r="F135" s="34">
        <f>SUMIFS('[1]1. Отчет АТС'!$C:$C,'[1]1. Отчет АТС'!$A:$A,$A135,'[1]1. Отчет АТС'!$B:$B,4)+'[1]2. Иные услуги'!$D$11+('[1]3. Услуги по передаче'!$H$11*1000)+('[1]4. СН (Установленные)'!$E$12*1000)+'[1]5. Плата за УРП'!$D$6</f>
        <v>5524.0820002339915</v>
      </c>
      <c r="G135" s="34">
        <f>SUMIFS('[1]1. Отчет АТС'!$C:$C,'[1]1. Отчет АТС'!$A:$A,$A135,'[1]1. Отчет АТС'!$B:$B,5)+'[1]2. Иные услуги'!$D$11+('[1]3. Услуги по передаче'!$H$11*1000)+('[1]4. СН (Установленные)'!$E$12*1000)+'[1]5. Плата за УРП'!$D$6</f>
        <v>5635.3220002339913</v>
      </c>
      <c r="H135" s="34">
        <f>SUMIFS('[1]1. Отчет АТС'!$C:$C,'[1]1. Отчет АТС'!$A:$A,$A135,'[1]1. Отчет АТС'!$B:$B,6)+'[1]2. Иные услуги'!$D$11+('[1]3. Услуги по передаче'!$H$11*1000)+('[1]4. СН (Установленные)'!$E$12*1000)+'[1]5. Плата за УРП'!$D$6</f>
        <v>5776.6220002339915</v>
      </c>
      <c r="I135" s="34">
        <f>SUMIFS('[1]1. Отчет АТС'!$C:$C,'[1]1. Отчет АТС'!$A:$A,$A135,'[1]1. Отчет АТС'!$B:$B,7)+'[1]2. Иные услуги'!$D$11+('[1]3. Услуги по передаче'!$H$11*1000)+('[1]4. СН (Установленные)'!$E$12*1000)+'[1]5. Плата за УРП'!$D$6</f>
        <v>6006.9020002339912</v>
      </c>
      <c r="J135" s="34">
        <f>SUMIFS('[1]1. Отчет АТС'!$C:$C,'[1]1. Отчет АТС'!$A:$A,$A135,'[1]1. Отчет АТС'!$B:$B,8)+'[1]2. Иные услуги'!$D$11+('[1]3. Услуги по передаче'!$H$11*1000)+('[1]4. СН (Установленные)'!$E$12*1000)+'[1]5. Плата за УРП'!$D$6</f>
        <v>6470.5320002339913</v>
      </c>
      <c r="K135" s="34">
        <f>SUMIFS('[1]1. Отчет АТС'!$C:$C,'[1]1. Отчет АТС'!$A:$A,$A135,'[1]1. Отчет АТС'!$B:$B,9)+'[1]2. Иные услуги'!$D$11+('[1]3. Услуги по передаче'!$H$11*1000)+('[1]4. СН (Установленные)'!$E$12*1000)+'[1]5. Плата за УРП'!$D$6</f>
        <v>6798.1720002339916</v>
      </c>
      <c r="L135" s="34">
        <f>SUMIFS('[1]1. Отчет АТС'!$C:$C,'[1]1. Отчет АТС'!$A:$A,$A135,'[1]1. Отчет АТС'!$B:$B,10)+'[1]2. Иные услуги'!$D$11+('[1]3. Услуги по передаче'!$H$11*1000)+('[1]4. СН (Установленные)'!$E$12*1000)+'[1]5. Плата за УРП'!$D$6</f>
        <v>6825.1720002339916</v>
      </c>
      <c r="M135" s="34">
        <f>SUMIFS('[1]1. Отчет АТС'!$C:$C,'[1]1. Отчет АТС'!$A:$A,$A135,'[1]1. Отчет АТС'!$B:$B,11)+'[1]2. Иные услуги'!$D$11+('[1]3. Услуги по передаче'!$H$11*1000)+('[1]4. СН (Установленные)'!$E$12*1000)+'[1]5. Плата за УРП'!$D$6</f>
        <v>6811.3020002339908</v>
      </c>
      <c r="N135" s="34">
        <f>SUMIFS('[1]1. Отчет АТС'!$C:$C,'[1]1. Отчет АТС'!$A:$A,$A135,'[1]1. Отчет АТС'!$B:$B,12)+'[1]2. Иные услуги'!$D$11+('[1]3. Услуги по передаче'!$H$11*1000)+('[1]4. СН (Установленные)'!$E$12*1000)+'[1]5. Плата за УРП'!$D$6</f>
        <v>6814.0020002339916</v>
      </c>
      <c r="O135" s="34">
        <f>SUMIFS('[1]1. Отчет АТС'!$C:$C,'[1]1. Отчет АТС'!$A:$A,$A135,'[1]1. Отчет АТС'!$B:$B,13)+'[1]2. Иные услуги'!$D$11+('[1]3. Услуги по передаче'!$H$11*1000)+('[1]4. СН (Установленные)'!$E$12*1000)+'[1]5. Плата за УРП'!$D$6</f>
        <v>6809.0020002339916</v>
      </c>
      <c r="P135" s="34">
        <f>SUMIFS('[1]1. Отчет АТС'!$C:$C,'[1]1. Отчет АТС'!$A:$A,$A135,'[1]1. Отчет АТС'!$B:$B,14)+'[1]2. Иные услуги'!$D$11+('[1]3. Услуги по передаче'!$H$11*1000)+('[1]4. СН (Установленные)'!$E$12*1000)+'[1]5. Плата за УРП'!$D$6</f>
        <v>6822.2420002339913</v>
      </c>
      <c r="Q135" s="34">
        <f>SUMIFS('[1]1. Отчет АТС'!$C:$C,'[1]1. Отчет АТС'!$A:$A,$A135,'[1]1. Отчет АТС'!$B:$B,15)+'[1]2. Иные услуги'!$D$11+('[1]3. Услуги по передаче'!$H$11*1000)+('[1]4. СН (Установленные)'!$E$12*1000)+'[1]5. Плата за УРП'!$D$6</f>
        <v>6820.4520002339905</v>
      </c>
      <c r="R135" s="34">
        <f>SUMIFS('[1]1. Отчет АТС'!$C:$C,'[1]1. Отчет АТС'!$A:$A,$A135,'[1]1. Отчет АТС'!$B:$B,16)+'[1]2. Иные услуги'!$D$11+('[1]3. Услуги по передаче'!$H$11*1000)+('[1]4. СН (Установленные)'!$E$12*1000)+'[1]5. Плата за УРП'!$D$6</f>
        <v>6815.5120002339909</v>
      </c>
      <c r="S135" s="34">
        <f>SUMIFS('[1]1. Отчет АТС'!$C:$C,'[1]1. Отчет АТС'!$A:$A,$A135,'[1]1. Отчет АТС'!$B:$B,17)+'[1]2. Иные услуги'!$D$11+('[1]3. Услуги по передаче'!$H$11*1000)+('[1]4. СН (Установленные)'!$E$12*1000)+'[1]5. Плата за УРП'!$D$6</f>
        <v>6811.1220002339905</v>
      </c>
      <c r="T135" s="34">
        <f>SUMIFS('[1]1. Отчет АТС'!$C:$C,'[1]1. Отчет АТС'!$A:$A,$A135,'[1]1. Отчет АТС'!$B:$B,18)+'[1]2. Иные услуги'!$D$11+('[1]3. Услуги по передаче'!$H$11*1000)+('[1]4. СН (Установленные)'!$E$12*1000)+'[1]5. Плата за УРП'!$D$6</f>
        <v>6811.1720002339916</v>
      </c>
      <c r="U135" s="34">
        <f>SUMIFS('[1]1. Отчет АТС'!$C:$C,'[1]1. Отчет АТС'!$A:$A,$A135,'[1]1. Отчет АТС'!$B:$B,19)+'[1]2. Иные услуги'!$D$11+('[1]3. Услуги по передаче'!$H$11*1000)+('[1]4. СН (Установленные)'!$E$12*1000)+'[1]5. Плата за УРП'!$D$6</f>
        <v>6801.6920002339912</v>
      </c>
      <c r="V135" s="34">
        <f>SUMIFS('[1]1. Отчет АТС'!$C:$C,'[1]1. Отчет АТС'!$A:$A,$A135,'[1]1. Отчет АТС'!$B:$B,20)+'[1]2. Иные услуги'!$D$11+('[1]3. Услуги по передаче'!$H$11*1000)+('[1]4. СН (Установленные)'!$E$12*1000)+'[1]5. Плата за УРП'!$D$6</f>
        <v>6812.6220002339905</v>
      </c>
      <c r="W135" s="34">
        <f>SUMIFS('[1]1. Отчет АТС'!$C:$C,'[1]1. Отчет АТС'!$A:$A,$A135,'[1]1. Отчет АТС'!$B:$B,21)+'[1]2. Иные услуги'!$D$11+('[1]3. Услуги по передаче'!$H$11*1000)+('[1]4. СН (Установленные)'!$E$12*1000)+'[1]5. Плата за УРП'!$D$6</f>
        <v>6823.6920002339912</v>
      </c>
      <c r="X135" s="34">
        <f>SUMIFS('[1]1. Отчет АТС'!$C:$C,'[1]1. Отчет АТС'!$A:$A,$A135,'[1]1. Отчет АТС'!$B:$B,22)+'[1]2. Иные услуги'!$D$11+('[1]3. Услуги по передаче'!$H$11*1000)+('[1]4. СН (Установленные)'!$E$12*1000)+'[1]5. Плата за УРП'!$D$6</f>
        <v>6781.2720002339911</v>
      </c>
      <c r="Y135" s="34">
        <f>SUMIFS('[1]1. Отчет АТС'!$C:$C,'[1]1. Отчет АТС'!$A:$A,$A135,'[1]1. Отчет АТС'!$B:$B,23)+'[1]2. Иные услуги'!$D$11+('[1]3. Услуги по передаче'!$H$11*1000)+('[1]4. СН (Установленные)'!$E$12*1000)+'[1]5. Плата за УРП'!$D$6</f>
        <v>6361.6620002339914</v>
      </c>
    </row>
    <row r="136" spans="1:25" ht="15">
      <c r="A136" s="33">
        <v>45467</v>
      </c>
      <c r="B136" s="34">
        <f>SUMIFS('[1]1. Отчет АТС'!$C:$C,'[1]1. Отчет АТС'!$A:$A,$A136,'[1]1. Отчет АТС'!$B:$B,0)+'[1]2. Иные услуги'!$D$11+('[1]3. Услуги по передаче'!$H$11*1000)+('[1]4. СН (Установленные)'!$E$12*1000)+'[1]5. Плата за УРП'!$D$6</f>
        <v>6050.0920002339917</v>
      </c>
      <c r="C136" s="34">
        <f>SUMIFS('[1]1. Отчет АТС'!$C:$C,'[1]1. Отчет АТС'!$A:$A,$A136,'[1]1. Отчет АТС'!$B:$B,1)+'[1]2. Иные услуги'!$D$11+('[1]3. Услуги по передаче'!$H$11*1000)+('[1]4. СН (Установленные)'!$E$12*1000)+'[1]5. Плата за УРП'!$D$6</f>
        <v>5911.6320002339908</v>
      </c>
      <c r="D136" s="34">
        <f>SUMIFS('[1]1. Отчет АТС'!$C:$C,'[1]1. Отчет АТС'!$A:$A,$A136,'[1]1. Отчет АТС'!$B:$B,2)+'[1]2. Иные услуги'!$D$11+('[1]3. Услуги по передаче'!$H$11*1000)+('[1]4. СН (Установленные)'!$E$12*1000)+'[1]5. Плата за УРП'!$D$6</f>
        <v>5713.0220002339911</v>
      </c>
      <c r="E136" s="34">
        <f>SUMIFS('[1]1. Отчет АТС'!$C:$C,'[1]1. Отчет АТС'!$A:$A,$A136,'[1]1. Отчет АТС'!$B:$B,3)+'[1]2. Иные услуги'!$D$11+('[1]3. Услуги по передаче'!$H$11*1000)+('[1]4. СН (Установленные)'!$E$12*1000)+'[1]5. Плата за УРП'!$D$6</f>
        <v>5584.3620002339912</v>
      </c>
      <c r="F136" s="34">
        <f>SUMIFS('[1]1. Отчет АТС'!$C:$C,'[1]1. Отчет АТС'!$A:$A,$A136,'[1]1. Отчет АТС'!$B:$B,4)+'[1]2. Иные услуги'!$D$11+('[1]3. Услуги по передаче'!$H$11*1000)+('[1]4. СН (Установленные)'!$E$12*1000)+'[1]5. Плата за УРП'!$D$6</f>
        <v>5570.4120002339914</v>
      </c>
      <c r="G136" s="34">
        <f>SUMIFS('[1]1. Отчет АТС'!$C:$C,'[1]1. Отчет АТС'!$A:$A,$A136,'[1]1. Отчет АТС'!$B:$B,5)+'[1]2. Иные услуги'!$D$11+('[1]3. Услуги по передаче'!$H$11*1000)+('[1]4. СН (Установленные)'!$E$12*1000)+'[1]5. Плата за УРП'!$D$6</f>
        <v>5829.2720002339911</v>
      </c>
      <c r="H136" s="34">
        <f>SUMIFS('[1]1. Отчет АТС'!$C:$C,'[1]1. Отчет АТС'!$A:$A,$A136,'[1]1. Отчет АТС'!$B:$B,6)+'[1]2. Иные услуги'!$D$11+('[1]3. Услуги по передаче'!$H$11*1000)+('[1]4. СН (Установленные)'!$E$12*1000)+'[1]5. Плата за УРП'!$D$6</f>
        <v>5965.3020002339908</v>
      </c>
      <c r="I136" s="34">
        <f>SUMIFS('[1]1. Отчет АТС'!$C:$C,'[1]1. Отчет АТС'!$A:$A,$A136,'[1]1. Отчет АТС'!$B:$B,7)+'[1]2. Иные услуги'!$D$11+('[1]3. Услуги по передаче'!$H$11*1000)+('[1]4. СН (Установленные)'!$E$12*1000)+'[1]5. Плата за УРП'!$D$6</f>
        <v>6284.5420002339915</v>
      </c>
      <c r="J136" s="34">
        <f>SUMIFS('[1]1. Отчет АТС'!$C:$C,'[1]1. Отчет АТС'!$A:$A,$A136,'[1]1. Отчет АТС'!$B:$B,8)+'[1]2. Иные услуги'!$D$11+('[1]3. Услуги по передаче'!$H$11*1000)+('[1]4. СН (Установленные)'!$E$12*1000)+'[1]5. Плата за УРП'!$D$6</f>
        <v>6820.1220002339905</v>
      </c>
      <c r="K136" s="34">
        <f>SUMIFS('[1]1. Отчет АТС'!$C:$C,'[1]1. Отчет АТС'!$A:$A,$A136,'[1]1. Отчет АТС'!$B:$B,9)+'[1]2. Иные услуги'!$D$11+('[1]3. Услуги по передаче'!$H$11*1000)+('[1]4. СН (Установленные)'!$E$12*1000)+'[1]5. Плата за УРП'!$D$6</f>
        <v>6864.7320002339911</v>
      </c>
      <c r="L136" s="34">
        <f>SUMIFS('[1]1. Отчет АТС'!$C:$C,'[1]1. Отчет АТС'!$A:$A,$A136,'[1]1. Отчет АТС'!$B:$B,10)+'[1]2. Иные услуги'!$D$11+('[1]3. Услуги по передаче'!$H$11*1000)+('[1]4. СН (Установленные)'!$E$12*1000)+'[1]5. Плата за УРП'!$D$6</f>
        <v>6867.2420002339913</v>
      </c>
      <c r="M136" s="34">
        <f>SUMIFS('[1]1. Отчет АТС'!$C:$C,'[1]1. Отчет АТС'!$A:$A,$A136,'[1]1. Отчет АТС'!$B:$B,11)+'[1]2. Иные услуги'!$D$11+('[1]3. Услуги по передаче'!$H$11*1000)+('[1]4. СН (Установленные)'!$E$12*1000)+'[1]5. Плата за УРП'!$D$6</f>
        <v>6860.9820002339911</v>
      </c>
      <c r="N136" s="34">
        <f>SUMIFS('[1]1. Отчет АТС'!$C:$C,'[1]1. Отчет АТС'!$A:$A,$A136,'[1]1. Отчет АТС'!$B:$B,12)+'[1]2. Иные услуги'!$D$11+('[1]3. Услуги по передаче'!$H$11*1000)+('[1]4. СН (Установленные)'!$E$12*1000)+'[1]5. Плата за УРП'!$D$6</f>
        <v>6859.7720002339911</v>
      </c>
      <c r="O136" s="34">
        <f>SUMIFS('[1]1. Отчет АТС'!$C:$C,'[1]1. Отчет АТС'!$A:$A,$A136,'[1]1. Отчет АТС'!$B:$B,13)+'[1]2. Иные услуги'!$D$11+('[1]3. Услуги по передаче'!$H$11*1000)+('[1]4. СН (Установленные)'!$E$12*1000)+'[1]5. Плата за УРП'!$D$6</f>
        <v>6906.2120002339907</v>
      </c>
      <c r="P136" s="34">
        <f>SUMIFS('[1]1. Отчет АТС'!$C:$C,'[1]1. Отчет АТС'!$A:$A,$A136,'[1]1. Отчет АТС'!$B:$B,14)+'[1]2. Иные услуги'!$D$11+('[1]3. Услуги по передаче'!$H$11*1000)+('[1]4. СН (Установленные)'!$E$12*1000)+'[1]5. Плата за УРП'!$D$6</f>
        <v>6925.3420002339908</v>
      </c>
      <c r="Q136" s="34">
        <f>SUMIFS('[1]1. Отчет АТС'!$C:$C,'[1]1. Отчет АТС'!$A:$A,$A136,'[1]1. Отчет АТС'!$B:$B,15)+'[1]2. Иные услуги'!$D$11+('[1]3. Услуги по передаче'!$H$11*1000)+('[1]4. СН (Установленные)'!$E$12*1000)+'[1]5. Плата за УРП'!$D$6</f>
        <v>6959.4020002339912</v>
      </c>
      <c r="R136" s="34">
        <f>SUMIFS('[1]1. Отчет АТС'!$C:$C,'[1]1. Отчет АТС'!$A:$A,$A136,'[1]1. Отчет АТС'!$B:$B,16)+'[1]2. Иные услуги'!$D$11+('[1]3. Услуги по передаче'!$H$11*1000)+('[1]4. СН (Установленные)'!$E$12*1000)+'[1]5. Плата за УРП'!$D$6</f>
        <v>6960.9320002339909</v>
      </c>
      <c r="S136" s="34">
        <f>SUMIFS('[1]1. Отчет АТС'!$C:$C,'[1]1. Отчет АТС'!$A:$A,$A136,'[1]1. Отчет АТС'!$B:$B,17)+'[1]2. Иные услуги'!$D$11+('[1]3. Услуги по передаче'!$H$11*1000)+('[1]4. СН (Установленные)'!$E$12*1000)+'[1]5. Плата за УРП'!$D$6</f>
        <v>6922.5320002339904</v>
      </c>
      <c r="T136" s="34">
        <f>SUMIFS('[1]1. Отчет АТС'!$C:$C,'[1]1. Отчет АТС'!$A:$A,$A136,'[1]1. Отчет АТС'!$B:$B,18)+'[1]2. Иные услуги'!$D$11+('[1]3. Услуги по передаче'!$H$11*1000)+('[1]4. СН (Установленные)'!$E$12*1000)+'[1]5. Плата за УРП'!$D$6</f>
        <v>6837.9620002339907</v>
      </c>
      <c r="U136" s="34">
        <f>SUMIFS('[1]1. Отчет АТС'!$C:$C,'[1]1. Отчет АТС'!$A:$A,$A136,'[1]1. Отчет АТС'!$B:$B,19)+'[1]2. Иные услуги'!$D$11+('[1]3. Услуги по передаче'!$H$11*1000)+('[1]4. СН (Установленные)'!$E$12*1000)+'[1]5. Плата за УРП'!$D$6</f>
        <v>6814.5920002339908</v>
      </c>
      <c r="V136" s="34">
        <f>SUMIFS('[1]1. Отчет АТС'!$C:$C,'[1]1. Отчет АТС'!$A:$A,$A136,'[1]1. Отчет АТС'!$B:$B,20)+'[1]2. Иные услуги'!$D$11+('[1]3. Услуги по передаче'!$H$11*1000)+('[1]4. СН (Установленные)'!$E$12*1000)+'[1]5. Плата за УРП'!$D$6</f>
        <v>6824.1720002339916</v>
      </c>
      <c r="W136" s="34">
        <f>SUMIFS('[1]1. Отчет АТС'!$C:$C,'[1]1. Отчет АТС'!$A:$A,$A136,'[1]1. Отчет АТС'!$B:$B,21)+'[1]2. Иные услуги'!$D$11+('[1]3. Услуги по передаче'!$H$11*1000)+('[1]4. СН (Установленные)'!$E$12*1000)+'[1]5. Плата за УРП'!$D$6</f>
        <v>6826.3320002339915</v>
      </c>
      <c r="X136" s="34">
        <f>SUMIFS('[1]1. Отчет АТС'!$C:$C,'[1]1. Отчет АТС'!$A:$A,$A136,'[1]1. Отчет АТС'!$B:$B,22)+'[1]2. Иные услуги'!$D$11+('[1]3. Услуги по передаче'!$H$11*1000)+('[1]4. СН (Установленные)'!$E$12*1000)+'[1]5. Плата за УРП'!$D$6</f>
        <v>6779.7120002339907</v>
      </c>
      <c r="Y136" s="34">
        <f>SUMIFS('[1]1. Отчет АТС'!$C:$C,'[1]1. Отчет АТС'!$A:$A,$A136,'[1]1. Отчет АТС'!$B:$B,23)+'[1]2. Иные услуги'!$D$11+('[1]3. Услуги по передаче'!$H$11*1000)+('[1]4. СН (Установленные)'!$E$12*1000)+'[1]5. Плата за УРП'!$D$6</f>
        <v>6242.5920002339917</v>
      </c>
    </row>
    <row r="137" spans="1:25" ht="15">
      <c r="A137" s="33">
        <v>45468</v>
      </c>
      <c r="B137" s="34">
        <f>SUMIFS('[1]1. Отчет АТС'!$C:$C,'[1]1. Отчет АТС'!$A:$A,$A137,'[1]1. Отчет АТС'!$B:$B,0)+'[1]2. Иные услуги'!$D$11+('[1]3. Услуги по передаче'!$H$11*1000)+('[1]4. СН (Установленные)'!$E$12*1000)+'[1]5. Плата за УРП'!$D$6</f>
        <v>5946.2320002339911</v>
      </c>
      <c r="C137" s="34">
        <f>SUMIFS('[1]1. Отчет АТС'!$C:$C,'[1]1. Отчет АТС'!$A:$A,$A137,'[1]1. Отчет АТС'!$B:$B,1)+'[1]2. Иные услуги'!$D$11+('[1]3. Услуги по передаче'!$H$11*1000)+('[1]4. СН (Установленные)'!$E$12*1000)+'[1]5. Плата за УРП'!$D$6</f>
        <v>5755.7520002339916</v>
      </c>
      <c r="D137" s="34">
        <f>SUMIFS('[1]1. Отчет АТС'!$C:$C,'[1]1. Отчет АТС'!$A:$A,$A137,'[1]1. Отчет АТС'!$B:$B,2)+'[1]2. Иные услуги'!$D$11+('[1]3. Услуги по передаче'!$H$11*1000)+('[1]4. СН (Установленные)'!$E$12*1000)+'[1]5. Плата за УРП'!$D$6</f>
        <v>5574.0420002339915</v>
      </c>
      <c r="E137" s="34">
        <f>SUMIFS('[1]1. Отчет АТС'!$C:$C,'[1]1. Отчет АТС'!$A:$A,$A137,'[1]1. Отчет АТС'!$B:$B,3)+'[1]2. Иные услуги'!$D$11+('[1]3. Услуги по передаче'!$H$11*1000)+('[1]4. СН (Установленные)'!$E$12*1000)+'[1]5. Плата за УРП'!$D$6</f>
        <v>4726.2720002339911</v>
      </c>
      <c r="F137" s="34">
        <f>SUMIFS('[1]1. Отчет АТС'!$C:$C,'[1]1. Отчет АТС'!$A:$A,$A137,'[1]1. Отчет АТС'!$B:$B,4)+'[1]2. Иные услуги'!$D$11+('[1]3. Услуги по передаче'!$H$11*1000)+('[1]4. СН (Установленные)'!$E$12*1000)+'[1]5. Плата за УРП'!$D$6</f>
        <v>4726.102000233991</v>
      </c>
      <c r="G137" s="34">
        <f>SUMIFS('[1]1. Отчет АТС'!$C:$C,'[1]1. Отчет АТС'!$A:$A,$A137,'[1]1. Отчет АТС'!$B:$B,5)+'[1]2. Иные услуги'!$D$11+('[1]3. Услуги по передаче'!$H$11*1000)+('[1]4. СН (Установленные)'!$E$12*1000)+'[1]5. Плата за УРП'!$D$6</f>
        <v>5702.8320002339915</v>
      </c>
      <c r="H137" s="34">
        <f>SUMIFS('[1]1. Отчет АТС'!$C:$C,'[1]1. Отчет АТС'!$A:$A,$A137,'[1]1. Отчет АТС'!$B:$B,6)+'[1]2. Иные услуги'!$D$11+('[1]3. Услуги по передаче'!$H$11*1000)+('[1]4. СН (Установленные)'!$E$12*1000)+'[1]5. Плата за УРП'!$D$6</f>
        <v>5894.0320002339913</v>
      </c>
      <c r="I137" s="34">
        <f>SUMIFS('[1]1. Отчет АТС'!$C:$C,'[1]1. Отчет АТС'!$A:$A,$A137,'[1]1. Отчет АТС'!$B:$B,7)+'[1]2. Иные услуги'!$D$11+('[1]3. Услуги по передаче'!$H$11*1000)+('[1]4. СН (Установленные)'!$E$12*1000)+'[1]5. Плата за УРП'!$D$6</f>
        <v>6150.0920002339917</v>
      </c>
      <c r="J137" s="34">
        <f>SUMIFS('[1]1. Отчет АТС'!$C:$C,'[1]1. Отчет АТС'!$A:$A,$A137,'[1]1. Отчет АТС'!$B:$B,8)+'[1]2. Иные услуги'!$D$11+('[1]3. Услуги по передаче'!$H$11*1000)+('[1]4. СН (Установленные)'!$E$12*1000)+'[1]5. Плата за УРП'!$D$6</f>
        <v>6778.6820002339909</v>
      </c>
      <c r="K137" s="34">
        <f>SUMIFS('[1]1. Отчет АТС'!$C:$C,'[1]1. Отчет АТС'!$A:$A,$A137,'[1]1. Отчет АТС'!$B:$B,9)+'[1]2. Иные услуги'!$D$11+('[1]3. Услуги по передаче'!$H$11*1000)+('[1]4. СН (Установленные)'!$E$12*1000)+'[1]5. Плата за УРП'!$D$6</f>
        <v>6812.1320002339908</v>
      </c>
      <c r="L137" s="34">
        <f>SUMIFS('[1]1. Отчет АТС'!$C:$C,'[1]1. Отчет АТС'!$A:$A,$A137,'[1]1. Отчет АТС'!$B:$B,10)+'[1]2. Иные услуги'!$D$11+('[1]3. Услуги по передаче'!$H$11*1000)+('[1]4. СН (Установленные)'!$E$12*1000)+'[1]5. Плата за УРП'!$D$6</f>
        <v>6819.5720002339913</v>
      </c>
      <c r="M137" s="34">
        <f>SUMIFS('[1]1. Отчет АТС'!$C:$C,'[1]1. Отчет АТС'!$A:$A,$A137,'[1]1. Отчет АТС'!$B:$B,11)+'[1]2. Иные услуги'!$D$11+('[1]3. Услуги по передаче'!$H$11*1000)+('[1]4. СН (Установленные)'!$E$12*1000)+'[1]5. Плата за УРП'!$D$6</f>
        <v>6824.8420002339908</v>
      </c>
      <c r="N137" s="34">
        <f>SUMIFS('[1]1. Отчет АТС'!$C:$C,'[1]1. Отчет АТС'!$A:$A,$A137,'[1]1. Отчет АТС'!$B:$B,12)+'[1]2. Иные услуги'!$D$11+('[1]3. Услуги по передаче'!$H$11*1000)+('[1]4. СН (Установленные)'!$E$12*1000)+'[1]5. Плата за УРП'!$D$6</f>
        <v>6825.3620002339912</v>
      </c>
      <c r="O137" s="34">
        <f>SUMIFS('[1]1. Отчет АТС'!$C:$C,'[1]1. Отчет АТС'!$A:$A,$A137,'[1]1. Отчет АТС'!$B:$B,13)+'[1]2. Иные услуги'!$D$11+('[1]3. Услуги по передаче'!$H$11*1000)+('[1]4. СН (Установленные)'!$E$12*1000)+'[1]5. Плата за УРП'!$D$6</f>
        <v>6822.2720002339911</v>
      </c>
      <c r="P137" s="34">
        <f>SUMIFS('[1]1. Отчет АТС'!$C:$C,'[1]1. Отчет АТС'!$A:$A,$A137,'[1]1. Отчет АТС'!$B:$B,14)+'[1]2. Иные услуги'!$D$11+('[1]3. Услуги по передаче'!$H$11*1000)+('[1]4. СН (Установленные)'!$E$12*1000)+'[1]5. Плата за УРП'!$D$6</f>
        <v>6832.5620002339911</v>
      </c>
      <c r="Q137" s="34">
        <f>SUMIFS('[1]1. Отчет АТС'!$C:$C,'[1]1. Отчет АТС'!$A:$A,$A137,'[1]1. Отчет АТС'!$B:$B,15)+'[1]2. Иные услуги'!$D$11+('[1]3. Услуги по передаче'!$H$11*1000)+('[1]4. СН (Установленные)'!$E$12*1000)+'[1]5. Плата за УРП'!$D$6</f>
        <v>6823.6720002339916</v>
      </c>
      <c r="R137" s="34">
        <f>SUMIFS('[1]1. Отчет АТС'!$C:$C,'[1]1. Отчет АТС'!$A:$A,$A137,'[1]1. Отчет АТС'!$B:$B,16)+'[1]2. Иные услуги'!$D$11+('[1]3. Услуги по передаче'!$H$11*1000)+('[1]4. СН (Установленные)'!$E$12*1000)+'[1]5. Плата за УРП'!$D$6</f>
        <v>6824.3120002339911</v>
      </c>
      <c r="S137" s="34">
        <f>SUMIFS('[1]1. Отчет АТС'!$C:$C,'[1]1. Отчет АТС'!$A:$A,$A137,'[1]1. Отчет АТС'!$B:$B,17)+'[1]2. Иные услуги'!$D$11+('[1]3. Услуги по передаче'!$H$11*1000)+('[1]4. СН (Установленные)'!$E$12*1000)+'[1]5. Плата за УРП'!$D$6</f>
        <v>6809.7120002339907</v>
      </c>
      <c r="T137" s="34">
        <f>SUMIFS('[1]1. Отчет АТС'!$C:$C,'[1]1. Отчет АТС'!$A:$A,$A137,'[1]1. Отчет АТС'!$B:$B,18)+'[1]2. Иные услуги'!$D$11+('[1]3. Услуги по передаче'!$H$11*1000)+('[1]4. СН (Установленные)'!$E$12*1000)+'[1]5. Плата за УРП'!$D$6</f>
        <v>6800.1120002339912</v>
      </c>
      <c r="U137" s="34">
        <f>SUMIFS('[1]1. Отчет АТС'!$C:$C,'[1]1. Отчет АТС'!$A:$A,$A137,'[1]1. Отчет АТС'!$B:$B,19)+'[1]2. Иные услуги'!$D$11+('[1]3. Услуги по передаче'!$H$11*1000)+('[1]4. СН (Установленные)'!$E$12*1000)+'[1]5. Плата за УРП'!$D$6</f>
        <v>6782.0520002339908</v>
      </c>
      <c r="V137" s="34">
        <f>SUMIFS('[1]1. Отчет АТС'!$C:$C,'[1]1. Отчет АТС'!$A:$A,$A137,'[1]1. Отчет АТС'!$B:$B,20)+'[1]2. Иные услуги'!$D$11+('[1]3. Услуги по передаче'!$H$11*1000)+('[1]4. СН (Установленные)'!$E$12*1000)+'[1]5. Плата за УРП'!$D$6</f>
        <v>6791.7620002339909</v>
      </c>
      <c r="W137" s="34">
        <f>SUMIFS('[1]1. Отчет АТС'!$C:$C,'[1]1. Отчет АТС'!$A:$A,$A137,'[1]1. Отчет АТС'!$B:$B,21)+'[1]2. Иные услуги'!$D$11+('[1]3. Услуги по передаче'!$H$11*1000)+('[1]4. СН (Установленные)'!$E$12*1000)+'[1]5. Плата за УРП'!$D$6</f>
        <v>6798.6520002339912</v>
      </c>
      <c r="X137" s="34">
        <f>SUMIFS('[1]1. Отчет АТС'!$C:$C,'[1]1. Отчет АТС'!$A:$A,$A137,'[1]1. Отчет АТС'!$B:$B,22)+'[1]2. Иные услуги'!$D$11+('[1]3. Услуги по передаче'!$H$11*1000)+('[1]4. СН (Установленные)'!$E$12*1000)+'[1]5. Плата за УРП'!$D$6</f>
        <v>6625.6920002339912</v>
      </c>
      <c r="Y137" s="34">
        <f>SUMIFS('[1]1. Отчет АТС'!$C:$C,'[1]1. Отчет АТС'!$A:$A,$A137,'[1]1. Отчет АТС'!$B:$B,23)+'[1]2. Иные услуги'!$D$11+('[1]3. Услуги по передаче'!$H$11*1000)+('[1]4. СН (Установленные)'!$E$12*1000)+'[1]5. Плата за УРП'!$D$6</f>
        <v>6176.9020002339912</v>
      </c>
    </row>
    <row r="138" spans="1:25" ht="15">
      <c r="A138" s="33">
        <v>45469</v>
      </c>
      <c r="B138" s="34">
        <f>SUMIFS('[1]1. Отчет АТС'!$C:$C,'[1]1. Отчет АТС'!$A:$A,$A138,'[1]1. Отчет АТС'!$B:$B,0)+'[1]2. Иные услуги'!$D$11+('[1]3. Услуги по передаче'!$H$11*1000)+('[1]4. СН (Установленные)'!$E$12*1000)+'[1]5. Плата за УРП'!$D$6</f>
        <v>5983.4520002339914</v>
      </c>
      <c r="C138" s="34">
        <f>SUMIFS('[1]1. Отчет АТС'!$C:$C,'[1]1. Отчет АТС'!$A:$A,$A138,'[1]1. Отчет АТС'!$B:$B,1)+'[1]2. Иные услуги'!$D$11+('[1]3. Услуги по передаче'!$H$11*1000)+('[1]4. СН (Установленные)'!$E$12*1000)+'[1]5. Плата за УРП'!$D$6</f>
        <v>5753.3620002339912</v>
      </c>
      <c r="D138" s="34">
        <f>SUMIFS('[1]1. Отчет АТС'!$C:$C,'[1]1. Отчет АТС'!$A:$A,$A138,'[1]1. Отчет АТС'!$B:$B,2)+'[1]2. Иные услуги'!$D$11+('[1]3. Услуги по передаче'!$H$11*1000)+('[1]4. СН (Установленные)'!$E$12*1000)+'[1]5. Плата за УРП'!$D$6</f>
        <v>5625.7220002339909</v>
      </c>
      <c r="E138" s="34">
        <f>SUMIFS('[1]1. Отчет АТС'!$C:$C,'[1]1. Отчет АТС'!$A:$A,$A138,'[1]1. Отчет АТС'!$B:$B,3)+'[1]2. Иные услуги'!$D$11+('[1]3. Услуги по передаче'!$H$11*1000)+('[1]4. СН (Установленные)'!$E$12*1000)+'[1]5. Плата за УРП'!$D$6</f>
        <v>5550.9620002339907</v>
      </c>
      <c r="F138" s="34">
        <f>SUMIFS('[1]1. Отчет АТС'!$C:$C,'[1]1. Отчет АТС'!$A:$A,$A138,'[1]1. Отчет АТС'!$B:$B,4)+'[1]2. Иные услуги'!$D$11+('[1]3. Услуги по передаче'!$H$11*1000)+('[1]4. СН (Установленные)'!$E$12*1000)+'[1]5. Плата за УРП'!$D$6</f>
        <v>5349.3020002339908</v>
      </c>
      <c r="G138" s="34">
        <f>SUMIFS('[1]1. Отчет АТС'!$C:$C,'[1]1. Отчет АТС'!$A:$A,$A138,'[1]1. Отчет АТС'!$B:$B,5)+'[1]2. Иные услуги'!$D$11+('[1]3. Услуги по передаче'!$H$11*1000)+('[1]4. СН (Установленные)'!$E$12*1000)+'[1]5. Плата за УРП'!$D$6</f>
        <v>5786.9120002339914</v>
      </c>
      <c r="H138" s="34">
        <f>SUMIFS('[1]1. Отчет АТС'!$C:$C,'[1]1. Отчет АТС'!$A:$A,$A138,'[1]1. Отчет АТС'!$B:$B,6)+'[1]2. Иные услуги'!$D$11+('[1]3. Услуги по передаче'!$H$11*1000)+('[1]4. СН (Установленные)'!$E$12*1000)+'[1]5. Плата за УРП'!$D$6</f>
        <v>5979.0520002339908</v>
      </c>
      <c r="I138" s="34">
        <f>SUMIFS('[1]1. Отчет АТС'!$C:$C,'[1]1. Отчет АТС'!$A:$A,$A138,'[1]1. Отчет АТС'!$B:$B,7)+'[1]2. Иные услуги'!$D$11+('[1]3. Услуги по передаче'!$H$11*1000)+('[1]4. СН (Установленные)'!$E$12*1000)+'[1]5. Плата за УРП'!$D$6</f>
        <v>6241.7020002339914</v>
      </c>
      <c r="J138" s="34">
        <f>SUMIFS('[1]1. Отчет АТС'!$C:$C,'[1]1. Отчет АТС'!$A:$A,$A138,'[1]1. Отчет АТС'!$B:$B,8)+'[1]2. Иные услуги'!$D$11+('[1]3. Услуги по передаче'!$H$11*1000)+('[1]4. СН (Установленные)'!$E$12*1000)+'[1]5. Плата за УРП'!$D$6</f>
        <v>6779.2920002339906</v>
      </c>
      <c r="K138" s="34">
        <f>SUMIFS('[1]1. Отчет АТС'!$C:$C,'[1]1. Отчет АТС'!$A:$A,$A138,'[1]1. Отчет АТС'!$B:$B,9)+'[1]2. Иные услуги'!$D$11+('[1]3. Услуги по передаче'!$H$11*1000)+('[1]4. СН (Установленные)'!$E$12*1000)+'[1]5. Плата за УРП'!$D$6</f>
        <v>6820.3320002339915</v>
      </c>
      <c r="L138" s="34">
        <f>SUMIFS('[1]1. Отчет АТС'!$C:$C,'[1]1. Отчет АТС'!$A:$A,$A138,'[1]1. Отчет АТС'!$B:$B,10)+'[1]2. Иные услуги'!$D$11+('[1]3. Услуги по передаче'!$H$11*1000)+('[1]4. СН (Установленные)'!$E$12*1000)+'[1]5. Плата за УРП'!$D$6</f>
        <v>6825.2820002339904</v>
      </c>
      <c r="M138" s="34">
        <f>SUMIFS('[1]1. Отчет АТС'!$C:$C,'[1]1. Отчет АТС'!$A:$A,$A138,'[1]1. Отчет АТС'!$B:$B,11)+'[1]2. Иные услуги'!$D$11+('[1]3. Услуги по передаче'!$H$11*1000)+('[1]4. СН (Установленные)'!$E$12*1000)+'[1]5. Плата за УРП'!$D$6</f>
        <v>6816.5520002339908</v>
      </c>
      <c r="N138" s="34">
        <f>SUMIFS('[1]1. Отчет АТС'!$C:$C,'[1]1. Отчет АТС'!$A:$A,$A138,'[1]1. Отчет АТС'!$B:$B,12)+'[1]2. Иные услуги'!$D$11+('[1]3. Услуги по передаче'!$H$11*1000)+('[1]4. СН (Установленные)'!$E$12*1000)+'[1]5. Плата за УРП'!$D$6</f>
        <v>6812.9420002339912</v>
      </c>
      <c r="O138" s="34">
        <f>SUMIFS('[1]1. Отчет АТС'!$C:$C,'[1]1. Отчет АТС'!$A:$A,$A138,'[1]1. Отчет АТС'!$B:$B,13)+'[1]2. Иные услуги'!$D$11+('[1]3. Услуги по передаче'!$H$11*1000)+('[1]4. СН (Установленные)'!$E$12*1000)+'[1]5. Плата за УРП'!$D$6</f>
        <v>6805.3220002339913</v>
      </c>
      <c r="P138" s="34">
        <f>SUMIFS('[1]1. Отчет АТС'!$C:$C,'[1]1. Отчет АТС'!$A:$A,$A138,'[1]1. Отчет АТС'!$B:$B,14)+'[1]2. Иные услуги'!$D$11+('[1]3. Услуги по передаче'!$H$11*1000)+('[1]4. СН (Установленные)'!$E$12*1000)+'[1]5. Плата за УРП'!$D$6</f>
        <v>6821.4620002339907</v>
      </c>
      <c r="Q138" s="34">
        <f>SUMIFS('[1]1. Отчет АТС'!$C:$C,'[1]1. Отчет АТС'!$A:$A,$A138,'[1]1. Отчет АТС'!$B:$B,15)+'[1]2. Иные услуги'!$D$11+('[1]3. Услуги по передаче'!$H$11*1000)+('[1]4. СН (Установленные)'!$E$12*1000)+'[1]5. Плата за УРП'!$D$6</f>
        <v>6812.7220002339909</v>
      </c>
      <c r="R138" s="34">
        <f>SUMIFS('[1]1. Отчет АТС'!$C:$C,'[1]1. Отчет АТС'!$A:$A,$A138,'[1]1. Отчет АТС'!$B:$B,16)+'[1]2. Иные услуги'!$D$11+('[1]3. Услуги по передаче'!$H$11*1000)+('[1]4. СН (Установленные)'!$E$12*1000)+'[1]5. Плата за УРП'!$D$6</f>
        <v>6813.4020002339912</v>
      </c>
      <c r="S138" s="34">
        <f>SUMIFS('[1]1. Отчет АТС'!$C:$C,'[1]1. Отчет АТС'!$A:$A,$A138,'[1]1. Отчет АТС'!$B:$B,17)+'[1]2. Иные услуги'!$D$11+('[1]3. Услуги по передаче'!$H$11*1000)+('[1]4. СН (Установленные)'!$E$12*1000)+'[1]5. Плата за УРП'!$D$6</f>
        <v>6817.7620002339909</v>
      </c>
      <c r="T138" s="34">
        <f>SUMIFS('[1]1. Отчет АТС'!$C:$C,'[1]1. Отчет АТС'!$A:$A,$A138,'[1]1. Отчет АТС'!$B:$B,18)+'[1]2. Иные услуги'!$D$11+('[1]3. Услуги по передаче'!$H$11*1000)+('[1]4. СН (Установленные)'!$E$12*1000)+'[1]5. Плата за УРП'!$D$6</f>
        <v>6816.2020002339905</v>
      </c>
      <c r="U138" s="34">
        <f>SUMIFS('[1]1. Отчет АТС'!$C:$C,'[1]1. Отчет АТС'!$A:$A,$A138,'[1]1. Отчет АТС'!$B:$B,19)+'[1]2. Иные услуги'!$D$11+('[1]3. Услуги по передаче'!$H$11*1000)+('[1]4. СН (Установленные)'!$E$12*1000)+'[1]5. Плата за УРП'!$D$6</f>
        <v>6804.9120002339914</v>
      </c>
      <c r="V138" s="34">
        <f>SUMIFS('[1]1. Отчет АТС'!$C:$C,'[1]1. Отчет АТС'!$A:$A,$A138,'[1]1. Отчет АТС'!$B:$B,20)+'[1]2. Иные услуги'!$D$11+('[1]3. Услуги по передаче'!$H$11*1000)+('[1]4. СН (Установленные)'!$E$12*1000)+'[1]5. Плата за УРП'!$D$6</f>
        <v>6808.2420002339913</v>
      </c>
      <c r="W138" s="34">
        <f>SUMIFS('[1]1. Отчет АТС'!$C:$C,'[1]1. Отчет АТС'!$A:$A,$A138,'[1]1. Отчет АТС'!$B:$B,21)+'[1]2. Иные услуги'!$D$11+('[1]3. Услуги по передаче'!$H$11*1000)+('[1]4. СН (Установленные)'!$E$12*1000)+'[1]5. Плата за УРП'!$D$6</f>
        <v>6806.1920002339912</v>
      </c>
      <c r="X138" s="34">
        <f>SUMIFS('[1]1. Отчет АТС'!$C:$C,'[1]1. Отчет АТС'!$A:$A,$A138,'[1]1. Отчет АТС'!$B:$B,22)+'[1]2. Иные услуги'!$D$11+('[1]3. Услуги по передаче'!$H$11*1000)+('[1]4. СН (Установленные)'!$E$12*1000)+'[1]5. Плата за УРП'!$D$6</f>
        <v>6767.1720002339916</v>
      </c>
      <c r="Y138" s="34">
        <f>SUMIFS('[1]1. Отчет АТС'!$C:$C,'[1]1. Отчет АТС'!$A:$A,$A138,'[1]1. Отчет АТС'!$B:$B,23)+'[1]2. Иные услуги'!$D$11+('[1]3. Услуги по передаче'!$H$11*1000)+('[1]4. СН (Установленные)'!$E$12*1000)+'[1]5. Плата за УРП'!$D$6</f>
        <v>6258.2020002339914</v>
      </c>
    </row>
    <row r="139" spans="1:25" ht="15">
      <c r="A139" s="33">
        <v>45470</v>
      </c>
      <c r="B139" s="34">
        <f>SUMIFS('[1]1. Отчет АТС'!$C:$C,'[1]1. Отчет АТС'!$A:$A,$A139,'[1]1. Отчет АТС'!$B:$B,0)+'[1]2. Иные услуги'!$D$11+('[1]3. Услуги по передаче'!$H$11*1000)+('[1]4. СН (Установленные)'!$E$12*1000)+'[1]5. Плата за УРП'!$D$6</f>
        <v>6010.8720002339915</v>
      </c>
      <c r="C139" s="34">
        <f>SUMIFS('[1]1. Отчет АТС'!$C:$C,'[1]1. Отчет АТС'!$A:$A,$A139,'[1]1. Отчет АТС'!$B:$B,1)+'[1]2. Иные услуги'!$D$11+('[1]3. Услуги по передаче'!$H$11*1000)+('[1]4. СН (Установленные)'!$E$12*1000)+'[1]5. Плата за УРП'!$D$6</f>
        <v>5749.4220002339916</v>
      </c>
      <c r="D139" s="34">
        <f>SUMIFS('[1]1. Отчет АТС'!$C:$C,'[1]1. Отчет АТС'!$A:$A,$A139,'[1]1. Отчет АТС'!$B:$B,2)+'[1]2. Иные услуги'!$D$11+('[1]3. Услуги по передаче'!$H$11*1000)+('[1]4. СН (Установленные)'!$E$12*1000)+'[1]5. Плата за УРП'!$D$6</f>
        <v>5627.8120002339911</v>
      </c>
      <c r="E139" s="34">
        <f>SUMIFS('[1]1. Отчет АТС'!$C:$C,'[1]1. Отчет АТС'!$A:$A,$A139,'[1]1. Отчет АТС'!$B:$B,3)+'[1]2. Иные услуги'!$D$11+('[1]3. Услуги по передаче'!$H$11*1000)+('[1]4. СН (Установленные)'!$E$12*1000)+'[1]5. Плата за УРП'!$D$6</f>
        <v>5553.7220002339909</v>
      </c>
      <c r="F139" s="34">
        <f>SUMIFS('[1]1. Отчет АТС'!$C:$C,'[1]1. Отчет АТС'!$A:$A,$A139,'[1]1. Отчет АТС'!$B:$B,4)+'[1]2. Иные услуги'!$D$11+('[1]3. Услуги по передаче'!$H$11*1000)+('[1]4. СН (Установленные)'!$E$12*1000)+'[1]5. Плата за УРП'!$D$6</f>
        <v>5546.4620002339907</v>
      </c>
      <c r="G139" s="34">
        <f>SUMIFS('[1]1. Отчет АТС'!$C:$C,'[1]1. Отчет АТС'!$A:$A,$A139,'[1]1. Отчет АТС'!$B:$B,5)+'[1]2. Иные услуги'!$D$11+('[1]3. Услуги по передаче'!$H$11*1000)+('[1]4. СН (Установленные)'!$E$12*1000)+'[1]5. Плата за УРП'!$D$6</f>
        <v>5808.6820002339909</v>
      </c>
      <c r="H139" s="34">
        <f>SUMIFS('[1]1. Отчет АТС'!$C:$C,'[1]1. Отчет АТС'!$A:$A,$A139,'[1]1. Отчет АТС'!$B:$B,6)+'[1]2. Иные услуги'!$D$11+('[1]3. Услуги по передаче'!$H$11*1000)+('[1]4. СН (Установленные)'!$E$12*1000)+'[1]5. Плата за УРП'!$D$6</f>
        <v>5996.4720002339909</v>
      </c>
      <c r="I139" s="34">
        <f>SUMIFS('[1]1. Отчет АТС'!$C:$C,'[1]1. Отчет АТС'!$A:$A,$A139,'[1]1. Отчет АТС'!$B:$B,7)+'[1]2. Иные услуги'!$D$11+('[1]3. Услуги по передаче'!$H$11*1000)+('[1]4. СН (Установленные)'!$E$12*1000)+'[1]5. Плата за УРП'!$D$6</f>
        <v>6282.352000233991</v>
      </c>
      <c r="J139" s="34">
        <f>SUMIFS('[1]1. Отчет АТС'!$C:$C,'[1]1. Отчет АТС'!$A:$A,$A139,'[1]1. Отчет АТС'!$B:$B,8)+'[1]2. Иные услуги'!$D$11+('[1]3. Услуги по передаче'!$H$11*1000)+('[1]4. СН (Установленные)'!$E$12*1000)+'[1]5. Плата за УРП'!$D$6</f>
        <v>6809.5820002339915</v>
      </c>
      <c r="K139" s="34">
        <f>SUMIFS('[1]1. Отчет АТС'!$C:$C,'[1]1. Отчет АТС'!$A:$A,$A139,'[1]1. Отчет АТС'!$B:$B,9)+'[1]2. Иные услуги'!$D$11+('[1]3. Услуги по передаче'!$H$11*1000)+('[1]4. СН (Установленные)'!$E$12*1000)+'[1]5. Плата за УРП'!$D$6</f>
        <v>6860.1820002339909</v>
      </c>
      <c r="L139" s="34">
        <f>SUMIFS('[1]1. Отчет АТС'!$C:$C,'[1]1. Отчет АТС'!$A:$A,$A139,'[1]1. Отчет АТС'!$B:$B,10)+'[1]2. Иные услуги'!$D$11+('[1]3. Услуги по передаче'!$H$11*1000)+('[1]4. СН (Установленные)'!$E$12*1000)+'[1]5. Плата за УРП'!$D$6</f>
        <v>6856.5020002339916</v>
      </c>
      <c r="M139" s="34">
        <f>SUMIFS('[1]1. Отчет АТС'!$C:$C,'[1]1. Отчет АТС'!$A:$A,$A139,'[1]1. Отчет АТС'!$B:$B,11)+'[1]2. Иные услуги'!$D$11+('[1]3. Услуги по передаче'!$H$11*1000)+('[1]4. СН (Установленные)'!$E$12*1000)+'[1]5. Плата за УРП'!$D$6</f>
        <v>6850.8120002339911</v>
      </c>
      <c r="N139" s="34">
        <f>SUMIFS('[1]1. Отчет АТС'!$C:$C,'[1]1. Отчет АТС'!$A:$A,$A139,'[1]1. Отчет АТС'!$B:$B,12)+'[1]2. Иные услуги'!$D$11+('[1]3. Услуги по передаче'!$H$11*1000)+('[1]4. СН (Установленные)'!$E$12*1000)+'[1]5. Плата за УРП'!$D$6</f>
        <v>6845.9920002339913</v>
      </c>
      <c r="O139" s="34">
        <f>SUMIFS('[1]1. Отчет АТС'!$C:$C,'[1]1. Отчет АТС'!$A:$A,$A139,'[1]1. Отчет АТС'!$B:$B,13)+'[1]2. Иные услуги'!$D$11+('[1]3. Услуги по передаче'!$H$11*1000)+('[1]4. СН (Установленные)'!$E$12*1000)+'[1]5. Плата за УРП'!$D$6</f>
        <v>6846.1120002339912</v>
      </c>
      <c r="P139" s="34">
        <f>SUMIFS('[1]1. Отчет АТС'!$C:$C,'[1]1. Отчет АТС'!$A:$A,$A139,'[1]1. Отчет АТС'!$B:$B,14)+'[1]2. Иные услуги'!$D$11+('[1]3. Услуги по передаче'!$H$11*1000)+('[1]4. СН (Установленные)'!$E$12*1000)+'[1]5. Плата за УРП'!$D$6</f>
        <v>6902.2120002339907</v>
      </c>
      <c r="Q139" s="34">
        <f>SUMIFS('[1]1. Отчет АТС'!$C:$C,'[1]1. Отчет АТС'!$A:$A,$A139,'[1]1. Отчет АТС'!$B:$B,15)+'[1]2. Иные услуги'!$D$11+('[1]3. Услуги по передаче'!$H$11*1000)+('[1]4. СН (Установленные)'!$E$12*1000)+'[1]5. Плата за УРП'!$D$6</f>
        <v>6930.2020002339905</v>
      </c>
      <c r="R139" s="34">
        <f>SUMIFS('[1]1. Отчет АТС'!$C:$C,'[1]1. Отчет АТС'!$A:$A,$A139,'[1]1. Отчет АТС'!$B:$B,16)+'[1]2. Иные услуги'!$D$11+('[1]3. Услуги по передаче'!$H$11*1000)+('[1]4. СН (Установленные)'!$E$12*1000)+'[1]5. Плата за УРП'!$D$6</f>
        <v>6924.6620002339914</v>
      </c>
      <c r="S139" s="34">
        <f>SUMIFS('[1]1. Отчет АТС'!$C:$C,'[1]1. Отчет АТС'!$A:$A,$A139,'[1]1. Отчет АТС'!$B:$B,17)+'[1]2. Иные услуги'!$D$11+('[1]3. Услуги по передаче'!$H$11*1000)+('[1]4. СН (Установленные)'!$E$12*1000)+'[1]5. Плата за УРП'!$D$6</f>
        <v>6908.7120002339907</v>
      </c>
      <c r="T139" s="34">
        <f>SUMIFS('[1]1. Отчет АТС'!$C:$C,'[1]1. Отчет АТС'!$A:$A,$A139,'[1]1. Отчет АТС'!$B:$B,18)+'[1]2. Иные услуги'!$D$11+('[1]3. Услуги по передаче'!$H$11*1000)+('[1]4. СН (Установленные)'!$E$12*1000)+'[1]5. Плата за УРП'!$D$6</f>
        <v>6833.0820002339915</v>
      </c>
      <c r="U139" s="34">
        <f>SUMIFS('[1]1. Отчет АТС'!$C:$C,'[1]1. Отчет АТС'!$A:$A,$A139,'[1]1. Отчет АТС'!$B:$B,19)+'[1]2. Иные услуги'!$D$11+('[1]3. Услуги по передаче'!$H$11*1000)+('[1]4. СН (Установленные)'!$E$12*1000)+'[1]5. Плата за УРП'!$D$6</f>
        <v>6798.392000233991</v>
      </c>
      <c r="V139" s="34">
        <f>SUMIFS('[1]1. Отчет АТС'!$C:$C,'[1]1. Отчет АТС'!$A:$A,$A139,'[1]1. Отчет АТС'!$B:$B,20)+'[1]2. Иные услуги'!$D$11+('[1]3. Услуги по передаче'!$H$11*1000)+('[1]4. СН (Установленные)'!$E$12*1000)+'[1]5. Плата за УРП'!$D$6</f>
        <v>6800.1720002339916</v>
      </c>
      <c r="W139" s="34">
        <f>SUMIFS('[1]1. Отчет АТС'!$C:$C,'[1]1. Отчет АТС'!$A:$A,$A139,'[1]1. Отчет АТС'!$B:$B,21)+'[1]2. Иные услуги'!$D$11+('[1]3. Услуги по передаче'!$H$11*1000)+('[1]4. СН (Установленные)'!$E$12*1000)+'[1]5. Плата за УРП'!$D$6</f>
        <v>6793.8120002339911</v>
      </c>
      <c r="X139" s="34">
        <f>SUMIFS('[1]1. Отчет АТС'!$C:$C,'[1]1. Отчет АТС'!$A:$A,$A139,'[1]1. Отчет АТС'!$B:$B,22)+'[1]2. Иные услуги'!$D$11+('[1]3. Услуги по передаче'!$H$11*1000)+('[1]4. СН (Установленные)'!$E$12*1000)+'[1]5. Плата за УРП'!$D$6</f>
        <v>6765.8220002339913</v>
      </c>
      <c r="Y139" s="34">
        <f>SUMIFS('[1]1. Отчет АТС'!$C:$C,'[1]1. Отчет АТС'!$A:$A,$A139,'[1]1. Отчет АТС'!$B:$B,23)+'[1]2. Иные услуги'!$D$11+('[1]3. Услуги по передаче'!$H$11*1000)+('[1]4. СН (Установленные)'!$E$12*1000)+'[1]5. Плата за УРП'!$D$6</f>
        <v>6322.0620002339911</v>
      </c>
    </row>
    <row r="140" spans="1:25" ht="15">
      <c r="A140" s="33">
        <v>45471</v>
      </c>
      <c r="B140" s="34">
        <f>SUMIFS('[1]1. Отчет АТС'!$C:$C,'[1]1. Отчет АТС'!$A:$A,$A140,'[1]1. Отчет АТС'!$B:$B,0)+'[1]2. Иные услуги'!$D$11+('[1]3. Услуги по передаче'!$H$11*1000)+('[1]4. СН (Установленные)'!$E$12*1000)+'[1]5. Плата за УРП'!$D$6</f>
        <v>6012.8620002339912</v>
      </c>
      <c r="C140" s="34">
        <f>SUMIFS('[1]1. Отчет АТС'!$C:$C,'[1]1. Отчет АТС'!$A:$A,$A140,'[1]1. Отчет АТС'!$B:$B,1)+'[1]2. Иные услуги'!$D$11+('[1]3. Услуги по передаче'!$H$11*1000)+('[1]4. СН (Установленные)'!$E$12*1000)+'[1]5. Плата за УРП'!$D$6</f>
        <v>5729.7320002339911</v>
      </c>
      <c r="D140" s="34">
        <f>SUMIFS('[1]1. Отчет АТС'!$C:$C,'[1]1. Отчет АТС'!$A:$A,$A140,'[1]1. Отчет АТС'!$B:$B,2)+'[1]2. Иные услуги'!$D$11+('[1]3. Услуги по передаче'!$H$11*1000)+('[1]4. СН (Установленные)'!$E$12*1000)+'[1]5. Плата за УРП'!$D$6</f>
        <v>5557.4820002339911</v>
      </c>
      <c r="E140" s="34">
        <f>SUMIFS('[1]1. Отчет АТС'!$C:$C,'[1]1. Отчет АТС'!$A:$A,$A140,'[1]1. Отчет АТС'!$B:$B,3)+'[1]2. Иные услуги'!$D$11+('[1]3. Услуги по передаче'!$H$11*1000)+('[1]4. СН (Установленные)'!$E$12*1000)+'[1]5. Плата за УРП'!$D$6</f>
        <v>4726.8720002339915</v>
      </c>
      <c r="F140" s="34">
        <f>SUMIFS('[1]1. Отчет АТС'!$C:$C,'[1]1. Отчет АТС'!$A:$A,$A140,'[1]1. Отчет АТС'!$B:$B,4)+'[1]2. Иные услуги'!$D$11+('[1]3. Услуги по передаче'!$H$11*1000)+('[1]4. СН (Установленные)'!$E$12*1000)+'[1]5. Плата за УРП'!$D$6</f>
        <v>4726.1520002339912</v>
      </c>
      <c r="G140" s="34">
        <f>SUMIFS('[1]1. Отчет АТС'!$C:$C,'[1]1. Отчет АТС'!$A:$A,$A140,'[1]1. Отчет АТС'!$B:$B,5)+'[1]2. Иные услуги'!$D$11+('[1]3. Услуги по передаче'!$H$11*1000)+('[1]4. СН (Установленные)'!$E$12*1000)+'[1]5. Плата за УРП'!$D$6</f>
        <v>5679.5220002339911</v>
      </c>
      <c r="H140" s="34">
        <f>SUMIFS('[1]1. Отчет АТС'!$C:$C,'[1]1. Отчет АТС'!$A:$A,$A140,'[1]1. Отчет АТС'!$B:$B,6)+'[1]2. Иные услуги'!$D$11+('[1]3. Услуги по передаче'!$H$11*1000)+('[1]4. СН (Установленные)'!$E$12*1000)+'[1]5. Плата за УРП'!$D$6</f>
        <v>5895.2020002339914</v>
      </c>
      <c r="I140" s="34">
        <f>SUMIFS('[1]1. Отчет АТС'!$C:$C,'[1]1. Отчет АТС'!$A:$A,$A140,'[1]1. Отчет АТС'!$B:$B,7)+'[1]2. Иные услуги'!$D$11+('[1]3. Услуги по передаче'!$H$11*1000)+('[1]4. СН (Установленные)'!$E$12*1000)+'[1]5. Плата за УРП'!$D$6</f>
        <v>6233.3720002339915</v>
      </c>
      <c r="J140" s="34">
        <f>SUMIFS('[1]1. Отчет АТС'!$C:$C,'[1]1. Отчет АТС'!$A:$A,$A140,'[1]1. Отчет АТС'!$B:$B,8)+'[1]2. Иные услуги'!$D$11+('[1]3. Услуги по передаче'!$H$11*1000)+('[1]4. СН (Установленные)'!$E$12*1000)+'[1]5. Плата за УРП'!$D$6</f>
        <v>6795.4120002339914</v>
      </c>
      <c r="K140" s="34">
        <f>SUMIFS('[1]1. Отчет АТС'!$C:$C,'[1]1. Отчет АТС'!$A:$A,$A140,'[1]1. Отчет АТС'!$B:$B,9)+'[1]2. Иные услуги'!$D$11+('[1]3. Услуги по передаче'!$H$11*1000)+('[1]4. СН (Установленные)'!$E$12*1000)+'[1]5. Плата за УРП'!$D$6</f>
        <v>6983.8220002339913</v>
      </c>
      <c r="L140" s="34">
        <f>SUMIFS('[1]1. Отчет АТС'!$C:$C,'[1]1. Отчет АТС'!$A:$A,$A140,'[1]1. Отчет АТС'!$B:$B,10)+'[1]2. Иные услуги'!$D$11+('[1]3. Услуги по передаче'!$H$11*1000)+('[1]4. СН (Установленные)'!$E$12*1000)+'[1]5. Плата за УРП'!$D$6</f>
        <v>6979.1720002339916</v>
      </c>
      <c r="M140" s="34">
        <f>SUMIFS('[1]1. Отчет АТС'!$C:$C,'[1]1. Отчет АТС'!$A:$A,$A140,'[1]1. Отчет АТС'!$B:$B,11)+'[1]2. Иные услуги'!$D$11+('[1]3. Услуги по передаче'!$H$11*1000)+('[1]4. СН (Установленные)'!$E$12*1000)+'[1]5. Плата за УРП'!$D$6</f>
        <v>7001.9620002339907</v>
      </c>
      <c r="N140" s="34">
        <f>SUMIFS('[1]1. Отчет АТС'!$C:$C,'[1]1. Отчет АТС'!$A:$A,$A140,'[1]1. Отчет АТС'!$B:$B,12)+'[1]2. Иные услуги'!$D$11+('[1]3. Услуги по передаче'!$H$11*1000)+('[1]4. СН (Установленные)'!$E$12*1000)+'[1]5. Плата за УРП'!$D$6</f>
        <v>6955.4620002339907</v>
      </c>
      <c r="O140" s="34">
        <f>SUMIFS('[1]1. Отчет АТС'!$C:$C,'[1]1. Отчет АТС'!$A:$A,$A140,'[1]1. Отчет АТС'!$B:$B,13)+'[1]2. Иные услуги'!$D$11+('[1]3. Услуги по передаче'!$H$11*1000)+('[1]4. СН (Установленные)'!$E$12*1000)+'[1]5. Плата за УРП'!$D$6</f>
        <v>7034.642000233991</v>
      </c>
      <c r="P140" s="34">
        <f>SUMIFS('[1]1. Отчет АТС'!$C:$C,'[1]1. Отчет АТС'!$A:$A,$A140,'[1]1. Отчет АТС'!$B:$B,14)+'[1]2. Иные услуги'!$D$11+('[1]3. Услуги по передаче'!$H$11*1000)+('[1]4. СН (Установленные)'!$E$12*1000)+'[1]5. Плата за УРП'!$D$6</f>
        <v>7043.9320002339909</v>
      </c>
      <c r="Q140" s="34">
        <f>SUMIFS('[1]1. Отчет АТС'!$C:$C,'[1]1. Отчет АТС'!$A:$A,$A140,'[1]1. Отчет АТС'!$B:$B,15)+'[1]2. Иные услуги'!$D$11+('[1]3. Услуги по передаче'!$H$11*1000)+('[1]4. СН (Установленные)'!$E$12*1000)+'[1]5. Плата за УРП'!$D$6</f>
        <v>7052.8820002339908</v>
      </c>
      <c r="R140" s="34">
        <f>SUMIFS('[1]1. Отчет АТС'!$C:$C,'[1]1. Отчет АТС'!$A:$A,$A140,'[1]1. Отчет АТС'!$B:$B,16)+'[1]2. Иные услуги'!$D$11+('[1]3. Услуги по передаче'!$H$11*1000)+('[1]4. СН (Установленные)'!$E$12*1000)+'[1]5. Плата за УРП'!$D$6</f>
        <v>7065.642000233991</v>
      </c>
      <c r="S140" s="34">
        <f>SUMIFS('[1]1. Отчет АТС'!$C:$C,'[1]1. Отчет АТС'!$A:$A,$A140,'[1]1. Отчет АТС'!$B:$B,17)+'[1]2. Иные услуги'!$D$11+('[1]3. Услуги по передаче'!$H$11*1000)+('[1]4. СН (Установленные)'!$E$12*1000)+'[1]5. Плата за УРП'!$D$6</f>
        <v>7045.892000233991</v>
      </c>
      <c r="T140" s="34">
        <f>SUMIFS('[1]1. Отчет АТС'!$C:$C,'[1]1. Отчет АТС'!$A:$A,$A140,'[1]1. Отчет АТС'!$B:$B,18)+'[1]2. Иные услуги'!$D$11+('[1]3. Услуги по передаче'!$H$11*1000)+('[1]4. СН (Установленные)'!$E$12*1000)+'[1]5. Плата за УРП'!$D$6</f>
        <v>7015.5020002339916</v>
      </c>
      <c r="U140" s="34">
        <f>SUMIFS('[1]1. Отчет АТС'!$C:$C,'[1]1. Отчет АТС'!$A:$A,$A140,'[1]1. Отчет АТС'!$B:$B,19)+'[1]2. Иные услуги'!$D$11+('[1]3. Услуги по передаче'!$H$11*1000)+('[1]4. СН (Установленные)'!$E$12*1000)+'[1]5. Плата за УРП'!$D$6</f>
        <v>6909.7820002339904</v>
      </c>
      <c r="V140" s="34">
        <f>SUMIFS('[1]1. Отчет АТС'!$C:$C,'[1]1. Отчет АТС'!$A:$A,$A140,'[1]1. Отчет АТС'!$B:$B,20)+'[1]2. Иные услуги'!$D$11+('[1]3. Услуги по передаче'!$H$11*1000)+('[1]4. СН (Установленные)'!$E$12*1000)+'[1]5. Плата за УРП'!$D$6</f>
        <v>6916.892000233991</v>
      </c>
      <c r="W140" s="34">
        <f>SUMIFS('[1]1. Отчет АТС'!$C:$C,'[1]1. Отчет АТС'!$A:$A,$A140,'[1]1. Отчет АТС'!$B:$B,21)+'[1]2. Иные услуги'!$D$11+('[1]3. Услуги по передаче'!$H$11*1000)+('[1]4. СН (Установленные)'!$E$12*1000)+'[1]5. Плата за УРП'!$D$6</f>
        <v>6902.2320002339911</v>
      </c>
      <c r="X140" s="34">
        <f>SUMIFS('[1]1. Отчет АТС'!$C:$C,'[1]1. Отчет АТС'!$A:$A,$A140,'[1]1. Отчет АТС'!$B:$B,22)+'[1]2. Иные услуги'!$D$11+('[1]3. Услуги по передаче'!$H$11*1000)+('[1]4. СН (Установленные)'!$E$12*1000)+'[1]5. Плата за УРП'!$D$6</f>
        <v>6763.9020002339912</v>
      </c>
      <c r="Y140" s="34">
        <f>SUMIFS('[1]1. Отчет АТС'!$C:$C,'[1]1. Отчет АТС'!$A:$A,$A140,'[1]1. Отчет АТС'!$B:$B,23)+'[1]2. Иные услуги'!$D$11+('[1]3. Услуги по передаче'!$H$11*1000)+('[1]4. СН (Установленные)'!$E$12*1000)+'[1]5. Плата за УРП'!$D$6</f>
        <v>6219.6220002339915</v>
      </c>
    </row>
    <row r="141" spans="1:25" ht="15">
      <c r="A141" s="33">
        <v>45472</v>
      </c>
      <c r="B141" s="34">
        <f>SUMIFS('[1]1. Отчет АТС'!$C:$C,'[1]1. Отчет АТС'!$A:$A,$A141,'[1]1. Отчет АТС'!$B:$B,0)+'[1]2. Иные услуги'!$D$11+('[1]3. Услуги по передаче'!$H$11*1000)+('[1]4. СН (Установленные)'!$E$12*1000)+'[1]5. Плата за УРП'!$D$6</f>
        <v>6077.1920002339912</v>
      </c>
      <c r="C141" s="34">
        <f>SUMIFS('[1]1. Отчет АТС'!$C:$C,'[1]1. Отчет АТС'!$A:$A,$A141,'[1]1. Отчет АТС'!$B:$B,1)+'[1]2. Иные услуги'!$D$11+('[1]3. Услуги по передаче'!$H$11*1000)+('[1]4. СН (Установленные)'!$E$12*1000)+'[1]5. Плата за УРП'!$D$6</f>
        <v>5908.2220002339909</v>
      </c>
      <c r="D141" s="34">
        <f>SUMIFS('[1]1. Отчет АТС'!$C:$C,'[1]1. Отчет АТС'!$A:$A,$A141,'[1]1. Отчет АТС'!$B:$B,2)+'[1]2. Иные услуги'!$D$11+('[1]3. Услуги по передаче'!$H$11*1000)+('[1]4. СН (Установленные)'!$E$12*1000)+'[1]5. Плата за УРП'!$D$6</f>
        <v>5827.6120002339912</v>
      </c>
      <c r="E141" s="34">
        <f>SUMIFS('[1]1. Отчет АТС'!$C:$C,'[1]1. Отчет АТС'!$A:$A,$A141,'[1]1. Отчет АТС'!$B:$B,3)+'[1]2. Иные услуги'!$D$11+('[1]3. Услуги по передаче'!$H$11*1000)+('[1]4. СН (Установленные)'!$E$12*1000)+'[1]5. Плата за УРП'!$D$6</f>
        <v>5725.8720002339915</v>
      </c>
      <c r="F141" s="34">
        <f>SUMIFS('[1]1. Отчет АТС'!$C:$C,'[1]1. Отчет АТС'!$A:$A,$A141,'[1]1. Отчет АТС'!$B:$B,4)+'[1]2. Иные услуги'!$D$11+('[1]3. Услуги по передаче'!$H$11*1000)+('[1]4. СН (Установленные)'!$E$12*1000)+'[1]5. Плата за УРП'!$D$6</f>
        <v>5654.2820002339913</v>
      </c>
      <c r="G141" s="34">
        <f>SUMIFS('[1]1. Отчет АТС'!$C:$C,'[1]1. Отчет АТС'!$A:$A,$A141,'[1]1. Отчет АТС'!$B:$B,5)+'[1]2. Иные услуги'!$D$11+('[1]3. Услуги по передаче'!$H$11*1000)+('[1]4. СН (Установленные)'!$E$12*1000)+'[1]5. Плата за УРП'!$D$6</f>
        <v>5770.4720002339909</v>
      </c>
      <c r="H141" s="34">
        <f>SUMIFS('[1]1. Отчет АТС'!$C:$C,'[1]1. Отчет АТС'!$A:$A,$A141,'[1]1. Отчет АТС'!$B:$B,6)+'[1]2. Иные услуги'!$D$11+('[1]3. Услуги по передаче'!$H$11*1000)+('[1]4. СН (Установленные)'!$E$12*1000)+'[1]5. Плата за УРП'!$D$6</f>
        <v>5840.6920002339912</v>
      </c>
      <c r="I141" s="34">
        <f>SUMIFS('[1]1. Отчет АТС'!$C:$C,'[1]1. Отчет АТС'!$A:$A,$A141,'[1]1. Отчет АТС'!$B:$B,7)+'[1]2. Иные услуги'!$D$11+('[1]3. Услуги по передаче'!$H$11*1000)+('[1]4. СН (Установленные)'!$E$12*1000)+'[1]5. Плата за УРП'!$D$6</f>
        <v>6112.7020002339914</v>
      </c>
      <c r="J141" s="34">
        <f>SUMIFS('[1]1. Отчет АТС'!$C:$C,'[1]1. Отчет АТС'!$A:$A,$A141,'[1]1. Отчет АТС'!$B:$B,8)+'[1]2. Иные услуги'!$D$11+('[1]3. Услуги по передаче'!$H$11*1000)+('[1]4. СН (Установленные)'!$E$12*1000)+'[1]5. Плата за УРП'!$D$6</f>
        <v>6634.0420002339915</v>
      </c>
      <c r="K141" s="34">
        <f>SUMIFS('[1]1. Отчет АТС'!$C:$C,'[1]1. Отчет АТС'!$A:$A,$A141,'[1]1. Отчет АТС'!$B:$B,9)+'[1]2. Иные услуги'!$D$11+('[1]3. Услуги по передаче'!$H$11*1000)+('[1]4. СН (Установленные)'!$E$12*1000)+'[1]5. Плата за УРП'!$D$6</f>
        <v>6859.142000233991</v>
      </c>
      <c r="L141" s="34">
        <f>SUMIFS('[1]1. Отчет АТС'!$C:$C,'[1]1. Отчет АТС'!$A:$A,$A141,'[1]1. Отчет АТС'!$B:$B,10)+'[1]2. Иные услуги'!$D$11+('[1]3. Услуги по передаче'!$H$11*1000)+('[1]4. СН (Установленные)'!$E$12*1000)+'[1]5. Плата за УРП'!$D$6</f>
        <v>6895.9120002339914</v>
      </c>
      <c r="M141" s="34">
        <f>SUMIFS('[1]1. Отчет АТС'!$C:$C,'[1]1. Отчет АТС'!$A:$A,$A141,'[1]1. Отчет АТС'!$B:$B,11)+'[1]2. Иные услуги'!$D$11+('[1]3. Услуги по передаче'!$H$11*1000)+('[1]4. СН (Установленные)'!$E$12*1000)+'[1]5. Плата за УРП'!$D$6</f>
        <v>6969.6620002339914</v>
      </c>
      <c r="N141" s="34">
        <f>SUMIFS('[1]1. Отчет АТС'!$C:$C,'[1]1. Отчет АТС'!$A:$A,$A141,'[1]1. Отчет АТС'!$B:$B,12)+'[1]2. Иные услуги'!$D$11+('[1]3. Услуги по передаче'!$H$11*1000)+('[1]4. СН (Установленные)'!$E$12*1000)+'[1]5. Плата за УРП'!$D$6</f>
        <v>7031.7220002339909</v>
      </c>
      <c r="O141" s="34">
        <f>SUMIFS('[1]1. Отчет АТС'!$C:$C,'[1]1. Отчет АТС'!$A:$A,$A141,'[1]1. Отчет АТС'!$B:$B,13)+'[1]2. Иные услуги'!$D$11+('[1]3. Услуги по передаче'!$H$11*1000)+('[1]4. СН (Установленные)'!$E$12*1000)+'[1]5. Плата за УРП'!$D$6</f>
        <v>7063.6520002339912</v>
      </c>
      <c r="P141" s="34">
        <f>SUMIFS('[1]1. Отчет АТС'!$C:$C,'[1]1. Отчет АТС'!$A:$A,$A141,'[1]1. Отчет АТС'!$B:$B,14)+'[1]2. Иные услуги'!$D$11+('[1]3. Услуги по передаче'!$H$11*1000)+('[1]4. СН (Установленные)'!$E$12*1000)+'[1]5. Плата за УРП'!$D$6</f>
        <v>7088.602000233991</v>
      </c>
      <c r="Q141" s="34">
        <f>SUMIFS('[1]1. Отчет АТС'!$C:$C,'[1]1. Отчет АТС'!$A:$A,$A141,'[1]1. Отчет АТС'!$B:$B,15)+'[1]2. Иные услуги'!$D$11+('[1]3. Услуги по передаче'!$H$11*1000)+('[1]4. СН (Установленные)'!$E$12*1000)+'[1]5. Плата за УРП'!$D$6</f>
        <v>7087.4920002339913</v>
      </c>
      <c r="R141" s="34">
        <f>SUMIFS('[1]1. Отчет АТС'!$C:$C,'[1]1. Отчет АТС'!$A:$A,$A141,'[1]1. Отчет АТС'!$B:$B,16)+'[1]2. Иные услуги'!$D$11+('[1]3. Услуги по передаче'!$H$11*1000)+('[1]4. СН (Установленные)'!$E$12*1000)+'[1]5. Плата за УРП'!$D$6</f>
        <v>7114.9720002339909</v>
      </c>
      <c r="S141" s="34">
        <f>SUMIFS('[1]1. Отчет АТС'!$C:$C,'[1]1. Отчет АТС'!$A:$A,$A141,'[1]1. Отчет АТС'!$B:$B,17)+'[1]2. Иные услуги'!$D$11+('[1]3. Услуги по передаче'!$H$11*1000)+('[1]4. СН (Установленные)'!$E$12*1000)+'[1]5. Плата за УРП'!$D$6</f>
        <v>7114.0020002339916</v>
      </c>
      <c r="T141" s="34">
        <f>SUMIFS('[1]1. Отчет АТС'!$C:$C,'[1]1. Отчет АТС'!$A:$A,$A141,'[1]1. Отчет АТС'!$B:$B,18)+'[1]2. Иные услуги'!$D$11+('[1]3. Услуги по передаче'!$H$11*1000)+('[1]4. СН (Установленные)'!$E$12*1000)+'[1]5. Плата за УРП'!$D$6</f>
        <v>7114.4820002339911</v>
      </c>
      <c r="U141" s="34">
        <f>SUMIFS('[1]1. Отчет АТС'!$C:$C,'[1]1. Отчет АТС'!$A:$A,$A141,'[1]1. Отчет АТС'!$B:$B,19)+'[1]2. Иные услуги'!$D$11+('[1]3. Услуги по передаче'!$H$11*1000)+('[1]4. СН (Установленные)'!$E$12*1000)+'[1]5. Плата за УРП'!$D$6</f>
        <v>7004.7220002339909</v>
      </c>
      <c r="V141" s="34">
        <f>SUMIFS('[1]1. Отчет АТС'!$C:$C,'[1]1. Отчет АТС'!$A:$A,$A141,'[1]1. Отчет АТС'!$B:$B,20)+'[1]2. Иные услуги'!$D$11+('[1]3. Услуги по передаче'!$H$11*1000)+('[1]4. СН (Установленные)'!$E$12*1000)+'[1]5. Плата за УРП'!$D$6</f>
        <v>7030.4920002339913</v>
      </c>
      <c r="W141" s="34">
        <f>SUMIFS('[1]1. Отчет АТС'!$C:$C,'[1]1. Отчет АТС'!$A:$A,$A141,'[1]1. Отчет АТС'!$B:$B,21)+'[1]2. Иные услуги'!$D$11+('[1]3. Услуги по передаче'!$H$11*1000)+('[1]4. СН (Установленные)'!$E$12*1000)+'[1]5. Плата за УРП'!$D$6</f>
        <v>7028.3120002339911</v>
      </c>
      <c r="X141" s="34">
        <f>SUMIFS('[1]1. Отчет АТС'!$C:$C,'[1]1. Отчет АТС'!$A:$A,$A141,'[1]1. Отчет АТС'!$B:$B,22)+'[1]2. Иные услуги'!$D$11+('[1]3. Услуги по передаче'!$H$11*1000)+('[1]4. СН (Установленные)'!$E$12*1000)+'[1]5. Плата за УРП'!$D$6</f>
        <v>6784.9820002339911</v>
      </c>
      <c r="Y141" s="34">
        <f>SUMIFS('[1]1. Отчет АТС'!$C:$C,'[1]1. Отчет АТС'!$A:$A,$A141,'[1]1. Отчет АТС'!$B:$B,23)+'[1]2. Иные услуги'!$D$11+('[1]3. Услуги по передаче'!$H$11*1000)+('[1]4. СН (Установленные)'!$E$12*1000)+'[1]5. Плата за УРП'!$D$6</f>
        <v>6260.0520002339908</v>
      </c>
    </row>
    <row r="142" spans="1:25" ht="15">
      <c r="A142" s="33">
        <v>45473</v>
      </c>
      <c r="B142" s="34">
        <f>SUMIFS('[1]1. Отчет АТС'!$C:$C,'[1]1. Отчет АТС'!$A:$A,$A142,'[1]1. Отчет АТС'!$B:$B,0)+'[1]2. Иные услуги'!$D$11+('[1]3. Услуги по передаче'!$H$11*1000)+('[1]4. СН (Установленные)'!$E$12*1000)+'[1]5. Плата за УРП'!$D$6</f>
        <v>5996.0820002339915</v>
      </c>
      <c r="C142" s="34">
        <f>SUMIFS('[1]1. Отчет АТС'!$C:$C,'[1]1. Отчет АТС'!$A:$A,$A142,'[1]1. Отчет АТС'!$B:$B,1)+'[1]2. Иные услуги'!$D$11+('[1]3. Услуги по передаче'!$H$11*1000)+('[1]4. СН (Установленные)'!$E$12*1000)+'[1]5. Плата за УРП'!$D$6</f>
        <v>5832.0220002339911</v>
      </c>
      <c r="D142" s="34">
        <f>SUMIFS('[1]1. Отчет АТС'!$C:$C,'[1]1. Отчет АТС'!$A:$A,$A142,'[1]1. Отчет АТС'!$B:$B,2)+'[1]2. Иные услуги'!$D$11+('[1]3. Услуги по передаче'!$H$11*1000)+('[1]4. СН (Установленные)'!$E$12*1000)+'[1]5. Плата за УРП'!$D$6</f>
        <v>5689.0020002339916</v>
      </c>
      <c r="E142" s="34">
        <f>SUMIFS('[1]1. Отчет АТС'!$C:$C,'[1]1. Отчет АТС'!$A:$A,$A142,'[1]1. Отчет АТС'!$B:$B,3)+'[1]2. Иные услуги'!$D$11+('[1]3. Услуги по передаче'!$H$11*1000)+('[1]4. СН (Установленные)'!$E$12*1000)+'[1]5. Плата за УРП'!$D$6</f>
        <v>5550.6320002339908</v>
      </c>
      <c r="F142" s="34">
        <f>SUMIFS('[1]1. Отчет АТС'!$C:$C,'[1]1. Отчет АТС'!$A:$A,$A142,'[1]1. Отчет АТС'!$B:$B,4)+'[1]2. Иные услуги'!$D$11+('[1]3. Услуги по передаче'!$H$11*1000)+('[1]4. СН (Установленные)'!$E$12*1000)+'[1]5. Плата за УРП'!$D$6</f>
        <v>5501.1820002339909</v>
      </c>
      <c r="G142" s="34">
        <f>SUMIFS('[1]1. Отчет АТС'!$C:$C,'[1]1. Отчет АТС'!$A:$A,$A142,'[1]1. Отчет АТС'!$B:$B,5)+'[1]2. Иные услуги'!$D$11+('[1]3. Услуги по передаче'!$H$11*1000)+('[1]4. СН (Установленные)'!$E$12*1000)+'[1]5. Плата за УРП'!$D$6</f>
        <v>5582.4720002339909</v>
      </c>
      <c r="H142" s="34">
        <f>SUMIFS('[1]1. Отчет АТС'!$C:$C,'[1]1. Отчет АТС'!$A:$A,$A142,'[1]1. Отчет АТС'!$B:$B,6)+'[1]2. Иные услуги'!$D$11+('[1]3. Услуги по передаче'!$H$11*1000)+('[1]4. СН (Установленные)'!$E$12*1000)+'[1]5. Плата за УРП'!$D$6</f>
        <v>5588.8020002339908</v>
      </c>
      <c r="I142" s="34">
        <f>SUMIFS('[1]1. Отчет АТС'!$C:$C,'[1]1. Отчет АТС'!$A:$A,$A142,'[1]1. Отчет АТС'!$B:$B,7)+'[1]2. Иные услуги'!$D$11+('[1]3. Услуги по передаче'!$H$11*1000)+('[1]4. СН (Установленные)'!$E$12*1000)+'[1]5. Плата за УРП'!$D$6</f>
        <v>5953.2620002339918</v>
      </c>
      <c r="J142" s="34">
        <f>SUMIFS('[1]1. Отчет АТС'!$C:$C,'[1]1. Отчет АТС'!$A:$A,$A142,'[1]1. Отчет АТС'!$B:$B,8)+'[1]2. Иные услуги'!$D$11+('[1]3. Услуги по передаче'!$H$11*1000)+('[1]4. СН (Установленные)'!$E$12*1000)+'[1]5. Плата за УРП'!$D$6</f>
        <v>6353.0620002339911</v>
      </c>
      <c r="K142" s="34">
        <f>SUMIFS('[1]1. Отчет АТС'!$C:$C,'[1]1. Отчет АТС'!$A:$A,$A142,'[1]1. Отчет АТС'!$B:$B,9)+'[1]2. Иные услуги'!$D$11+('[1]3. Услуги по передаче'!$H$11*1000)+('[1]4. СН (Установленные)'!$E$12*1000)+'[1]5. Плата за УРП'!$D$6</f>
        <v>6800.5220002339911</v>
      </c>
      <c r="L142" s="34">
        <f>SUMIFS('[1]1. Отчет АТС'!$C:$C,'[1]1. Отчет АТС'!$A:$A,$A142,'[1]1. Отчет АТС'!$B:$B,10)+'[1]2. Иные услуги'!$D$11+('[1]3. Услуги по передаче'!$H$11*1000)+('[1]4. СН (Установленные)'!$E$12*1000)+'[1]5. Плата за УРП'!$D$6</f>
        <v>6842.5920002339908</v>
      </c>
      <c r="M142" s="34">
        <f>SUMIFS('[1]1. Отчет АТС'!$C:$C,'[1]1. Отчет АТС'!$A:$A,$A142,'[1]1. Отчет АТС'!$B:$B,11)+'[1]2. Иные услуги'!$D$11+('[1]3. Услуги по передаче'!$H$11*1000)+('[1]4. СН (Установленные)'!$E$12*1000)+'[1]5. Плата за УРП'!$D$6</f>
        <v>6850.8720002339905</v>
      </c>
      <c r="N142" s="34">
        <f>SUMIFS('[1]1. Отчет АТС'!$C:$C,'[1]1. Отчет АТС'!$A:$A,$A142,'[1]1. Отчет АТС'!$B:$B,12)+'[1]2. Иные услуги'!$D$11+('[1]3. Услуги по передаче'!$H$11*1000)+('[1]4. СН (Установленные)'!$E$12*1000)+'[1]5. Плата за УРП'!$D$6</f>
        <v>6854.3320002339915</v>
      </c>
      <c r="O142" s="34">
        <f>SUMIFS('[1]1. Отчет АТС'!$C:$C,'[1]1. Отчет АТС'!$A:$A,$A142,'[1]1. Отчет АТС'!$B:$B,13)+'[1]2. Иные услуги'!$D$11+('[1]3. Услуги по передаче'!$H$11*1000)+('[1]4. СН (Установленные)'!$E$12*1000)+'[1]5. Плата за УРП'!$D$6</f>
        <v>6857.8420002339908</v>
      </c>
      <c r="P142" s="34">
        <f>SUMIFS('[1]1. Отчет АТС'!$C:$C,'[1]1. Отчет АТС'!$A:$A,$A142,'[1]1. Отчет АТС'!$B:$B,14)+'[1]2. Иные услуги'!$D$11+('[1]3. Услуги по передаче'!$H$11*1000)+('[1]4. СН (Установленные)'!$E$12*1000)+'[1]5. Плата за УРП'!$D$6</f>
        <v>6863.5820002339915</v>
      </c>
      <c r="Q142" s="34">
        <f>SUMIFS('[1]1. Отчет АТС'!$C:$C,'[1]1. Отчет АТС'!$A:$A,$A142,'[1]1. Отчет АТС'!$B:$B,15)+'[1]2. Иные услуги'!$D$11+('[1]3. Услуги по передаче'!$H$11*1000)+('[1]4. СН (Установленные)'!$E$12*1000)+'[1]5. Плата за УРП'!$D$6</f>
        <v>6867.1120002339912</v>
      </c>
      <c r="R142" s="34">
        <f>SUMIFS('[1]1. Отчет АТС'!$C:$C,'[1]1. Отчет АТС'!$A:$A,$A142,'[1]1. Отчет АТС'!$B:$B,16)+'[1]2. Иные услуги'!$D$11+('[1]3. Услуги по передаче'!$H$11*1000)+('[1]4. СН (Установленные)'!$E$12*1000)+'[1]5. Плата за УРП'!$D$6</f>
        <v>6867.5420002339906</v>
      </c>
      <c r="S142" s="34">
        <f>SUMIFS('[1]1. Отчет АТС'!$C:$C,'[1]1. Отчет АТС'!$A:$A,$A142,'[1]1. Отчет АТС'!$B:$B,17)+'[1]2. Иные услуги'!$D$11+('[1]3. Услуги по передаче'!$H$11*1000)+('[1]4. СН (Установленные)'!$E$12*1000)+'[1]5. Плата за УРП'!$D$6</f>
        <v>6860.5720002339913</v>
      </c>
      <c r="T142" s="34">
        <f>SUMIFS('[1]1. Отчет АТС'!$C:$C,'[1]1. Отчет АТС'!$A:$A,$A142,'[1]1. Отчет АТС'!$B:$B,18)+'[1]2. Иные услуги'!$D$11+('[1]3. Услуги по передаче'!$H$11*1000)+('[1]4. СН (Установленные)'!$E$12*1000)+'[1]5. Плата за УРП'!$D$6</f>
        <v>6865.0020002339916</v>
      </c>
      <c r="U142" s="34">
        <f>SUMIFS('[1]1. Отчет АТС'!$C:$C,'[1]1. Отчет АТС'!$A:$A,$A142,'[1]1. Отчет АТС'!$B:$B,19)+'[1]2. Иные услуги'!$D$11+('[1]3. Услуги по передаче'!$H$11*1000)+('[1]4. СН (Установленные)'!$E$12*1000)+'[1]5. Плата за УРП'!$D$6</f>
        <v>6843.5620002339911</v>
      </c>
      <c r="V142" s="34">
        <f>SUMIFS('[1]1. Отчет АТС'!$C:$C,'[1]1. Отчет АТС'!$A:$A,$A142,'[1]1. Отчет АТС'!$B:$B,20)+'[1]2. Иные услуги'!$D$11+('[1]3. Услуги по передаче'!$H$11*1000)+('[1]4. СН (Установленные)'!$E$12*1000)+'[1]5. Плата за УРП'!$D$6</f>
        <v>6848.852000233991</v>
      </c>
      <c r="W142" s="34">
        <f>SUMIFS('[1]1. Отчет АТС'!$C:$C,'[1]1. Отчет АТС'!$A:$A,$A142,'[1]1. Отчет АТС'!$B:$B,21)+'[1]2. Иные услуги'!$D$11+('[1]3. Услуги по передаче'!$H$11*1000)+('[1]4. СН (Установленные)'!$E$12*1000)+'[1]5. Плата за УРП'!$D$6</f>
        <v>6841.2420002339913</v>
      </c>
      <c r="X142" s="34">
        <f>SUMIFS('[1]1. Отчет АТС'!$C:$C,'[1]1. Отчет АТС'!$A:$A,$A142,'[1]1. Отчет АТС'!$B:$B,22)+'[1]2. Иные услуги'!$D$11+('[1]3. Услуги по передаче'!$H$11*1000)+('[1]4. СН (Установленные)'!$E$12*1000)+'[1]5. Плата за УРП'!$D$6</f>
        <v>6783.6720002339916</v>
      </c>
      <c r="Y142" s="34">
        <f>SUMIFS('[1]1. Отчет АТС'!$C:$C,'[1]1. Отчет АТС'!$A:$A,$A142,'[1]1. Отчет АТС'!$B:$B,23)+'[1]2. Иные услуги'!$D$11+('[1]3. Услуги по передаче'!$H$11*1000)+('[1]4. СН (Установленные)'!$E$12*1000)+'[1]5. Плата за УРП'!$D$6</f>
        <v>6255.4720002339909</v>
      </c>
    </row>
    <row r="145" spans="1:25">
      <c r="A145" s="24" t="s">
        <v>8</v>
      </c>
      <c r="B145" s="25"/>
      <c r="C145" s="26"/>
      <c r="D145" s="27"/>
      <c r="E145" s="27"/>
      <c r="F145" s="27"/>
      <c r="G145" s="35" t="s">
        <v>37</v>
      </c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9"/>
    </row>
    <row r="146" spans="1:25" ht="24">
      <c r="A146" s="30"/>
      <c r="B146" s="31" t="s">
        <v>10</v>
      </c>
      <c r="C146" s="32" t="s">
        <v>11</v>
      </c>
      <c r="D146" s="32" t="s">
        <v>12</v>
      </c>
      <c r="E146" s="32" t="s">
        <v>13</v>
      </c>
      <c r="F146" s="32" t="s">
        <v>14</v>
      </c>
      <c r="G146" s="32" t="s">
        <v>15</v>
      </c>
      <c r="H146" s="32" t="s">
        <v>16</v>
      </c>
      <c r="I146" s="32" t="s">
        <v>17</v>
      </c>
      <c r="J146" s="32" t="s">
        <v>18</v>
      </c>
      <c r="K146" s="32" t="s">
        <v>19</v>
      </c>
      <c r="L146" s="32" t="s">
        <v>20</v>
      </c>
      <c r="M146" s="32" t="s">
        <v>21</v>
      </c>
      <c r="N146" s="32" t="s">
        <v>22</v>
      </c>
      <c r="O146" s="32" t="s">
        <v>23</v>
      </c>
      <c r="P146" s="32" t="s">
        <v>24</v>
      </c>
      <c r="Q146" s="32" t="s">
        <v>25</v>
      </c>
      <c r="R146" s="32" t="s">
        <v>26</v>
      </c>
      <c r="S146" s="32" t="s">
        <v>27</v>
      </c>
      <c r="T146" s="32" t="s">
        <v>28</v>
      </c>
      <c r="U146" s="32" t="s">
        <v>29</v>
      </c>
      <c r="V146" s="32" t="s">
        <v>30</v>
      </c>
      <c r="W146" s="32" t="s">
        <v>31</v>
      </c>
      <c r="X146" s="32" t="s">
        <v>32</v>
      </c>
      <c r="Y146" s="32" t="s">
        <v>33</v>
      </c>
    </row>
    <row r="147" spans="1:25" ht="15">
      <c r="A147" s="33">
        <v>45444</v>
      </c>
      <c r="B147" s="34">
        <f>SUMIFS('[1]1. Отчет АТС'!$D:$D,'[1]1. Отчет АТС'!$A:$A,$A147,'[1]1. Отчет АТС'!$B:$B,0)</f>
        <v>0</v>
      </c>
      <c r="C147" s="34">
        <f>SUMIFS('[1]1. Отчет АТС'!$D:$D,'[1]1. Отчет АТС'!$A:$A,$A147,'[1]1. Отчет АТС'!$B:$B,1)</f>
        <v>0</v>
      </c>
      <c r="D147" s="34">
        <f>SUMIFS('[1]1. Отчет АТС'!$D:$D,'[1]1. Отчет АТС'!$A:$A,$A147,'[1]1. Отчет АТС'!$B:$B,2)</f>
        <v>0</v>
      </c>
      <c r="E147" s="34">
        <f>SUMIFS('[1]1. Отчет АТС'!$D:$D,'[1]1. Отчет АТС'!$A:$A,$A147,'[1]1. Отчет АТС'!$B:$B,3)</f>
        <v>0</v>
      </c>
      <c r="F147" s="34">
        <f>SUMIFS('[1]1. Отчет АТС'!$D:$D,'[1]1. Отчет АТС'!$A:$A,$A147,'[1]1. Отчет АТС'!$B:$B,4)</f>
        <v>0</v>
      </c>
      <c r="G147" s="34">
        <f>SUMIFS('[1]1. Отчет АТС'!$D:$D,'[1]1. Отчет АТС'!$A:$A,$A147,'[1]1. Отчет АТС'!$B:$B,5)</f>
        <v>151.55000000000001</v>
      </c>
      <c r="H147" s="34">
        <f>SUMIFS('[1]1. Отчет АТС'!$D:$D,'[1]1. Отчет АТС'!$A:$A,$A147,'[1]1. Отчет АТС'!$B:$B,6)</f>
        <v>740.56</v>
      </c>
      <c r="I147" s="34">
        <f>SUMIFS('[1]1. Отчет АТС'!$D:$D,'[1]1. Отчет АТС'!$A:$A,$A147,'[1]1. Отчет АТС'!$B:$B,7)</f>
        <v>124.81</v>
      </c>
      <c r="J147" s="34">
        <f>SUMIFS('[1]1. Отчет АТС'!$D:$D,'[1]1. Отчет АТС'!$A:$A,$A147,'[1]1. Отчет АТС'!$B:$B,8)</f>
        <v>197.98</v>
      </c>
      <c r="K147" s="34">
        <f>SUMIFS('[1]1. Отчет АТС'!$D:$D,'[1]1. Отчет АТС'!$A:$A,$A147,'[1]1. Отчет АТС'!$B:$B,9)</f>
        <v>329.65</v>
      </c>
      <c r="L147" s="34">
        <f>SUMIFS('[1]1. Отчет АТС'!$D:$D,'[1]1. Отчет АТС'!$A:$A,$A147,'[1]1. Отчет АТС'!$B:$B,10)</f>
        <v>234.13</v>
      </c>
      <c r="M147" s="34">
        <f>SUMIFS('[1]1. Отчет АТС'!$D:$D,'[1]1. Отчет АТС'!$A:$A,$A147,'[1]1. Отчет АТС'!$B:$B,11)</f>
        <v>5.76</v>
      </c>
      <c r="N147" s="34">
        <f>SUMIFS('[1]1. Отчет АТС'!$D:$D,'[1]1. Отчет АТС'!$A:$A,$A147,'[1]1. Отчет АТС'!$B:$B,12)</f>
        <v>121.48</v>
      </c>
      <c r="O147" s="34">
        <f>SUMIFS('[1]1. Отчет АТС'!$D:$D,'[1]1. Отчет АТС'!$A:$A,$A147,'[1]1. Отчет АТС'!$B:$B,13)</f>
        <v>218.68</v>
      </c>
      <c r="P147" s="34">
        <f>SUMIFS('[1]1. Отчет АТС'!$D:$D,'[1]1. Отчет АТС'!$A:$A,$A147,'[1]1. Отчет АТС'!$B:$B,14)</f>
        <v>215</v>
      </c>
      <c r="Q147" s="34">
        <f>SUMIFS('[1]1. Отчет АТС'!$D:$D,'[1]1. Отчет АТС'!$A:$A,$A147,'[1]1. Отчет АТС'!$B:$B,15)</f>
        <v>269.32</v>
      </c>
      <c r="R147" s="34">
        <f>SUMIFS('[1]1. Отчет АТС'!$D:$D,'[1]1. Отчет АТС'!$A:$A,$A147,'[1]1. Отчет АТС'!$B:$B,16)</f>
        <v>315.79000000000002</v>
      </c>
      <c r="S147" s="34">
        <f>SUMIFS('[1]1. Отчет АТС'!$D:$D,'[1]1. Отчет АТС'!$A:$A,$A147,'[1]1. Отчет АТС'!$B:$B,17)</f>
        <v>0</v>
      </c>
      <c r="T147" s="34">
        <f>SUMIFS('[1]1. Отчет АТС'!$D:$D,'[1]1. Отчет АТС'!$A:$A,$A147,'[1]1. Отчет АТС'!$B:$B,18)</f>
        <v>102.81</v>
      </c>
      <c r="U147" s="34">
        <f>SUMIFS('[1]1. Отчет АТС'!$D:$D,'[1]1. Отчет АТС'!$A:$A,$A147,'[1]1. Отчет АТС'!$B:$B,19)</f>
        <v>99.72</v>
      </c>
      <c r="V147" s="34">
        <f>SUMIFS('[1]1. Отчет АТС'!$D:$D,'[1]1. Отчет АТС'!$A:$A,$A147,'[1]1. Отчет АТС'!$B:$B,20)</f>
        <v>100.98</v>
      </c>
      <c r="W147" s="34">
        <f>SUMIFS('[1]1. Отчет АТС'!$D:$D,'[1]1. Отчет АТС'!$A:$A,$A147,'[1]1. Отчет АТС'!$B:$B,21)</f>
        <v>0</v>
      </c>
      <c r="X147" s="34">
        <f>SUMIFS('[1]1. Отчет АТС'!$D:$D,'[1]1. Отчет АТС'!$A:$A,$A147,'[1]1. Отчет АТС'!$B:$B,22)</f>
        <v>0</v>
      </c>
      <c r="Y147" s="34">
        <f>SUMIFS('[1]1. Отчет АТС'!$D:$D,'[1]1. Отчет АТС'!$A:$A,$A147,'[1]1. Отчет АТС'!$B:$B,23)</f>
        <v>0</v>
      </c>
    </row>
    <row r="148" spans="1:25" ht="15">
      <c r="A148" s="33">
        <v>45445</v>
      </c>
      <c r="B148" s="34">
        <f>SUMIFS('[1]1. Отчет АТС'!$D:$D,'[1]1. Отчет АТС'!$A:$A,$A148,'[1]1. Отчет АТС'!$B:$B,0)</f>
        <v>0</v>
      </c>
      <c r="C148" s="34">
        <f>SUMIFS('[1]1. Отчет АТС'!$D:$D,'[1]1. Отчет АТС'!$A:$A,$A148,'[1]1. Отчет АТС'!$B:$B,1)</f>
        <v>0</v>
      </c>
      <c r="D148" s="34">
        <f>SUMIFS('[1]1. Отчет АТС'!$D:$D,'[1]1. Отчет АТС'!$A:$A,$A148,'[1]1. Отчет АТС'!$B:$B,2)</f>
        <v>0</v>
      </c>
      <c r="E148" s="34">
        <f>SUMIFS('[1]1. Отчет АТС'!$D:$D,'[1]1. Отчет АТС'!$A:$A,$A148,'[1]1. Отчет АТС'!$B:$B,3)</f>
        <v>0</v>
      </c>
      <c r="F148" s="34">
        <f>SUMIFS('[1]1. Отчет АТС'!$D:$D,'[1]1. Отчет АТС'!$A:$A,$A148,'[1]1. Отчет АТС'!$B:$B,4)</f>
        <v>0</v>
      </c>
      <c r="G148" s="34">
        <f>SUMIFS('[1]1. Отчет АТС'!$D:$D,'[1]1. Отчет АТС'!$A:$A,$A148,'[1]1. Отчет АТС'!$B:$B,5)</f>
        <v>135.59</v>
      </c>
      <c r="H148" s="34">
        <f>SUMIFS('[1]1. Отчет АТС'!$D:$D,'[1]1. Отчет АТС'!$A:$A,$A148,'[1]1. Отчет АТС'!$B:$B,6)</f>
        <v>0</v>
      </c>
      <c r="I148" s="34">
        <f>SUMIFS('[1]1. Отчет АТС'!$D:$D,'[1]1. Отчет АТС'!$A:$A,$A148,'[1]1. Отчет АТС'!$B:$B,7)</f>
        <v>660.16</v>
      </c>
      <c r="J148" s="34">
        <f>SUMIFS('[1]1. Отчет АТС'!$D:$D,'[1]1. Отчет АТС'!$A:$A,$A148,'[1]1. Отчет АТС'!$B:$B,8)</f>
        <v>143.80000000000001</v>
      </c>
      <c r="K148" s="34">
        <f>SUMIFS('[1]1. Отчет АТС'!$D:$D,'[1]1. Отчет АТС'!$A:$A,$A148,'[1]1. Отчет АТС'!$B:$B,9)</f>
        <v>220.55</v>
      </c>
      <c r="L148" s="34">
        <f>SUMIFS('[1]1. Отчет АТС'!$D:$D,'[1]1. Отчет АТС'!$A:$A,$A148,'[1]1. Отчет АТС'!$B:$B,10)</f>
        <v>121.53</v>
      </c>
      <c r="M148" s="34">
        <f>SUMIFS('[1]1. Отчет АТС'!$D:$D,'[1]1. Отчет АТС'!$A:$A,$A148,'[1]1. Отчет АТС'!$B:$B,11)</f>
        <v>144.52000000000001</v>
      </c>
      <c r="N148" s="34">
        <f>SUMIFS('[1]1. Отчет АТС'!$D:$D,'[1]1. Отчет АТС'!$A:$A,$A148,'[1]1. Отчет АТС'!$B:$B,12)</f>
        <v>165.52</v>
      </c>
      <c r="O148" s="34">
        <f>SUMIFS('[1]1. Отчет АТС'!$D:$D,'[1]1. Отчет АТС'!$A:$A,$A148,'[1]1. Отчет АТС'!$B:$B,13)</f>
        <v>160.86000000000001</v>
      </c>
      <c r="P148" s="34">
        <f>SUMIFS('[1]1. Отчет АТС'!$D:$D,'[1]1. Отчет АТС'!$A:$A,$A148,'[1]1. Отчет АТС'!$B:$B,14)</f>
        <v>135.41999999999999</v>
      </c>
      <c r="Q148" s="34">
        <f>SUMIFS('[1]1. Отчет АТС'!$D:$D,'[1]1. Отчет АТС'!$A:$A,$A148,'[1]1. Отчет АТС'!$B:$B,15)</f>
        <v>98.52</v>
      </c>
      <c r="R148" s="34">
        <f>SUMIFS('[1]1. Отчет АТС'!$D:$D,'[1]1. Отчет АТС'!$A:$A,$A148,'[1]1. Отчет АТС'!$B:$B,16)</f>
        <v>68.48</v>
      </c>
      <c r="S148" s="34">
        <f>SUMIFS('[1]1. Отчет АТС'!$D:$D,'[1]1. Отчет АТС'!$A:$A,$A148,'[1]1. Отчет АТС'!$B:$B,17)</f>
        <v>57.36</v>
      </c>
      <c r="T148" s="34">
        <f>SUMIFS('[1]1. Отчет АТС'!$D:$D,'[1]1. Отчет АТС'!$A:$A,$A148,'[1]1. Отчет АТС'!$B:$B,18)</f>
        <v>50.62</v>
      </c>
      <c r="U148" s="34">
        <f>SUMIFS('[1]1. Отчет АТС'!$D:$D,'[1]1. Отчет АТС'!$A:$A,$A148,'[1]1. Отчет АТС'!$B:$B,19)</f>
        <v>179.85</v>
      </c>
      <c r="V148" s="34">
        <f>SUMIFS('[1]1. Отчет АТС'!$D:$D,'[1]1. Отчет АТС'!$A:$A,$A148,'[1]1. Отчет АТС'!$B:$B,20)</f>
        <v>139.94</v>
      </c>
      <c r="W148" s="34">
        <f>SUMIFS('[1]1. Отчет АТС'!$D:$D,'[1]1. Отчет АТС'!$A:$A,$A148,'[1]1. Отчет АТС'!$B:$B,21)</f>
        <v>61.35</v>
      </c>
      <c r="X148" s="34">
        <f>SUMIFS('[1]1. Отчет АТС'!$D:$D,'[1]1. Отчет АТС'!$A:$A,$A148,'[1]1. Отчет АТС'!$B:$B,22)</f>
        <v>0</v>
      </c>
      <c r="Y148" s="34">
        <f>SUMIFS('[1]1. Отчет АТС'!$D:$D,'[1]1. Отчет АТС'!$A:$A,$A148,'[1]1. Отчет АТС'!$B:$B,23)</f>
        <v>0</v>
      </c>
    </row>
    <row r="149" spans="1:25" ht="15">
      <c r="A149" s="33">
        <v>45446</v>
      </c>
      <c r="B149" s="34">
        <f>SUMIFS('[1]1. Отчет АТС'!$D:$D,'[1]1. Отчет АТС'!$A:$A,$A149,'[1]1. Отчет АТС'!$B:$B,0)</f>
        <v>0</v>
      </c>
      <c r="C149" s="34">
        <f>SUMIFS('[1]1. Отчет АТС'!$D:$D,'[1]1. Отчет АТС'!$A:$A,$A149,'[1]1. Отчет АТС'!$B:$B,1)</f>
        <v>0</v>
      </c>
      <c r="D149" s="34">
        <f>SUMIFS('[1]1. Отчет АТС'!$D:$D,'[1]1. Отчет АТС'!$A:$A,$A149,'[1]1. Отчет АТС'!$B:$B,2)</f>
        <v>0</v>
      </c>
      <c r="E149" s="34">
        <f>SUMIFS('[1]1. Отчет АТС'!$D:$D,'[1]1. Отчет АТС'!$A:$A,$A149,'[1]1. Отчет АТС'!$B:$B,3)</f>
        <v>0</v>
      </c>
      <c r="F149" s="34">
        <f>SUMIFS('[1]1. Отчет АТС'!$D:$D,'[1]1. Отчет АТС'!$A:$A,$A149,'[1]1. Отчет АТС'!$B:$B,4)</f>
        <v>0</v>
      </c>
      <c r="G149" s="34">
        <f>SUMIFS('[1]1. Отчет АТС'!$D:$D,'[1]1. Отчет АТС'!$A:$A,$A149,'[1]1. Отчет АТС'!$B:$B,5)</f>
        <v>149.76</v>
      </c>
      <c r="H149" s="34">
        <f>SUMIFS('[1]1. Отчет АТС'!$D:$D,'[1]1. Отчет АТС'!$A:$A,$A149,'[1]1. Отчет АТС'!$B:$B,6)</f>
        <v>66.5</v>
      </c>
      <c r="I149" s="34">
        <f>SUMIFS('[1]1. Отчет АТС'!$D:$D,'[1]1. Отчет АТС'!$A:$A,$A149,'[1]1. Отчет АТС'!$B:$B,7)</f>
        <v>21.14</v>
      </c>
      <c r="J149" s="34">
        <f>SUMIFS('[1]1. Отчет АТС'!$D:$D,'[1]1. Отчет АТС'!$A:$A,$A149,'[1]1. Отчет АТС'!$B:$B,8)</f>
        <v>180</v>
      </c>
      <c r="K149" s="34">
        <f>SUMIFS('[1]1. Отчет АТС'!$D:$D,'[1]1. Отчет АТС'!$A:$A,$A149,'[1]1. Отчет АТС'!$B:$B,9)</f>
        <v>69.59</v>
      </c>
      <c r="L149" s="34">
        <f>SUMIFS('[1]1. Отчет АТС'!$D:$D,'[1]1. Отчет АТС'!$A:$A,$A149,'[1]1. Отчет АТС'!$B:$B,10)</f>
        <v>250.72</v>
      </c>
      <c r="M149" s="34">
        <f>SUMIFS('[1]1. Отчет АТС'!$D:$D,'[1]1. Отчет АТС'!$A:$A,$A149,'[1]1. Отчет АТС'!$B:$B,11)</f>
        <v>319.52999999999997</v>
      </c>
      <c r="N149" s="34">
        <f>SUMIFS('[1]1. Отчет АТС'!$D:$D,'[1]1. Отчет АТС'!$A:$A,$A149,'[1]1. Отчет АТС'!$B:$B,12)</f>
        <v>127.02</v>
      </c>
      <c r="O149" s="34">
        <f>SUMIFS('[1]1. Отчет АТС'!$D:$D,'[1]1. Отчет АТС'!$A:$A,$A149,'[1]1. Отчет АТС'!$B:$B,13)</f>
        <v>117.81</v>
      </c>
      <c r="P149" s="34">
        <f>SUMIFS('[1]1. Отчет АТС'!$D:$D,'[1]1. Отчет АТС'!$A:$A,$A149,'[1]1. Отчет АТС'!$B:$B,14)</f>
        <v>544.11</v>
      </c>
      <c r="Q149" s="34">
        <f>SUMIFS('[1]1. Отчет АТС'!$D:$D,'[1]1. Отчет АТС'!$A:$A,$A149,'[1]1. Отчет АТС'!$B:$B,15)</f>
        <v>496.01</v>
      </c>
      <c r="R149" s="34">
        <f>SUMIFS('[1]1. Отчет АТС'!$D:$D,'[1]1. Отчет АТС'!$A:$A,$A149,'[1]1. Отчет АТС'!$B:$B,16)</f>
        <v>285.55</v>
      </c>
      <c r="S149" s="34">
        <f>SUMIFS('[1]1. Отчет АТС'!$D:$D,'[1]1. Отчет АТС'!$A:$A,$A149,'[1]1. Отчет АТС'!$B:$B,17)</f>
        <v>141.78</v>
      </c>
      <c r="T149" s="34">
        <f>SUMIFS('[1]1. Отчет АТС'!$D:$D,'[1]1. Отчет АТС'!$A:$A,$A149,'[1]1. Отчет АТС'!$B:$B,18)</f>
        <v>82.65</v>
      </c>
      <c r="U149" s="34">
        <f>SUMIFS('[1]1. Отчет АТС'!$D:$D,'[1]1. Отчет АТС'!$A:$A,$A149,'[1]1. Отчет АТС'!$B:$B,19)</f>
        <v>197.19</v>
      </c>
      <c r="V149" s="34">
        <f>SUMIFS('[1]1. Отчет АТС'!$D:$D,'[1]1. Отчет АТС'!$A:$A,$A149,'[1]1. Отчет АТС'!$B:$B,20)</f>
        <v>155.63999999999999</v>
      </c>
      <c r="W149" s="34">
        <f>SUMIFS('[1]1. Отчет АТС'!$D:$D,'[1]1. Отчет АТС'!$A:$A,$A149,'[1]1. Отчет АТС'!$B:$B,21)</f>
        <v>0</v>
      </c>
      <c r="X149" s="34">
        <f>SUMIFS('[1]1. Отчет АТС'!$D:$D,'[1]1. Отчет АТС'!$A:$A,$A149,'[1]1. Отчет АТС'!$B:$B,22)</f>
        <v>0</v>
      </c>
      <c r="Y149" s="34">
        <f>SUMIFS('[1]1. Отчет АТС'!$D:$D,'[1]1. Отчет АТС'!$A:$A,$A149,'[1]1. Отчет АТС'!$B:$B,23)</f>
        <v>0</v>
      </c>
    </row>
    <row r="150" spans="1:25" ht="15">
      <c r="A150" s="33">
        <v>45447</v>
      </c>
      <c r="B150" s="34">
        <f>SUMIFS('[1]1. Отчет АТС'!$D:$D,'[1]1. Отчет АТС'!$A:$A,$A150,'[1]1. Отчет АТС'!$B:$B,0)</f>
        <v>0</v>
      </c>
      <c r="C150" s="34">
        <f>SUMIFS('[1]1. Отчет АТС'!$D:$D,'[1]1. Отчет АТС'!$A:$A,$A150,'[1]1. Отчет АТС'!$B:$B,1)</f>
        <v>0</v>
      </c>
      <c r="D150" s="34">
        <f>SUMIFS('[1]1. Отчет АТС'!$D:$D,'[1]1. Отчет АТС'!$A:$A,$A150,'[1]1. Отчет АТС'!$B:$B,2)</f>
        <v>0</v>
      </c>
      <c r="E150" s="34">
        <f>SUMIFS('[1]1. Отчет АТС'!$D:$D,'[1]1. Отчет АТС'!$A:$A,$A150,'[1]1. Отчет АТС'!$B:$B,3)</f>
        <v>0</v>
      </c>
      <c r="F150" s="34">
        <f>SUMIFS('[1]1. Отчет АТС'!$D:$D,'[1]1. Отчет АТС'!$A:$A,$A150,'[1]1. Отчет АТС'!$B:$B,4)</f>
        <v>104.11</v>
      </c>
      <c r="G150" s="34">
        <f>SUMIFS('[1]1. Отчет АТС'!$D:$D,'[1]1. Отчет АТС'!$A:$A,$A150,'[1]1. Отчет АТС'!$B:$B,5)</f>
        <v>158.35</v>
      </c>
      <c r="H150" s="34">
        <f>SUMIFS('[1]1. Отчет АТС'!$D:$D,'[1]1. Отчет АТС'!$A:$A,$A150,'[1]1. Отчет АТС'!$B:$B,6)</f>
        <v>292.98</v>
      </c>
      <c r="I150" s="34">
        <f>SUMIFS('[1]1. Отчет АТС'!$D:$D,'[1]1. Отчет АТС'!$A:$A,$A150,'[1]1. Отчет АТС'!$B:$B,7)</f>
        <v>377.71</v>
      </c>
      <c r="J150" s="34">
        <f>SUMIFS('[1]1. Отчет АТС'!$D:$D,'[1]1. Отчет АТС'!$A:$A,$A150,'[1]1. Отчет АТС'!$B:$B,8)</f>
        <v>168.27</v>
      </c>
      <c r="K150" s="34">
        <f>SUMIFS('[1]1. Отчет АТС'!$D:$D,'[1]1. Отчет АТС'!$A:$A,$A150,'[1]1. Отчет АТС'!$B:$B,9)</f>
        <v>29.76</v>
      </c>
      <c r="L150" s="34">
        <f>SUMIFS('[1]1. Отчет АТС'!$D:$D,'[1]1. Отчет АТС'!$A:$A,$A150,'[1]1. Отчет АТС'!$B:$B,10)</f>
        <v>82.07</v>
      </c>
      <c r="M150" s="34">
        <f>SUMIFS('[1]1. Отчет АТС'!$D:$D,'[1]1. Отчет АТС'!$A:$A,$A150,'[1]1. Отчет АТС'!$B:$B,11)</f>
        <v>32.75</v>
      </c>
      <c r="N150" s="34">
        <f>SUMIFS('[1]1. Отчет АТС'!$D:$D,'[1]1. Отчет АТС'!$A:$A,$A150,'[1]1. Отчет АТС'!$B:$B,12)</f>
        <v>216.58</v>
      </c>
      <c r="O150" s="34">
        <f>SUMIFS('[1]1. Отчет АТС'!$D:$D,'[1]1. Отчет АТС'!$A:$A,$A150,'[1]1. Отчет АТС'!$B:$B,13)</f>
        <v>300.88</v>
      </c>
      <c r="P150" s="34">
        <f>SUMIFS('[1]1. Отчет АТС'!$D:$D,'[1]1. Отчет АТС'!$A:$A,$A150,'[1]1. Отчет АТС'!$B:$B,14)</f>
        <v>680.25</v>
      </c>
      <c r="Q150" s="34">
        <f>SUMIFS('[1]1. Отчет АТС'!$D:$D,'[1]1. Отчет АТС'!$A:$A,$A150,'[1]1. Отчет АТС'!$B:$B,15)</f>
        <v>155.76</v>
      </c>
      <c r="R150" s="34">
        <f>SUMIFS('[1]1. Отчет АТС'!$D:$D,'[1]1. Отчет АТС'!$A:$A,$A150,'[1]1. Отчет АТС'!$B:$B,16)</f>
        <v>65.900000000000006</v>
      </c>
      <c r="S150" s="34">
        <f>SUMIFS('[1]1. Отчет АТС'!$D:$D,'[1]1. Отчет АТС'!$A:$A,$A150,'[1]1. Отчет АТС'!$B:$B,17)</f>
        <v>14.38</v>
      </c>
      <c r="T150" s="34">
        <f>SUMIFS('[1]1. Отчет АТС'!$D:$D,'[1]1. Отчет АТС'!$A:$A,$A150,'[1]1. Отчет АТС'!$B:$B,18)</f>
        <v>220.54</v>
      </c>
      <c r="U150" s="34">
        <f>SUMIFS('[1]1. Отчет АТС'!$D:$D,'[1]1. Отчет АТС'!$A:$A,$A150,'[1]1. Отчет АТС'!$B:$B,19)</f>
        <v>41.27</v>
      </c>
      <c r="V150" s="34">
        <f>SUMIFS('[1]1. Отчет АТС'!$D:$D,'[1]1. Отчет АТС'!$A:$A,$A150,'[1]1. Отчет АТС'!$B:$B,20)</f>
        <v>48.92</v>
      </c>
      <c r="W150" s="34">
        <f>SUMIFS('[1]1. Отчет АТС'!$D:$D,'[1]1. Отчет АТС'!$A:$A,$A150,'[1]1. Отчет АТС'!$B:$B,21)</f>
        <v>0</v>
      </c>
      <c r="X150" s="34">
        <f>SUMIFS('[1]1. Отчет АТС'!$D:$D,'[1]1. Отчет АТС'!$A:$A,$A150,'[1]1. Отчет АТС'!$B:$B,22)</f>
        <v>0</v>
      </c>
      <c r="Y150" s="34">
        <f>SUMIFS('[1]1. Отчет АТС'!$D:$D,'[1]1. Отчет АТС'!$A:$A,$A150,'[1]1. Отчет АТС'!$B:$B,23)</f>
        <v>0</v>
      </c>
    </row>
    <row r="151" spans="1:25" ht="15">
      <c r="A151" s="33">
        <v>45448</v>
      </c>
      <c r="B151" s="34">
        <f>SUMIFS('[1]1. Отчет АТС'!$D:$D,'[1]1. Отчет АТС'!$A:$A,$A151,'[1]1. Отчет АТС'!$B:$B,0)</f>
        <v>4.68</v>
      </c>
      <c r="C151" s="34">
        <f>SUMIFS('[1]1. Отчет АТС'!$D:$D,'[1]1. Отчет АТС'!$A:$A,$A151,'[1]1. Отчет АТС'!$B:$B,1)</f>
        <v>0</v>
      </c>
      <c r="D151" s="34">
        <f>SUMIFS('[1]1. Отчет АТС'!$D:$D,'[1]1. Отчет АТС'!$A:$A,$A151,'[1]1. Отчет АТС'!$B:$B,2)</f>
        <v>46.26</v>
      </c>
      <c r="E151" s="34">
        <f>SUMIFS('[1]1. Отчет АТС'!$D:$D,'[1]1. Отчет АТС'!$A:$A,$A151,'[1]1. Отчет АТС'!$B:$B,3)</f>
        <v>56.41</v>
      </c>
      <c r="F151" s="34">
        <f>SUMIFS('[1]1. Отчет АТС'!$D:$D,'[1]1. Отчет АТС'!$A:$A,$A151,'[1]1. Отчет АТС'!$B:$B,4)</f>
        <v>831.55</v>
      </c>
      <c r="G151" s="34">
        <f>SUMIFS('[1]1. Отчет АТС'!$D:$D,'[1]1. Отчет АТС'!$A:$A,$A151,'[1]1. Отчет АТС'!$B:$B,5)</f>
        <v>1145.77</v>
      </c>
      <c r="H151" s="34">
        <f>SUMIFS('[1]1. Отчет АТС'!$D:$D,'[1]1. Отчет АТС'!$A:$A,$A151,'[1]1. Отчет АТС'!$B:$B,6)</f>
        <v>1081.46</v>
      </c>
      <c r="I151" s="34">
        <f>SUMIFS('[1]1. Отчет АТС'!$D:$D,'[1]1. Отчет АТС'!$A:$A,$A151,'[1]1. Отчет АТС'!$B:$B,7)</f>
        <v>1596.65</v>
      </c>
      <c r="J151" s="34">
        <f>SUMIFS('[1]1. Отчет АТС'!$D:$D,'[1]1. Отчет АТС'!$A:$A,$A151,'[1]1. Отчет АТС'!$B:$B,8)</f>
        <v>266.61</v>
      </c>
      <c r="K151" s="34">
        <f>SUMIFS('[1]1. Отчет АТС'!$D:$D,'[1]1. Отчет АТС'!$A:$A,$A151,'[1]1. Отчет АТС'!$B:$B,9)</f>
        <v>0</v>
      </c>
      <c r="L151" s="34">
        <f>SUMIFS('[1]1. Отчет АТС'!$D:$D,'[1]1. Отчет АТС'!$A:$A,$A151,'[1]1. Отчет АТС'!$B:$B,10)</f>
        <v>72.97</v>
      </c>
      <c r="M151" s="34">
        <f>SUMIFS('[1]1. Отчет АТС'!$D:$D,'[1]1. Отчет АТС'!$A:$A,$A151,'[1]1. Отчет АТС'!$B:$B,11)</f>
        <v>182.22</v>
      </c>
      <c r="N151" s="34">
        <f>SUMIFS('[1]1. Отчет АТС'!$D:$D,'[1]1. Отчет АТС'!$A:$A,$A151,'[1]1. Отчет АТС'!$B:$B,12)</f>
        <v>805.82</v>
      </c>
      <c r="O151" s="34">
        <f>SUMIFS('[1]1. Отчет АТС'!$D:$D,'[1]1. Отчет АТС'!$A:$A,$A151,'[1]1. Отчет АТС'!$B:$B,13)</f>
        <v>1294.23</v>
      </c>
      <c r="P151" s="34">
        <f>SUMIFS('[1]1. Отчет АТС'!$D:$D,'[1]1. Отчет АТС'!$A:$A,$A151,'[1]1. Отчет АТС'!$B:$B,14)</f>
        <v>1506.09</v>
      </c>
      <c r="Q151" s="34">
        <f>SUMIFS('[1]1. Отчет АТС'!$D:$D,'[1]1. Отчет АТС'!$A:$A,$A151,'[1]1. Отчет АТС'!$B:$B,15)</f>
        <v>1345.92</v>
      </c>
      <c r="R151" s="34">
        <f>SUMIFS('[1]1. Отчет АТС'!$D:$D,'[1]1. Отчет АТС'!$A:$A,$A151,'[1]1. Отчет АТС'!$B:$B,16)</f>
        <v>1866.8</v>
      </c>
      <c r="S151" s="34">
        <f>SUMIFS('[1]1. Отчет АТС'!$D:$D,'[1]1. Отчет АТС'!$A:$A,$A151,'[1]1. Отчет АТС'!$B:$B,17)</f>
        <v>1783.94</v>
      </c>
      <c r="T151" s="34">
        <f>SUMIFS('[1]1. Отчет АТС'!$D:$D,'[1]1. Отчет АТС'!$A:$A,$A151,'[1]1. Отчет АТС'!$B:$B,18)</f>
        <v>238.85</v>
      </c>
      <c r="U151" s="34">
        <f>SUMIFS('[1]1. Отчет АТС'!$D:$D,'[1]1. Отчет АТС'!$A:$A,$A151,'[1]1. Отчет АТС'!$B:$B,19)</f>
        <v>61.79</v>
      </c>
      <c r="V151" s="34">
        <f>SUMIFS('[1]1. Отчет АТС'!$D:$D,'[1]1. Отчет АТС'!$A:$A,$A151,'[1]1. Отчет АТС'!$B:$B,20)</f>
        <v>46.5</v>
      </c>
      <c r="W151" s="34">
        <f>SUMIFS('[1]1. Отчет АТС'!$D:$D,'[1]1. Отчет АТС'!$A:$A,$A151,'[1]1. Отчет АТС'!$B:$B,21)</f>
        <v>47.68</v>
      </c>
      <c r="X151" s="34">
        <f>SUMIFS('[1]1. Отчет АТС'!$D:$D,'[1]1. Отчет АТС'!$A:$A,$A151,'[1]1. Отчет АТС'!$B:$B,22)</f>
        <v>0</v>
      </c>
      <c r="Y151" s="34">
        <f>SUMIFS('[1]1. Отчет АТС'!$D:$D,'[1]1. Отчет АТС'!$A:$A,$A151,'[1]1. Отчет АТС'!$B:$B,23)</f>
        <v>0</v>
      </c>
    </row>
    <row r="152" spans="1:25" ht="15">
      <c r="A152" s="33">
        <v>45449</v>
      </c>
      <c r="B152" s="34">
        <f>SUMIFS('[1]1. Отчет АТС'!$D:$D,'[1]1. Отчет АТС'!$A:$A,$A152,'[1]1. Отчет АТС'!$B:$B,0)</f>
        <v>179.28</v>
      </c>
      <c r="C152" s="34">
        <f>SUMIFS('[1]1. Отчет АТС'!$D:$D,'[1]1. Отчет АТС'!$A:$A,$A152,'[1]1. Отчет АТС'!$B:$B,1)</f>
        <v>178.01</v>
      </c>
      <c r="D152" s="34">
        <f>SUMIFS('[1]1. Отчет АТС'!$D:$D,'[1]1. Отчет АТС'!$A:$A,$A152,'[1]1. Отчет АТС'!$B:$B,2)</f>
        <v>203.99</v>
      </c>
      <c r="E152" s="34">
        <f>SUMIFS('[1]1. Отчет АТС'!$D:$D,'[1]1. Отчет АТС'!$A:$A,$A152,'[1]1. Отчет АТС'!$B:$B,3)</f>
        <v>554.38</v>
      </c>
      <c r="F152" s="34">
        <f>SUMIFS('[1]1. Отчет АТС'!$D:$D,'[1]1. Отчет АТС'!$A:$A,$A152,'[1]1. Отчет АТС'!$B:$B,4)</f>
        <v>256.41000000000003</v>
      </c>
      <c r="G152" s="34">
        <f>SUMIFS('[1]1. Отчет АТС'!$D:$D,'[1]1. Отчет АТС'!$A:$A,$A152,'[1]1. Отчет АТС'!$B:$B,5)</f>
        <v>1003.13</v>
      </c>
      <c r="H152" s="34">
        <f>SUMIFS('[1]1. Отчет АТС'!$D:$D,'[1]1. Отчет АТС'!$A:$A,$A152,'[1]1. Отчет АТС'!$B:$B,6)</f>
        <v>1008.51</v>
      </c>
      <c r="I152" s="34">
        <f>SUMIFS('[1]1. Отчет АТС'!$D:$D,'[1]1. Отчет АТС'!$A:$A,$A152,'[1]1. Отчет АТС'!$B:$B,7)</f>
        <v>573.39</v>
      </c>
      <c r="J152" s="34">
        <f>SUMIFS('[1]1. Отчет АТС'!$D:$D,'[1]1. Отчет АТС'!$A:$A,$A152,'[1]1. Отчет АТС'!$B:$B,8)</f>
        <v>438.42</v>
      </c>
      <c r="K152" s="34">
        <f>SUMIFS('[1]1. Отчет АТС'!$D:$D,'[1]1. Отчет АТС'!$A:$A,$A152,'[1]1. Отчет АТС'!$B:$B,9)</f>
        <v>86.33</v>
      </c>
      <c r="L152" s="34">
        <f>SUMIFS('[1]1. Отчет АТС'!$D:$D,'[1]1. Отчет АТС'!$A:$A,$A152,'[1]1. Отчет АТС'!$B:$B,10)</f>
        <v>91.87</v>
      </c>
      <c r="M152" s="34">
        <f>SUMIFS('[1]1. Отчет АТС'!$D:$D,'[1]1. Отчет АТС'!$A:$A,$A152,'[1]1. Отчет АТС'!$B:$B,11)</f>
        <v>87.57</v>
      </c>
      <c r="N152" s="34">
        <f>SUMIFS('[1]1. Отчет АТС'!$D:$D,'[1]1. Отчет АТС'!$A:$A,$A152,'[1]1. Отчет АТС'!$B:$B,12)</f>
        <v>90.9</v>
      </c>
      <c r="O152" s="34">
        <f>SUMIFS('[1]1. Отчет АТС'!$D:$D,'[1]1. Отчет АТС'!$A:$A,$A152,'[1]1. Отчет АТС'!$B:$B,13)</f>
        <v>96.15</v>
      </c>
      <c r="P152" s="34">
        <f>SUMIFS('[1]1. Отчет АТС'!$D:$D,'[1]1. Отчет АТС'!$A:$A,$A152,'[1]1. Отчет АТС'!$B:$B,14)</f>
        <v>855.78</v>
      </c>
      <c r="Q152" s="34">
        <f>SUMIFS('[1]1. Отчет АТС'!$D:$D,'[1]1. Отчет АТС'!$A:$A,$A152,'[1]1. Отчет АТС'!$B:$B,15)</f>
        <v>875.83</v>
      </c>
      <c r="R152" s="34">
        <f>SUMIFS('[1]1. Отчет АТС'!$D:$D,'[1]1. Отчет АТС'!$A:$A,$A152,'[1]1. Отчет АТС'!$B:$B,16)</f>
        <v>857.93</v>
      </c>
      <c r="S152" s="34">
        <f>SUMIFS('[1]1. Отчет АТС'!$D:$D,'[1]1. Отчет АТС'!$A:$A,$A152,'[1]1. Отчет АТС'!$B:$B,17)</f>
        <v>55.12</v>
      </c>
      <c r="T152" s="34">
        <f>SUMIFS('[1]1. Отчет АТС'!$D:$D,'[1]1. Отчет АТС'!$A:$A,$A152,'[1]1. Отчет АТС'!$B:$B,18)</f>
        <v>35.53</v>
      </c>
      <c r="U152" s="34">
        <f>SUMIFS('[1]1. Отчет АТС'!$D:$D,'[1]1. Отчет АТС'!$A:$A,$A152,'[1]1. Отчет АТС'!$B:$B,19)</f>
        <v>0</v>
      </c>
      <c r="V152" s="34">
        <f>SUMIFS('[1]1. Отчет АТС'!$D:$D,'[1]1. Отчет АТС'!$A:$A,$A152,'[1]1. Отчет АТС'!$B:$B,20)</f>
        <v>99.72</v>
      </c>
      <c r="W152" s="34">
        <f>SUMIFS('[1]1. Отчет АТС'!$D:$D,'[1]1. Отчет АТС'!$A:$A,$A152,'[1]1. Отчет АТС'!$B:$B,21)</f>
        <v>0</v>
      </c>
      <c r="X152" s="34">
        <f>SUMIFS('[1]1. Отчет АТС'!$D:$D,'[1]1. Отчет АТС'!$A:$A,$A152,'[1]1. Отчет АТС'!$B:$B,22)</f>
        <v>0</v>
      </c>
      <c r="Y152" s="34">
        <f>SUMIFS('[1]1. Отчет АТС'!$D:$D,'[1]1. Отчет АТС'!$A:$A,$A152,'[1]1. Отчет АТС'!$B:$B,23)</f>
        <v>0</v>
      </c>
    </row>
    <row r="153" spans="1:25" ht="15">
      <c r="A153" s="33">
        <v>45450</v>
      </c>
      <c r="B153" s="34">
        <f>SUMIFS('[1]1. Отчет АТС'!$D:$D,'[1]1. Отчет АТС'!$A:$A,$A153,'[1]1. Отчет АТС'!$B:$B,0)</f>
        <v>38.6</v>
      </c>
      <c r="C153" s="34">
        <f>SUMIFS('[1]1. Отчет АТС'!$D:$D,'[1]1. Отчет АТС'!$A:$A,$A153,'[1]1. Отчет АТС'!$B:$B,1)</f>
        <v>0</v>
      </c>
      <c r="D153" s="34">
        <f>SUMIFS('[1]1. Отчет АТС'!$D:$D,'[1]1. Отчет АТС'!$A:$A,$A153,'[1]1. Отчет АТС'!$B:$B,2)</f>
        <v>566.94000000000005</v>
      </c>
      <c r="E153" s="34">
        <f>SUMIFS('[1]1. Отчет АТС'!$D:$D,'[1]1. Отчет АТС'!$A:$A,$A153,'[1]1. Отчет АТС'!$B:$B,3)</f>
        <v>466.31</v>
      </c>
      <c r="F153" s="34">
        <f>SUMIFS('[1]1. Отчет АТС'!$D:$D,'[1]1. Отчет АТС'!$A:$A,$A153,'[1]1. Отчет АТС'!$B:$B,4)</f>
        <v>0</v>
      </c>
      <c r="G153" s="34">
        <f>SUMIFS('[1]1. Отчет АТС'!$D:$D,'[1]1. Отчет АТС'!$A:$A,$A153,'[1]1. Отчет АТС'!$B:$B,5)</f>
        <v>894.46</v>
      </c>
      <c r="H153" s="34">
        <f>SUMIFS('[1]1. Отчет АТС'!$D:$D,'[1]1. Отчет АТС'!$A:$A,$A153,'[1]1. Отчет АТС'!$B:$B,6)</f>
        <v>368.16</v>
      </c>
      <c r="I153" s="34">
        <f>SUMIFS('[1]1. Отчет АТС'!$D:$D,'[1]1. Отчет АТС'!$A:$A,$A153,'[1]1. Отчет АТС'!$B:$B,7)</f>
        <v>410.14</v>
      </c>
      <c r="J153" s="34">
        <f>SUMIFS('[1]1. Отчет АТС'!$D:$D,'[1]1. Отчет АТС'!$A:$A,$A153,'[1]1. Отчет АТС'!$B:$B,8)</f>
        <v>385.46</v>
      </c>
      <c r="K153" s="34">
        <f>SUMIFS('[1]1. Отчет АТС'!$D:$D,'[1]1. Отчет АТС'!$A:$A,$A153,'[1]1. Отчет АТС'!$B:$B,9)</f>
        <v>61.54</v>
      </c>
      <c r="L153" s="34">
        <f>SUMIFS('[1]1. Отчет АТС'!$D:$D,'[1]1. Отчет АТС'!$A:$A,$A153,'[1]1. Отчет АТС'!$B:$B,10)</f>
        <v>40.67</v>
      </c>
      <c r="M153" s="34">
        <f>SUMIFS('[1]1. Отчет АТС'!$D:$D,'[1]1. Отчет АТС'!$A:$A,$A153,'[1]1. Отчет АТС'!$B:$B,11)</f>
        <v>6.82</v>
      </c>
      <c r="N153" s="34">
        <f>SUMIFS('[1]1. Отчет АТС'!$D:$D,'[1]1. Отчет АТС'!$A:$A,$A153,'[1]1. Отчет АТС'!$B:$B,12)</f>
        <v>31.67</v>
      </c>
      <c r="O153" s="34">
        <f>SUMIFS('[1]1. Отчет АТС'!$D:$D,'[1]1. Отчет АТС'!$A:$A,$A153,'[1]1. Отчет АТС'!$B:$B,13)</f>
        <v>25.08</v>
      </c>
      <c r="P153" s="34">
        <f>SUMIFS('[1]1. Отчет АТС'!$D:$D,'[1]1. Отчет АТС'!$A:$A,$A153,'[1]1. Отчет АТС'!$B:$B,14)</f>
        <v>24.52</v>
      </c>
      <c r="Q153" s="34">
        <f>SUMIFS('[1]1. Отчет АТС'!$D:$D,'[1]1. Отчет АТС'!$A:$A,$A153,'[1]1. Отчет АТС'!$B:$B,15)</f>
        <v>10.58</v>
      </c>
      <c r="R153" s="34">
        <f>SUMIFS('[1]1. Отчет АТС'!$D:$D,'[1]1. Отчет АТС'!$A:$A,$A153,'[1]1. Отчет АТС'!$B:$B,16)</f>
        <v>0</v>
      </c>
      <c r="S153" s="34">
        <f>SUMIFS('[1]1. Отчет АТС'!$D:$D,'[1]1. Отчет АТС'!$A:$A,$A153,'[1]1. Отчет АТС'!$B:$B,17)</f>
        <v>0</v>
      </c>
      <c r="T153" s="34">
        <f>SUMIFS('[1]1. Отчет АТС'!$D:$D,'[1]1. Отчет АТС'!$A:$A,$A153,'[1]1. Отчет АТС'!$B:$B,18)</f>
        <v>0</v>
      </c>
      <c r="U153" s="34">
        <f>SUMIFS('[1]1. Отчет АТС'!$D:$D,'[1]1. Отчет АТС'!$A:$A,$A153,'[1]1. Отчет АТС'!$B:$B,19)</f>
        <v>0</v>
      </c>
      <c r="V153" s="34">
        <f>SUMIFS('[1]1. Отчет АТС'!$D:$D,'[1]1. Отчет АТС'!$A:$A,$A153,'[1]1. Отчет АТС'!$B:$B,20)</f>
        <v>0</v>
      </c>
      <c r="W153" s="34">
        <f>SUMIFS('[1]1. Отчет АТС'!$D:$D,'[1]1. Отчет АТС'!$A:$A,$A153,'[1]1. Отчет АТС'!$B:$B,21)</f>
        <v>0</v>
      </c>
      <c r="X153" s="34">
        <f>SUMIFS('[1]1. Отчет АТС'!$D:$D,'[1]1. Отчет АТС'!$A:$A,$A153,'[1]1. Отчет АТС'!$B:$B,22)</f>
        <v>0</v>
      </c>
      <c r="Y153" s="34">
        <f>SUMIFS('[1]1. Отчет АТС'!$D:$D,'[1]1. Отчет АТС'!$A:$A,$A153,'[1]1. Отчет АТС'!$B:$B,23)</f>
        <v>0</v>
      </c>
    </row>
    <row r="154" spans="1:25" ht="15">
      <c r="A154" s="33">
        <v>45451</v>
      </c>
      <c r="B154" s="34">
        <f>SUMIFS('[1]1. Отчет АТС'!$D:$D,'[1]1. Отчет АТС'!$A:$A,$A154,'[1]1. Отчет АТС'!$B:$B,0)</f>
        <v>0</v>
      </c>
      <c r="C154" s="34">
        <f>SUMIFS('[1]1. Отчет АТС'!$D:$D,'[1]1. Отчет АТС'!$A:$A,$A154,'[1]1. Отчет АТС'!$B:$B,1)</f>
        <v>76.150000000000006</v>
      </c>
      <c r="D154" s="34">
        <f>SUMIFS('[1]1. Отчет АТС'!$D:$D,'[1]1. Отчет АТС'!$A:$A,$A154,'[1]1. Отчет АТС'!$B:$B,2)</f>
        <v>27.86</v>
      </c>
      <c r="E154" s="34">
        <f>SUMIFS('[1]1. Отчет АТС'!$D:$D,'[1]1. Отчет АТС'!$A:$A,$A154,'[1]1. Отчет АТС'!$B:$B,3)</f>
        <v>0</v>
      </c>
      <c r="F154" s="34">
        <f>SUMIFS('[1]1. Отчет АТС'!$D:$D,'[1]1. Отчет АТС'!$A:$A,$A154,'[1]1. Отчет АТС'!$B:$B,4)</f>
        <v>0</v>
      </c>
      <c r="G154" s="34">
        <f>SUMIFS('[1]1. Отчет АТС'!$D:$D,'[1]1. Отчет АТС'!$A:$A,$A154,'[1]1. Отчет АТС'!$B:$B,5)</f>
        <v>72.959999999999994</v>
      </c>
      <c r="H154" s="34">
        <f>SUMIFS('[1]1. Отчет АТС'!$D:$D,'[1]1. Отчет АТС'!$A:$A,$A154,'[1]1. Отчет АТС'!$B:$B,6)</f>
        <v>53.68</v>
      </c>
      <c r="I154" s="34">
        <f>SUMIFS('[1]1. Отчет АТС'!$D:$D,'[1]1. Отчет АТС'!$A:$A,$A154,'[1]1. Отчет АТС'!$B:$B,7)</f>
        <v>187</v>
      </c>
      <c r="J154" s="34">
        <f>SUMIFS('[1]1. Отчет АТС'!$D:$D,'[1]1. Отчет АТС'!$A:$A,$A154,'[1]1. Отчет АТС'!$B:$B,8)</f>
        <v>254.99</v>
      </c>
      <c r="K154" s="34">
        <f>SUMIFS('[1]1. Отчет АТС'!$D:$D,'[1]1. Отчет АТС'!$A:$A,$A154,'[1]1. Отчет АТС'!$B:$B,9)</f>
        <v>28.95</v>
      </c>
      <c r="L154" s="34">
        <f>SUMIFS('[1]1. Отчет АТС'!$D:$D,'[1]1. Отчет АТС'!$A:$A,$A154,'[1]1. Отчет АТС'!$B:$B,10)</f>
        <v>26.75</v>
      </c>
      <c r="M154" s="34">
        <f>SUMIFS('[1]1. Отчет АТС'!$D:$D,'[1]1. Отчет АТС'!$A:$A,$A154,'[1]1. Отчет АТС'!$B:$B,11)</f>
        <v>28.6</v>
      </c>
      <c r="N154" s="34">
        <f>SUMIFS('[1]1. Отчет АТС'!$D:$D,'[1]1. Отчет АТС'!$A:$A,$A154,'[1]1. Отчет АТС'!$B:$B,12)</f>
        <v>26.62</v>
      </c>
      <c r="O154" s="34">
        <f>SUMIFS('[1]1. Отчет АТС'!$D:$D,'[1]1. Отчет АТС'!$A:$A,$A154,'[1]1. Отчет АТС'!$B:$B,13)</f>
        <v>20</v>
      </c>
      <c r="P154" s="34">
        <f>SUMIFS('[1]1. Отчет АТС'!$D:$D,'[1]1. Отчет АТС'!$A:$A,$A154,'[1]1. Отчет АТС'!$B:$B,14)</f>
        <v>22.84</v>
      </c>
      <c r="Q154" s="34">
        <f>SUMIFS('[1]1. Отчет АТС'!$D:$D,'[1]1. Отчет АТС'!$A:$A,$A154,'[1]1. Отчет АТС'!$B:$B,15)</f>
        <v>43.79</v>
      </c>
      <c r="R154" s="34">
        <f>SUMIFS('[1]1. Отчет АТС'!$D:$D,'[1]1. Отчет АТС'!$A:$A,$A154,'[1]1. Отчет АТС'!$B:$B,16)</f>
        <v>84.71</v>
      </c>
      <c r="S154" s="34">
        <f>SUMIFS('[1]1. Отчет АТС'!$D:$D,'[1]1. Отчет АТС'!$A:$A,$A154,'[1]1. Отчет АТС'!$B:$B,17)</f>
        <v>3.92</v>
      </c>
      <c r="T154" s="34">
        <f>SUMIFS('[1]1. Отчет АТС'!$D:$D,'[1]1. Отчет АТС'!$A:$A,$A154,'[1]1. Отчет АТС'!$B:$B,18)</f>
        <v>0</v>
      </c>
      <c r="U154" s="34">
        <f>SUMIFS('[1]1. Отчет АТС'!$D:$D,'[1]1. Отчет АТС'!$A:$A,$A154,'[1]1. Отчет АТС'!$B:$B,19)</f>
        <v>11.24</v>
      </c>
      <c r="V154" s="34">
        <f>SUMIFS('[1]1. Отчет АТС'!$D:$D,'[1]1. Отчет АТС'!$A:$A,$A154,'[1]1. Отчет АТС'!$B:$B,20)</f>
        <v>9.67</v>
      </c>
      <c r="W154" s="34">
        <f>SUMIFS('[1]1. Отчет АТС'!$D:$D,'[1]1. Отчет АТС'!$A:$A,$A154,'[1]1. Отчет АТС'!$B:$B,21)</f>
        <v>0</v>
      </c>
      <c r="X154" s="34">
        <f>SUMIFS('[1]1. Отчет АТС'!$D:$D,'[1]1. Отчет АТС'!$A:$A,$A154,'[1]1. Отчет АТС'!$B:$B,22)</f>
        <v>0</v>
      </c>
      <c r="Y154" s="34">
        <f>SUMIFS('[1]1. Отчет АТС'!$D:$D,'[1]1. Отчет АТС'!$A:$A,$A154,'[1]1. Отчет АТС'!$B:$B,23)</f>
        <v>0</v>
      </c>
    </row>
    <row r="155" spans="1:25" ht="15">
      <c r="A155" s="33">
        <v>45452</v>
      </c>
      <c r="B155" s="34">
        <f>SUMIFS('[1]1. Отчет АТС'!$D:$D,'[1]1. Отчет АТС'!$A:$A,$A155,'[1]1. Отчет АТС'!$B:$B,0)</f>
        <v>0</v>
      </c>
      <c r="C155" s="34">
        <f>SUMIFS('[1]1. Отчет АТС'!$D:$D,'[1]1. Отчет АТС'!$A:$A,$A155,'[1]1. Отчет АТС'!$B:$B,1)</f>
        <v>0</v>
      </c>
      <c r="D155" s="34">
        <f>SUMIFS('[1]1. Отчет АТС'!$D:$D,'[1]1. Отчет АТС'!$A:$A,$A155,'[1]1. Отчет АТС'!$B:$B,2)</f>
        <v>0</v>
      </c>
      <c r="E155" s="34">
        <f>SUMIFS('[1]1. Отчет АТС'!$D:$D,'[1]1. Отчет АТС'!$A:$A,$A155,'[1]1. Отчет АТС'!$B:$B,3)</f>
        <v>0</v>
      </c>
      <c r="F155" s="34">
        <f>SUMIFS('[1]1. Отчет АТС'!$D:$D,'[1]1. Отчет АТС'!$A:$A,$A155,'[1]1. Отчет АТС'!$B:$B,4)</f>
        <v>11.22</v>
      </c>
      <c r="G155" s="34">
        <f>SUMIFS('[1]1. Отчет АТС'!$D:$D,'[1]1. Отчет АТС'!$A:$A,$A155,'[1]1. Отчет АТС'!$B:$B,5)</f>
        <v>148.63</v>
      </c>
      <c r="H155" s="34">
        <f>SUMIFS('[1]1. Отчет АТС'!$D:$D,'[1]1. Отчет АТС'!$A:$A,$A155,'[1]1. Отчет АТС'!$B:$B,6)</f>
        <v>244</v>
      </c>
      <c r="I155" s="34">
        <f>SUMIFS('[1]1. Отчет АТС'!$D:$D,'[1]1. Отчет АТС'!$A:$A,$A155,'[1]1. Отчет АТС'!$B:$B,7)</f>
        <v>202.88</v>
      </c>
      <c r="J155" s="34">
        <f>SUMIFS('[1]1. Отчет АТС'!$D:$D,'[1]1. Отчет АТС'!$A:$A,$A155,'[1]1. Отчет АТС'!$B:$B,8)</f>
        <v>193.72</v>
      </c>
      <c r="K155" s="34">
        <f>SUMIFS('[1]1. Отчет АТС'!$D:$D,'[1]1. Отчет АТС'!$A:$A,$A155,'[1]1. Отчет АТС'!$B:$B,9)</f>
        <v>0</v>
      </c>
      <c r="L155" s="34">
        <f>SUMIFS('[1]1. Отчет АТС'!$D:$D,'[1]1. Отчет АТС'!$A:$A,$A155,'[1]1. Отчет АТС'!$B:$B,10)</f>
        <v>0</v>
      </c>
      <c r="M155" s="34">
        <f>SUMIFS('[1]1. Отчет АТС'!$D:$D,'[1]1. Отчет АТС'!$A:$A,$A155,'[1]1. Отчет АТС'!$B:$B,11)</f>
        <v>0</v>
      </c>
      <c r="N155" s="34">
        <f>SUMIFS('[1]1. Отчет АТС'!$D:$D,'[1]1. Отчет АТС'!$A:$A,$A155,'[1]1. Отчет АТС'!$B:$B,12)</f>
        <v>0</v>
      </c>
      <c r="O155" s="34">
        <f>SUMIFS('[1]1. Отчет АТС'!$D:$D,'[1]1. Отчет АТС'!$A:$A,$A155,'[1]1. Отчет АТС'!$B:$B,13)</f>
        <v>0</v>
      </c>
      <c r="P155" s="34">
        <f>SUMIFS('[1]1. Отчет АТС'!$D:$D,'[1]1. Отчет АТС'!$A:$A,$A155,'[1]1. Отчет АТС'!$B:$B,14)</f>
        <v>0</v>
      </c>
      <c r="Q155" s="34">
        <f>SUMIFS('[1]1. Отчет АТС'!$D:$D,'[1]1. Отчет АТС'!$A:$A,$A155,'[1]1. Отчет АТС'!$B:$B,15)</f>
        <v>0</v>
      </c>
      <c r="R155" s="34">
        <f>SUMIFS('[1]1. Отчет АТС'!$D:$D,'[1]1. Отчет АТС'!$A:$A,$A155,'[1]1. Отчет АТС'!$B:$B,16)</f>
        <v>0</v>
      </c>
      <c r="S155" s="34">
        <f>SUMIFS('[1]1. Отчет АТС'!$D:$D,'[1]1. Отчет АТС'!$A:$A,$A155,'[1]1. Отчет АТС'!$B:$B,17)</f>
        <v>0</v>
      </c>
      <c r="T155" s="34">
        <f>SUMIFS('[1]1. Отчет АТС'!$D:$D,'[1]1. Отчет АТС'!$A:$A,$A155,'[1]1. Отчет АТС'!$B:$B,18)</f>
        <v>0</v>
      </c>
      <c r="U155" s="34">
        <f>SUMIFS('[1]1. Отчет АТС'!$D:$D,'[1]1. Отчет АТС'!$A:$A,$A155,'[1]1. Отчет АТС'!$B:$B,19)</f>
        <v>0</v>
      </c>
      <c r="V155" s="34">
        <f>SUMIFS('[1]1. Отчет АТС'!$D:$D,'[1]1. Отчет АТС'!$A:$A,$A155,'[1]1. Отчет АТС'!$B:$B,20)</f>
        <v>0</v>
      </c>
      <c r="W155" s="34">
        <f>SUMIFS('[1]1. Отчет АТС'!$D:$D,'[1]1. Отчет АТС'!$A:$A,$A155,'[1]1. Отчет АТС'!$B:$B,21)</f>
        <v>0</v>
      </c>
      <c r="X155" s="34">
        <f>SUMIFS('[1]1. Отчет АТС'!$D:$D,'[1]1. Отчет АТС'!$A:$A,$A155,'[1]1. Отчет АТС'!$B:$B,22)</f>
        <v>0</v>
      </c>
      <c r="Y155" s="34">
        <f>SUMIFS('[1]1. Отчет АТС'!$D:$D,'[1]1. Отчет АТС'!$A:$A,$A155,'[1]1. Отчет АТС'!$B:$B,23)</f>
        <v>0</v>
      </c>
    </row>
    <row r="156" spans="1:25" ht="15">
      <c r="A156" s="33">
        <v>45453</v>
      </c>
      <c r="B156" s="34">
        <f>SUMIFS('[1]1. Отчет АТС'!$D:$D,'[1]1. Отчет АТС'!$A:$A,$A156,'[1]1. Отчет АТС'!$B:$B,0)</f>
        <v>38.33</v>
      </c>
      <c r="C156" s="34">
        <f>SUMIFS('[1]1. Отчет АТС'!$D:$D,'[1]1. Отчет АТС'!$A:$A,$A156,'[1]1. Отчет АТС'!$B:$B,1)</f>
        <v>83.38</v>
      </c>
      <c r="D156" s="34">
        <f>SUMIFS('[1]1. Отчет АТС'!$D:$D,'[1]1. Отчет АТС'!$A:$A,$A156,'[1]1. Отчет АТС'!$B:$B,2)</f>
        <v>0</v>
      </c>
      <c r="E156" s="34">
        <f>SUMIFS('[1]1. Отчет АТС'!$D:$D,'[1]1. Отчет АТС'!$A:$A,$A156,'[1]1. Отчет АТС'!$B:$B,3)</f>
        <v>0</v>
      </c>
      <c r="F156" s="34">
        <f>SUMIFS('[1]1. Отчет АТС'!$D:$D,'[1]1. Отчет АТС'!$A:$A,$A156,'[1]1. Отчет АТС'!$B:$B,4)</f>
        <v>196.09</v>
      </c>
      <c r="G156" s="34">
        <f>SUMIFS('[1]1. Отчет АТС'!$D:$D,'[1]1. Отчет АТС'!$A:$A,$A156,'[1]1. Отчет АТС'!$B:$B,5)</f>
        <v>244.46</v>
      </c>
      <c r="H156" s="34">
        <f>SUMIFS('[1]1. Отчет АТС'!$D:$D,'[1]1. Отчет АТС'!$A:$A,$A156,'[1]1. Отчет АТС'!$B:$B,6)</f>
        <v>52.85</v>
      </c>
      <c r="I156" s="34">
        <f>SUMIFS('[1]1. Отчет АТС'!$D:$D,'[1]1. Отчет АТС'!$A:$A,$A156,'[1]1. Отчет АТС'!$B:$B,7)</f>
        <v>323.07</v>
      </c>
      <c r="J156" s="34">
        <f>SUMIFS('[1]1. Отчет АТС'!$D:$D,'[1]1. Отчет АТС'!$A:$A,$A156,'[1]1. Отчет АТС'!$B:$B,8)</f>
        <v>0</v>
      </c>
      <c r="K156" s="34">
        <f>SUMIFS('[1]1. Отчет АТС'!$D:$D,'[1]1. Отчет АТС'!$A:$A,$A156,'[1]1. Отчет АТС'!$B:$B,9)</f>
        <v>0</v>
      </c>
      <c r="L156" s="34">
        <f>SUMIFS('[1]1. Отчет АТС'!$D:$D,'[1]1. Отчет АТС'!$A:$A,$A156,'[1]1. Отчет АТС'!$B:$B,10)</f>
        <v>0</v>
      </c>
      <c r="M156" s="34">
        <f>SUMIFS('[1]1. Отчет АТС'!$D:$D,'[1]1. Отчет АТС'!$A:$A,$A156,'[1]1. Отчет АТС'!$B:$B,11)</f>
        <v>0</v>
      </c>
      <c r="N156" s="34">
        <f>SUMIFS('[1]1. Отчет АТС'!$D:$D,'[1]1. Отчет АТС'!$A:$A,$A156,'[1]1. Отчет АТС'!$B:$B,12)</f>
        <v>0</v>
      </c>
      <c r="O156" s="34">
        <f>SUMIFS('[1]1. Отчет АТС'!$D:$D,'[1]1. Отчет АТС'!$A:$A,$A156,'[1]1. Отчет АТС'!$B:$B,13)</f>
        <v>0</v>
      </c>
      <c r="P156" s="34">
        <f>SUMIFS('[1]1. Отчет АТС'!$D:$D,'[1]1. Отчет АТС'!$A:$A,$A156,'[1]1. Отчет АТС'!$B:$B,14)</f>
        <v>0</v>
      </c>
      <c r="Q156" s="34">
        <f>SUMIFS('[1]1. Отчет АТС'!$D:$D,'[1]1. Отчет АТС'!$A:$A,$A156,'[1]1. Отчет АТС'!$B:$B,15)</f>
        <v>0</v>
      </c>
      <c r="R156" s="34">
        <f>SUMIFS('[1]1. Отчет АТС'!$D:$D,'[1]1. Отчет АТС'!$A:$A,$A156,'[1]1. Отчет АТС'!$B:$B,16)</f>
        <v>0</v>
      </c>
      <c r="S156" s="34">
        <f>SUMIFS('[1]1. Отчет АТС'!$D:$D,'[1]1. Отчет АТС'!$A:$A,$A156,'[1]1. Отчет АТС'!$B:$B,17)</f>
        <v>0</v>
      </c>
      <c r="T156" s="34">
        <f>SUMIFS('[1]1. Отчет АТС'!$D:$D,'[1]1. Отчет АТС'!$A:$A,$A156,'[1]1. Отчет АТС'!$B:$B,18)</f>
        <v>0</v>
      </c>
      <c r="U156" s="34">
        <f>SUMIFS('[1]1. Отчет АТС'!$D:$D,'[1]1. Отчет АТС'!$A:$A,$A156,'[1]1. Отчет АТС'!$B:$B,19)</f>
        <v>0</v>
      </c>
      <c r="V156" s="34">
        <f>SUMIFS('[1]1. Отчет АТС'!$D:$D,'[1]1. Отчет АТС'!$A:$A,$A156,'[1]1. Отчет АТС'!$B:$B,20)</f>
        <v>0</v>
      </c>
      <c r="W156" s="34">
        <f>SUMIFS('[1]1. Отчет АТС'!$D:$D,'[1]1. Отчет АТС'!$A:$A,$A156,'[1]1. Отчет АТС'!$B:$B,21)</f>
        <v>0</v>
      </c>
      <c r="X156" s="34">
        <f>SUMIFS('[1]1. Отчет АТС'!$D:$D,'[1]1. Отчет АТС'!$A:$A,$A156,'[1]1. Отчет АТС'!$B:$B,22)</f>
        <v>0</v>
      </c>
      <c r="Y156" s="34">
        <f>SUMIFS('[1]1. Отчет АТС'!$D:$D,'[1]1. Отчет АТС'!$A:$A,$A156,'[1]1. Отчет АТС'!$B:$B,23)</f>
        <v>0</v>
      </c>
    </row>
    <row r="157" spans="1:25" ht="15">
      <c r="A157" s="33">
        <v>45454</v>
      </c>
      <c r="B157" s="34">
        <f>SUMIFS('[1]1. Отчет АТС'!$D:$D,'[1]1. Отчет АТС'!$A:$A,$A157,'[1]1. Отчет АТС'!$B:$B,0)</f>
        <v>0</v>
      </c>
      <c r="C157" s="34">
        <f>SUMIFS('[1]1. Отчет АТС'!$D:$D,'[1]1. Отчет АТС'!$A:$A,$A157,'[1]1. Отчет АТС'!$B:$B,1)</f>
        <v>0</v>
      </c>
      <c r="D157" s="34">
        <f>SUMIFS('[1]1. Отчет АТС'!$D:$D,'[1]1. Отчет АТС'!$A:$A,$A157,'[1]1. Отчет АТС'!$B:$B,2)</f>
        <v>0</v>
      </c>
      <c r="E157" s="34">
        <f>SUMIFS('[1]1. Отчет АТС'!$D:$D,'[1]1. Отчет АТС'!$A:$A,$A157,'[1]1. Отчет АТС'!$B:$B,3)</f>
        <v>0</v>
      </c>
      <c r="F157" s="34">
        <f>SUMIFS('[1]1. Отчет АТС'!$D:$D,'[1]1. Отчет АТС'!$A:$A,$A157,'[1]1. Отчет АТС'!$B:$B,4)</f>
        <v>14.35</v>
      </c>
      <c r="G157" s="34">
        <f>SUMIFS('[1]1. Отчет АТС'!$D:$D,'[1]1. Отчет АТС'!$A:$A,$A157,'[1]1. Отчет АТС'!$B:$B,5)</f>
        <v>976.43</v>
      </c>
      <c r="H157" s="34">
        <f>SUMIFS('[1]1. Отчет АТС'!$D:$D,'[1]1. Отчет АТС'!$A:$A,$A157,'[1]1. Отчет АТС'!$B:$B,6)</f>
        <v>56.09</v>
      </c>
      <c r="I157" s="34">
        <f>SUMIFS('[1]1. Отчет АТС'!$D:$D,'[1]1. Отчет АТС'!$A:$A,$A157,'[1]1. Отчет АТС'!$B:$B,7)</f>
        <v>235.06</v>
      </c>
      <c r="J157" s="34">
        <f>SUMIFS('[1]1. Отчет АТС'!$D:$D,'[1]1. Отчет АТС'!$A:$A,$A157,'[1]1. Отчет АТС'!$B:$B,8)</f>
        <v>183.17</v>
      </c>
      <c r="K157" s="34">
        <f>SUMIFS('[1]1. Отчет АТС'!$D:$D,'[1]1. Отчет АТС'!$A:$A,$A157,'[1]1. Отчет АТС'!$B:$B,9)</f>
        <v>0</v>
      </c>
      <c r="L157" s="34">
        <f>SUMIFS('[1]1. Отчет АТС'!$D:$D,'[1]1. Отчет АТС'!$A:$A,$A157,'[1]1. Отчет АТС'!$B:$B,10)</f>
        <v>0</v>
      </c>
      <c r="M157" s="34">
        <f>SUMIFS('[1]1. Отчет АТС'!$D:$D,'[1]1. Отчет АТС'!$A:$A,$A157,'[1]1. Отчет АТС'!$B:$B,11)</f>
        <v>0</v>
      </c>
      <c r="N157" s="34">
        <f>SUMIFS('[1]1. Отчет АТС'!$D:$D,'[1]1. Отчет АТС'!$A:$A,$A157,'[1]1. Отчет АТС'!$B:$B,12)</f>
        <v>0</v>
      </c>
      <c r="O157" s="34">
        <f>SUMIFS('[1]1. Отчет АТС'!$D:$D,'[1]1. Отчет АТС'!$A:$A,$A157,'[1]1. Отчет АТС'!$B:$B,13)</f>
        <v>0</v>
      </c>
      <c r="P157" s="34">
        <f>SUMIFS('[1]1. Отчет АТС'!$D:$D,'[1]1. Отчет АТС'!$A:$A,$A157,'[1]1. Отчет АТС'!$B:$B,14)</f>
        <v>121.1</v>
      </c>
      <c r="Q157" s="34">
        <f>SUMIFS('[1]1. Отчет АТС'!$D:$D,'[1]1. Отчет АТС'!$A:$A,$A157,'[1]1. Отчет АТС'!$B:$B,15)</f>
        <v>413.34</v>
      </c>
      <c r="R157" s="34">
        <f>SUMIFS('[1]1. Отчет АТС'!$D:$D,'[1]1. Отчет АТС'!$A:$A,$A157,'[1]1. Отчет АТС'!$B:$B,16)</f>
        <v>86.1</v>
      </c>
      <c r="S157" s="34">
        <f>SUMIFS('[1]1. Отчет АТС'!$D:$D,'[1]1. Отчет АТС'!$A:$A,$A157,'[1]1. Отчет АТС'!$B:$B,17)</f>
        <v>0</v>
      </c>
      <c r="T157" s="34">
        <f>SUMIFS('[1]1. Отчет АТС'!$D:$D,'[1]1. Отчет АТС'!$A:$A,$A157,'[1]1. Отчет АТС'!$B:$B,18)</f>
        <v>0</v>
      </c>
      <c r="U157" s="34">
        <f>SUMIFS('[1]1. Отчет АТС'!$D:$D,'[1]1. Отчет АТС'!$A:$A,$A157,'[1]1. Отчет АТС'!$B:$B,19)</f>
        <v>0</v>
      </c>
      <c r="V157" s="34">
        <f>SUMIFS('[1]1. Отчет АТС'!$D:$D,'[1]1. Отчет АТС'!$A:$A,$A157,'[1]1. Отчет АТС'!$B:$B,20)</f>
        <v>0</v>
      </c>
      <c r="W157" s="34">
        <f>SUMIFS('[1]1. Отчет АТС'!$D:$D,'[1]1. Отчет АТС'!$A:$A,$A157,'[1]1. Отчет АТС'!$B:$B,21)</f>
        <v>0</v>
      </c>
      <c r="X157" s="34">
        <f>SUMIFS('[1]1. Отчет АТС'!$D:$D,'[1]1. Отчет АТС'!$A:$A,$A157,'[1]1. Отчет АТС'!$B:$B,22)</f>
        <v>0</v>
      </c>
      <c r="Y157" s="34">
        <f>SUMIFS('[1]1. Отчет АТС'!$D:$D,'[1]1. Отчет АТС'!$A:$A,$A157,'[1]1. Отчет АТС'!$B:$B,23)</f>
        <v>0</v>
      </c>
    </row>
    <row r="158" spans="1:25" ht="15">
      <c r="A158" s="33">
        <v>45455</v>
      </c>
      <c r="B158" s="34">
        <f>SUMIFS('[1]1. Отчет АТС'!$D:$D,'[1]1. Отчет АТС'!$A:$A,$A158,'[1]1. Отчет АТС'!$B:$B,0)</f>
        <v>0</v>
      </c>
      <c r="C158" s="34">
        <f>SUMIFS('[1]1. Отчет АТС'!$D:$D,'[1]1. Отчет АТС'!$A:$A,$A158,'[1]1. Отчет АТС'!$B:$B,1)</f>
        <v>54.22</v>
      </c>
      <c r="D158" s="34">
        <f>SUMIFS('[1]1. Отчет АТС'!$D:$D,'[1]1. Отчет АТС'!$A:$A,$A158,'[1]1. Отчет АТС'!$B:$B,2)</f>
        <v>151.93</v>
      </c>
      <c r="E158" s="34">
        <f>SUMIFS('[1]1. Отчет АТС'!$D:$D,'[1]1. Отчет АТС'!$A:$A,$A158,'[1]1. Отчет АТС'!$B:$B,3)</f>
        <v>51.15</v>
      </c>
      <c r="F158" s="34">
        <f>SUMIFS('[1]1. Отчет АТС'!$D:$D,'[1]1. Отчет АТС'!$A:$A,$A158,'[1]1. Отчет АТС'!$B:$B,4)</f>
        <v>85.7</v>
      </c>
      <c r="G158" s="34">
        <f>SUMIFS('[1]1. Отчет АТС'!$D:$D,'[1]1. Отчет АТС'!$A:$A,$A158,'[1]1. Отчет АТС'!$B:$B,5)</f>
        <v>197.39</v>
      </c>
      <c r="H158" s="34">
        <f>SUMIFS('[1]1. Отчет АТС'!$D:$D,'[1]1. Отчет АТС'!$A:$A,$A158,'[1]1. Отчет АТС'!$B:$B,6)</f>
        <v>192.32</v>
      </c>
      <c r="I158" s="34">
        <f>SUMIFS('[1]1. Отчет АТС'!$D:$D,'[1]1. Отчет АТС'!$A:$A,$A158,'[1]1. Отчет АТС'!$B:$B,7)</f>
        <v>189.55</v>
      </c>
      <c r="J158" s="34">
        <f>SUMIFS('[1]1. Отчет АТС'!$D:$D,'[1]1. Отчет АТС'!$A:$A,$A158,'[1]1. Отчет АТС'!$B:$B,8)</f>
        <v>498</v>
      </c>
      <c r="K158" s="34">
        <f>SUMIFS('[1]1. Отчет АТС'!$D:$D,'[1]1. Отчет АТС'!$A:$A,$A158,'[1]1. Отчет АТС'!$B:$B,9)</f>
        <v>48.05</v>
      </c>
      <c r="L158" s="34">
        <f>SUMIFS('[1]1. Отчет АТС'!$D:$D,'[1]1. Отчет АТС'!$A:$A,$A158,'[1]1. Отчет АТС'!$B:$B,10)</f>
        <v>0</v>
      </c>
      <c r="M158" s="34">
        <f>SUMIFS('[1]1. Отчет АТС'!$D:$D,'[1]1. Отчет АТС'!$A:$A,$A158,'[1]1. Отчет АТС'!$B:$B,11)</f>
        <v>0</v>
      </c>
      <c r="N158" s="34">
        <f>SUMIFS('[1]1. Отчет АТС'!$D:$D,'[1]1. Отчет АТС'!$A:$A,$A158,'[1]1. Отчет АТС'!$B:$B,12)</f>
        <v>16.68</v>
      </c>
      <c r="O158" s="34">
        <f>SUMIFS('[1]1. Отчет АТС'!$D:$D,'[1]1. Отчет АТС'!$A:$A,$A158,'[1]1. Отчет АТС'!$B:$B,13)</f>
        <v>15.69</v>
      </c>
      <c r="P158" s="34">
        <f>SUMIFS('[1]1. Отчет АТС'!$D:$D,'[1]1. Отчет АТС'!$A:$A,$A158,'[1]1. Отчет АТС'!$B:$B,14)</f>
        <v>25.31</v>
      </c>
      <c r="Q158" s="34">
        <f>SUMIFS('[1]1. Отчет АТС'!$D:$D,'[1]1. Отчет АТС'!$A:$A,$A158,'[1]1. Отчет АТС'!$B:$B,15)</f>
        <v>42.71</v>
      </c>
      <c r="R158" s="34">
        <f>SUMIFS('[1]1. Отчет АТС'!$D:$D,'[1]1. Отчет АТС'!$A:$A,$A158,'[1]1. Отчет АТС'!$B:$B,16)</f>
        <v>19.600000000000001</v>
      </c>
      <c r="S158" s="34">
        <f>SUMIFS('[1]1. Отчет АТС'!$D:$D,'[1]1. Отчет АТС'!$A:$A,$A158,'[1]1. Отчет АТС'!$B:$B,17)</f>
        <v>5.99</v>
      </c>
      <c r="T158" s="34">
        <f>SUMIFS('[1]1. Отчет АТС'!$D:$D,'[1]1. Отчет АТС'!$A:$A,$A158,'[1]1. Отчет АТС'!$B:$B,18)</f>
        <v>2.63</v>
      </c>
      <c r="U158" s="34">
        <f>SUMIFS('[1]1. Отчет АТС'!$D:$D,'[1]1. Отчет АТС'!$A:$A,$A158,'[1]1. Отчет АТС'!$B:$B,19)</f>
        <v>39.549999999999997</v>
      </c>
      <c r="V158" s="34">
        <f>SUMIFS('[1]1. Отчет АТС'!$D:$D,'[1]1. Отчет АТС'!$A:$A,$A158,'[1]1. Отчет АТС'!$B:$B,20)</f>
        <v>36.71</v>
      </c>
      <c r="W158" s="34">
        <f>SUMIFS('[1]1. Отчет АТС'!$D:$D,'[1]1. Отчет АТС'!$A:$A,$A158,'[1]1. Отчет АТС'!$B:$B,21)</f>
        <v>0</v>
      </c>
      <c r="X158" s="34">
        <f>SUMIFS('[1]1. Отчет АТС'!$D:$D,'[1]1. Отчет АТС'!$A:$A,$A158,'[1]1. Отчет АТС'!$B:$B,22)</f>
        <v>36.99</v>
      </c>
      <c r="Y158" s="34">
        <f>SUMIFS('[1]1. Отчет АТС'!$D:$D,'[1]1. Отчет АТС'!$A:$A,$A158,'[1]1. Отчет АТС'!$B:$B,23)</f>
        <v>0</v>
      </c>
    </row>
    <row r="159" spans="1:25" ht="15">
      <c r="A159" s="33">
        <v>45456</v>
      </c>
      <c r="B159" s="34">
        <f>SUMIFS('[1]1. Отчет АТС'!$D:$D,'[1]1. Отчет АТС'!$A:$A,$A159,'[1]1. Отчет АТС'!$B:$B,0)</f>
        <v>0</v>
      </c>
      <c r="C159" s="34">
        <f>SUMIFS('[1]1. Отчет АТС'!$D:$D,'[1]1. Отчет АТС'!$A:$A,$A159,'[1]1. Отчет АТС'!$B:$B,1)</f>
        <v>0</v>
      </c>
      <c r="D159" s="34">
        <f>SUMIFS('[1]1. Отчет АТС'!$D:$D,'[1]1. Отчет АТС'!$A:$A,$A159,'[1]1. Отчет АТС'!$B:$B,2)</f>
        <v>0</v>
      </c>
      <c r="E159" s="34">
        <f>SUMIFS('[1]1. Отчет АТС'!$D:$D,'[1]1. Отчет АТС'!$A:$A,$A159,'[1]1. Отчет АТС'!$B:$B,3)</f>
        <v>0</v>
      </c>
      <c r="F159" s="34">
        <f>SUMIFS('[1]1. Отчет АТС'!$D:$D,'[1]1. Отчет АТС'!$A:$A,$A159,'[1]1. Отчет АТС'!$B:$B,4)</f>
        <v>192.18</v>
      </c>
      <c r="G159" s="34">
        <f>SUMIFS('[1]1. Отчет АТС'!$D:$D,'[1]1. Отчет АТС'!$A:$A,$A159,'[1]1. Отчет АТС'!$B:$B,5)</f>
        <v>120.77</v>
      </c>
      <c r="H159" s="34">
        <f>SUMIFS('[1]1. Отчет АТС'!$D:$D,'[1]1. Отчет АТС'!$A:$A,$A159,'[1]1. Отчет АТС'!$B:$B,6)</f>
        <v>103.12</v>
      </c>
      <c r="I159" s="34">
        <f>SUMIFS('[1]1. Отчет АТС'!$D:$D,'[1]1. Отчет АТС'!$A:$A,$A159,'[1]1. Отчет АТС'!$B:$B,7)</f>
        <v>336.63</v>
      </c>
      <c r="J159" s="34">
        <f>SUMIFS('[1]1. Отчет АТС'!$D:$D,'[1]1. Отчет АТС'!$A:$A,$A159,'[1]1. Отчет АТС'!$B:$B,8)</f>
        <v>0</v>
      </c>
      <c r="K159" s="34">
        <f>SUMIFS('[1]1. Отчет АТС'!$D:$D,'[1]1. Отчет АТС'!$A:$A,$A159,'[1]1. Отчет АТС'!$B:$B,9)</f>
        <v>32.590000000000003</v>
      </c>
      <c r="L159" s="34">
        <f>SUMIFS('[1]1. Отчет АТС'!$D:$D,'[1]1. Отчет АТС'!$A:$A,$A159,'[1]1. Отчет АТС'!$B:$B,10)</f>
        <v>188.06</v>
      </c>
      <c r="M159" s="34">
        <f>SUMIFS('[1]1. Отчет АТС'!$D:$D,'[1]1. Отчет АТС'!$A:$A,$A159,'[1]1. Отчет АТС'!$B:$B,11)</f>
        <v>265.08999999999997</v>
      </c>
      <c r="N159" s="34">
        <f>SUMIFS('[1]1. Отчет АТС'!$D:$D,'[1]1. Отчет АТС'!$A:$A,$A159,'[1]1. Отчет АТС'!$B:$B,12)</f>
        <v>721.76</v>
      </c>
      <c r="O159" s="34">
        <f>SUMIFS('[1]1. Отчет АТС'!$D:$D,'[1]1. Отчет АТС'!$A:$A,$A159,'[1]1. Отчет АТС'!$B:$B,13)</f>
        <v>746.96</v>
      </c>
      <c r="P159" s="34">
        <f>SUMIFS('[1]1. Отчет АТС'!$D:$D,'[1]1. Отчет АТС'!$A:$A,$A159,'[1]1. Отчет АТС'!$B:$B,14)</f>
        <v>741.17</v>
      </c>
      <c r="Q159" s="34">
        <f>SUMIFS('[1]1. Отчет АТС'!$D:$D,'[1]1. Отчет АТС'!$A:$A,$A159,'[1]1. Отчет АТС'!$B:$B,15)</f>
        <v>817.96</v>
      </c>
      <c r="R159" s="34">
        <f>SUMIFS('[1]1. Отчет АТС'!$D:$D,'[1]1. Отчет АТС'!$A:$A,$A159,'[1]1. Отчет АТС'!$B:$B,16)</f>
        <v>645.23</v>
      </c>
      <c r="S159" s="34">
        <f>SUMIFS('[1]1. Отчет АТС'!$D:$D,'[1]1. Отчет АТС'!$A:$A,$A159,'[1]1. Отчет АТС'!$B:$B,17)</f>
        <v>505.86</v>
      </c>
      <c r="T159" s="34">
        <f>SUMIFS('[1]1. Отчет АТС'!$D:$D,'[1]1. Отчет АТС'!$A:$A,$A159,'[1]1. Отчет АТС'!$B:$B,18)</f>
        <v>231.52</v>
      </c>
      <c r="U159" s="34">
        <f>SUMIFS('[1]1. Отчет АТС'!$D:$D,'[1]1. Отчет АТС'!$A:$A,$A159,'[1]1. Отчет АТС'!$B:$B,19)</f>
        <v>29.38</v>
      </c>
      <c r="V159" s="34">
        <f>SUMIFS('[1]1. Отчет АТС'!$D:$D,'[1]1. Отчет АТС'!$A:$A,$A159,'[1]1. Отчет АТС'!$B:$B,20)</f>
        <v>183.4</v>
      </c>
      <c r="W159" s="34">
        <f>SUMIFS('[1]1. Отчет АТС'!$D:$D,'[1]1. Отчет АТС'!$A:$A,$A159,'[1]1. Отчет АТС'!$B:$B,21)</f>
        <v>0</v>
      </c>
      <c r="X159" s="34">
        <f>SUMIFS('[1]1. Отчет АТС'!$D:$D,'[1]1. Отчет АТС'!$A:$A,$A159,'[1]1. Отчет АТС'!$B:$B,22)</f>
        <v>0</v>
      </c>
      <c r="Y159" s="34">
        <f>SUMIFS('[1]1. Отчет АТС'!$D:$D,'[1]1. Отчет АТС'!$A:$A,$A159,'[1]1. Отчет АТС'!$B:$B,23)</f>
        <v>0</v>
      </c>
    </row>
    <row r="160" spans="1:25" ht="15">
      <c r="A160" s="33">
        <v>45457</v>
      </c>
      <c r="B160" s="34">
        <f>SUMIFS('[1]1. Отчет АТС'!$D:$D,'[1]1. Отчет АТС'!$A:$A,$A160,'[1]1. Отчет АТС'!$B:$B,0)</f>
        <v>46.66</v>
      </c>
      <c r="C160" s="34">
        <f>SUMIFS('[1]1. Отчет АТС'!$D:$D,'[1]1. Отчет АТС'!$A:$A,$A160,'[1]1. Отчет АТС'!$B:$B,1)</f>
        <v>18.48</v>
      </c>
      <c r="D160" s="34">
        <f>SUMIFS('[1]1. Отчет АТС'!$D:$D,'[1]1. Отчет АТС'!$A:$A,$A160,'[1]1. Отчет АТС'!$B:$B,2)</f>
        <v>30.91</v>
      </c>
      <c r="E160" s="34">
        <f>SUMIFS('[1]1. Отчет АТС'!$D:$D,'[1]1. Отчет АТС'!$A:$A,$A160,'[1]1. Отчет АТС'!$B:$B,3)</f>
        <v>3.61</v>
      </c>
      <c r="F160" s="34">
        <f>SUMIFS('[1]1. Отчет АТС'!$D:$D,'[1]1. Отчет АТС'!$A:$A,$A160,'[1]1. Отчет АТС'!$B:$B,4)</f>
        <v>77.38</v>
      </c>
      <c r="G160" s="34">
        <f>SUMIFS('[1]1. Отчет АТС'!$D:$D,'[1]1. Отчет АТС'!$A:$A,$A160,'[1]1. Отчет АТС'!$B:$B,5)</f>
        <v>127.17</v>
      </c>
      <c r="H160" s="34">
        <f>SUMIFS('[1]1. Отчет АТС'!$D:$D,'[1]1. Отчет АТС'!$A:$A,$A160,'[1]1. Отчет АТС'!$B:$B,6)</f>
        <v>218.25</v>
      </c>
      <c r="I160" s="34">
        <f>SUMIFS('[1]1. Отчет АТС'!$D:$D,'[1]1. Отчет АТС'!$A:$A,$A160,'[1]1. Отчет АТС'!$B:$B,7)</f>
        <v>471.55</v>
      </c>
      <c r="J160" s="34">
        <f>SUMIFS('[1]1. Отчет АТС'!$D:$D,'[1]1. Отчет АТС'!$A:$A,$A160,'[1]1. Отчет АТС'!$B:$B,8)</f>
        <v>44.43</v>
      </c>
      <c r="K160" s="34">
        <f>SUMIFS('[1]1. Отчет АТС'!$D:$D,'[1]1. Отчет АТС'!$A:$A,$A160,'[1]1. Отчет АТС'!$B:$B,9)</f>
        <v>268.82</v>
      </c>
      <c r="L160" s="34">
        <f>SUMIFS('[1]1. Отчет АТС'!$D:$D,'[1]1. Отчет АТС'!$A:$A,$A160,'[1]1. Отчет АТС'!$B:$B,10)</f>
        <v>185.44</v>
      </c>
      <c r="M160" s="34">
        <f>SUMIFS('[1]1. Отчет АТС'!$D:$D,'[1]1. Отчет АТС'!$A:$A,$A160,'[1]1. Отчет АТС'!$B:$B,11)</f>
        <v>178.96</v>
      </c>
      <c r="N160" s="34">
        <f>SUMIFS('[1]1. Отчет АТС'!$D:$D,'[1]1. Отчет АТС'!$A:$A,$A160,'[1]1. Отчет АТС'!$B:$B,12)</f>
        <v>91.79</v>
      </c>
      <c r="O160" s="34">
        <f>SUMIFS('[1]1. Отчет АТС'!$D:$D,'[1]1. Отчет АТС'!$A:$A,$A160,'[1]1. Отчет АТС'!$B:$B,13)</f>
        <v>306.25</v>
      </c>
      <c r="P160" s="34">
        <f>SUMIFS('[1]1. Отчет АТС'!$D:$D,'[1]1. Отчет АТС'!$A:$A,$A160,'[1]1. Отчет АТС'!$B:$B,14)</f>
        <v>714.11</v>
      </c>
      <c r="Q160" s="34">
        <f>SUMIFS('[1]1. Отчет АТС'!$D:$D,'[1]1. Отчет АТС'!$A:$A,$A160,'[1]1. Отчет АТС'!$B:$B,15)</f>
        <v>547.20000000000005</v>
      </c>
      <c r="R160" s="34">
        <f>SUMIFS('[1]1. Отчет АТС'!$D:$D,'[1]1. Отчет АТС'!$A:$A,$A160,'[1]1. Отчет АТС'!$B:$B,16)</f>
        <v>360.41</v>
      </c>
      <c r="S160" s="34">
        <f>SUMIFS('[1]1. Отчет АТС'!$D:$D,'[1]1. Отчет АТС'!$A:$A,$A160,'[1]1. Отчет АТС'!$B:$B,17)</f>
        <v>273.95999999999998</v>
      </c>
      <c r="T160" s="34">
        <f>SUMIFS('[1]1. Отчет АТС'!$D:$D,'[1]1. Отчет АТС'!$A:$A,$A160,'[1]1. Отчет АТС'!$B:$B,18)</f>
        <v>513.80999999999995</v>
      </c>
      <c r="U160" s="34">
        <f>SUMIFS('[1]1. Отчет АТС'!$D:$D,'[1]1. Отчет АТС'!$A:$A,$A160,'[1]1. Отчет АТС'!$B:$B,19)</f>
        <v>29.86</v>
      </c>
      <c r="V160" s="34">
        <f>SUMIFS('[1]1. Отчет АТС'!$D:$D,'[1]1. Отчет АТС'!$A:$A,$A160,'[1]1. Отчет АТС'!$B:$B,20)</f>
        <v>7.16</v>
      </c>
      <c r="W160" s="34">
        <f>SUMIFS('[1]1. Отчет АТС'!$D:$D,'[1]1. Отчет АТС'!$A:$A,$A160,'[1]1. Отчет АТС'!$B:$B,21)</f>
        <v>0</v>
      </c>
      <c r="X160" s="34">
        <f>SUMIFS('[1]1. Отчет АТС'!$D:$D,'[1]1. Отчет АТС'!$A:$A,$A160,'[1]1. Отчет АТС'!$B:$B,22)</f>
        <v>0</v>
      </c>
      <c r="Y160" s="34">
        <f>SUMIFS('[1]1. Отчет АТС'!$D:$D,'[1]1. Отчет АТС'!$A:$A,$A160,'[1]1. Отчет АТС'!$B:$B,23)</f>
        <v>0</v>
      </c>
    </row>
    <row r="161" spans="1:25" ht="15">
      <c r="A161" s="33">
        <v>45458</v>
      </c>
      <c r="B161" s="34">
        <f>SUMIFS('[1]1. Отчет АТС'!$D:$D,'[1]1. Отчет АТС'!$A:$A,$A161,'[1]1. Отчет АТС'!$B:$B,0)</f>
        <v>0</v>
      </c>
      <c r="C161" s="34">
        <f>SUMIFS('[1]1. Отчет АТС'!$D:$D,'[1]1. Отчет АТС'!$A:$A,$A161,'[1]1. Отчет АТС'!$B:$B,1)</f>
        <v>0</v>
      </c>
      <c r="D161" s="34">
        <f>SUMIFS('[1]1. Отчет АТС'!$D:$D,'[1]1. Отчет АТС'!$A:$A,$A161,'[1]1. Отчет АТС'!$B:$B,2)</f>
        <v>0</v>
      </c>
      <c r="E161" s="34">
        <f>SUMIFS('[1]1. Отчет АТС'!$D:$D,'[1]1. Отчет АТС'!$A:$A,$A161,'[1]1. Отчет АТС'!$B:$B,3)</f>
        <v>27.48</v>
      </c>
      <c r="F161" s="34">
        <f>SUMIFS('[1]1. Отчет АТС'!$D:$D,'[1]1. Отчет АТС'!$A:$A,$A161,'[1]1. Отчет АТС'!$B:$B,4)</f>
        <v>138.29</v>
      </c>
      <c r="G161" s="34">
        <f>SUMIFS('[1]1. Отчет АТС'!$D:$D,'[1]1. Отчет АТС'!$A:$A,$A161,'[1]1. Отчет АТС'!$B:$B,5)</f>
        <v>156.07</v>
      </c>
      <c r="H161" s="34">
        <f>SUMIFS('[1]1. Отчет АТС'!$D:$D,'[1]1. Отчет АТС'!$A:$A,$A161,'[1]1. Отчет АТС'!$B:$B,6)</f>
        <v>152.62</v>
      </c>
      <c r="I161" s="34">
        <f>SUMIFS('[1]1. Отчет АТС'!$D:$D,'[1]1. Отчет АТС'!$A:$A,$A161,'[1]1. Отчет АТС'!$B:$B,7)</f>
        <v>277.43</v>
      </c>
      <c r="J161" s="34">
        <f>SUMIFS('[1]1. Отчет АТС'!$D:$D,'[1]1. Отчет АТС'!$A:$A,$A161,'[1]1. Отчет АТС'!$B:$B,8)</f>
        <v>380.69</v>
      </c>
      <c r="K161" s="34">
        <f>SUMIFS('[1]1. Отчет АТС'!$D:$D,'[1]1. Отчет АТС'!$A:$A,$A161,'[1]1. Отчет АТС'!$B:$B,9)</f>
        <v>0</v>
      </c>
      <c r="L161" s="34">
        <f>SUMIFS('[1]1. Отчет АТС'!$D:$D,'[1]1. Отчет АТС'!$A:$A,$A161,'[1]1. Отчет АТС'!$B:$B,10)</f>
        <v>5.32</v>
      </c>
      <c r="M161" s="34">
        <f>SUMIFS('[1]1. Отчет АТС'!$D:$D,'[1]1. Отчет АТС'!$A:$A,$A161,'[1]1. Отчет АТС'!$B:$B,11)</f>
        <v>0</v>
      </c>
      <c r="N161" s="34">
        <f>SUMIFS('[1]1. Отчет АТС'!$D:$D,'[1]1. Отчет АТС'!$A:$A,$A161,'[1]1. Отчет АТС'!$B:$B,12)</f>
        <v>22.62</v>
      </c>
      <c r="O161" s="34">
        <f>SUMIFS('[1]1. Отчет АТС'!$D:$D,'[1]1. Отчет АТС'!$A:$A,$A161,'[1]1. Отчет АТС'!$B:$B,13)</f>
        <v>18.03</v>
      </c>
      <c r="P161" s="34">
        <f>SUMIFS('[1]1. Отчет АТС'!$D:$D,'[1]1. Отчет АТС'!$A:$A,$A161,'[1]1. Отчет АТС'!$B:$B,14)</f>
        <v>14.83</v>
      </c>
      <c r="Q161" s="34">
        <f>SUMIFS('[1]1. Отчет АТС'!$D:$D,'[1]1. Отчет АТС'!$A:$A,$A161,'[1]1. Отчет АТС'!$B:$B,15)</f>
        <v>56.23</v>
      </c>
      <c r="R161" s="34">
        <f>SUMIFS('[1]1. Отчет АТС'!$D:$D,'[1]1. Отчет АТС'!$A:$A,$A161,'[1]1. Отчет АТС'!$B:$B,16)</f>
        <v>60</v>
      </c>
      <c r="S161" s="34">
        <f>SUMIFS('[1]1. Отчет АТС'!$D:$D,'[1]1. Отчет АТС'!$A:$A,$A161,'[1]1. Отчет АТС'!$B:$B,17)</f>
        <v>0</v>
      </c>
      <c r="T161" s="34">
        <f>SUMIFS('[1]1. Отчет АТС'!$D:$D,'[1]1. Отчет АТС'!$A:$A,$A161,'[1]1. Отчет АТС'!$B:$B,18)</f>
        <v>0</v>
      </c>
      <c r="U161" s="34">
        <f>SUMIFS('[1]1. Отчет АТС'!$D:$D,'[1]1. Отчет АТС'!$A:$A,$A161,'[1]1. Отчет АТС'!$B:$B,19)</f>
        <v>0</v>
      </c>
      <c r="V161" s="34">
        <f>SUMIFS('[1]1. Отчет АТС'!$D:$D,'[1]1. Отчет АТС'!$A:$A,$A161,'[1]1. Отчет АТС'!$B:$B,20)</f>
        <v>0</v>
      </c>
      <c r="W161" s="34">
        <f>SUMIFS('[1]1. Отчет АТС'!$D:$D,'[1]1. Отчет АТС'!$A:$A,$A161,'[1]1. Отчет АТС'!$B:$B,21)</f>
        <v>0</v>
      </c>
      <c r="X161" s="34">
        <f>SUMIFS('[1]1. Отчет АТС'!$D:$D,'[1]1. Отчет АТС'!$A:$A,$A161,'[1]1. Отчет АТС'!$B:$B,22)</f>
        <v>0</v>
      </c>
      <c r="Y161" s="34">
        <f>SUMIFS('[1]1. Отчет АТС'!$D:$D,'[1]1. Отчет АТС'!$A:$A,$A161,'[1]1. Отчет АТС'!$B:$B,23)</f>
        <v>0</v>
      </c>
    </row>
    <row r="162" spans="1:25" ht="15">
      <c r="A162" s="33">
        <v>45459</v>
      </c>
      <c r="B162" s="34">
        <f>SUMIFS('[1]1. Отчет АТС'!$D:$D,'[1]1. Отчет АТС'!$A:$A,$A162,'[1]1. Отчет АТС'!$B:$B,0)</f>
        <v>0</v>
      </c>
      <c r="C162" s="34">
        <f>SUMIFS('[1]1. Отчет АТС'!$D:$D,'[1]1. Отчет АТС'!$A:$A,$A162,'[1]1. Отчет АТС'!$B:$B,1)</f>
        <v>0</v>
      </c>
      <c r="D162" s="34">
        <f>SUMIFS('[1]1. Отчет АТС'!$D:$D,'[1]1. Отчет АТС'!$A:$A,$A162,'[1]1. Отчет АТС'!$B:$B,2)</f>
        <v>0</v>
      </c>
      <c r="E162" s="34">
        <f>SUMIFS('[1]1. Отчет АТС'!$D:$D,'[1]1. Отчет АТС'!$A:$A,$A162,'[1]1. Отчет АТС'!$B:$B,3)</f>
        <v>0</v>
      </c>
      <c r="F162" s="34">
        <f>SUMIFS('[1]1. Отчет АТС'!$D:$D,'[1]1. Отчет АТС'!$A:$A,$A162,'[1]1. Отчет АТС'!$B:$B,4)</f>
        <v>0</v>
      </c>
      <c r="G162" s="34">
        <f>SUMIFS('[1]1. Отчет АТС'!$D:$D,'[1]1. Отчет АТС'!$A:$A,$A162,'[1]1. Отчет АТС'!$B:$B,5)</f>
        <v>0</v>
      </c>
      <c r="H162" s="34">
        <f>SUMIFS('[1]1. Отчет АТС'!$D:$D,'[1]1. Отчет АТС'!$A:$A,$A162,'[1]1. Отчет АТС'!$B:$B,6)</f>
        <v>0</v>
      </c>
      <c r="I162" s="34">
        <f>SUMIFS('[1]1. Отчет АТС'!$D:$D,'[1]1. Отчет АТС'!$A:$A,$A162,'[1]1. Отчет АТС'!$B:$B,7)</f>
        <v>133.93</v>
      </c>
      <c r="J162" s="34">
        <f>SUMIFS('[1]1. Отчет АТС'!$D:$D,'[1]1. Отчет АТС'!$A:$A,$A162,'[1]1. Отчет АТС'!$B:$B,8)</f>
        <v>320.33</v>
      </c>
      <c r="K162" s="34">
        <f>SUMIFS('[1]1. Отчет АТС'!$D:$D,'[1]1. Отчет АТС'!$A:$A,$A162,'[1]1. Отчет АТС'!$B:$B,9)</f>
        <v>42.17</v>
      </c>
      <c r="L162" s="34">
        <f>SUMIFS('[1]1. Отчет АТС'!$D:$D,'[1]1. Отчет АТС'!$A:$A,$A162,'[1]1. Отчет АТС'!$B:$B,10)</f>
        <v>0</v>
      </c>
      <c r="M162" s="34">
        <f>SUMIFS('[1]1. Отчет АТС'!$D:$D,'[1]1. Отчет АТС'!$A:$A,$A162,'[1]1. Отчет АТС'!$B:$B,11)</f>
        <v>0</v>
      </c>
      <c r="N162" s="34">
        <f>SUMIFS('[1]1. Отчет АТС'!$D:$D,'[1]1. Отчет АТС'!$A:$A,$A162,'[1]1. Отчет АТС'!$B:$B,12)</f>
        <v>0</v>
      </c>
      <c r="O162" s="34">
        <f>SUMIFS('[1]1. Отчет АТС'!$D:$D,'[1]1. Отчет АТС'!$A:$A,$A162,'[1]1. Отчет АТС'!$B:$B,13)</f>
        <v>0</v>
      </c>
      <c r="P162" s="34">
        <f>SUMIFS('[1]1. Отчет АТС'!$D:$D,'[1]1. Отчет АТС'!$A:$A,$A162,'[1]1. Отчет АТС'!$B:$B,14)</f>
        <v>0</v>
      </c>
      <c r="Q162" s="34">
        <f>SUMIFS('[1]1. Отчет АТС'!$D:$D,'[1]1. Отчет АТС'!$A:$A,$A162,'[1]1. Отчет АТС'!$B:$B,15)</f>
        <v>0</v>
      </c>
      <c r="R162" s="34">
        <f>SUMIFS('[1]1. Отчет АТС'!$D:$D,'[1]1. Отчет АТС'!$A:$A,$A162,'[1]1. Отчет АТС'!$B:$B,16)</f>
        <v>0</v>
      </c>
      <c r="S162" s="34">
        <f>SUMIFS('[1]1. Отчет АТС'!$D:$D,'[1]1. Отчет АТС'!$A:$A,$A162,'[1]1. Отчет АТС'!$B:$B,17)</f>
        <v>0</v>
      </c>
      <c r="T162" s="34">
        <f>SUMIFS('[1]1. Отчет АТС'!$D:$D,'[1]1. Отчет АТС'!$A:$A,$A162,'[1]1. Отчет АТС'!$B:$B,18)</f>
        <v>0</v>
      </c>
      <c r="U162" s="34">
        <f>SUMIFS('[1]1. Отчет АТС'!$D:$D,'[1]1. Отчет АТС'!$A:$A,$A162,'[1]1. Отчет АТС'!$B:$B,19)</f>
        <v>0</v>
      </c>
      <c r="V162" s="34">
        <f>SUMIFS('[1]1. Отчет АТС'!$D:$D,'[1]1. Отчет АТС'!$A:$A,$A162,'[1]1. Отчет АТС'!$B:$B,20)</f>
        <v>0</v>
      </c>
      <c r="W162" s="34">
        <f>SUMIFS('[1]1. Отчет АТС'!$D:$D,'[1]1. Отчет АТС'!$A:$A,$A162,'[1]1. Отчет АТС'!$B:$B,21)</f>
        <v>0</v>
      </c>
      <c r="X162" s="34">
        <f>SUMIFS('[1]1. Отчет АТС'!$D:$D,'[1]1. Отчет АТС'!$A:$A,$A162,'[1]1. Отчет АТС'!$B:$B,22)</f>
        <v>0</v>
      </c>
      <c r="Y162" s="34">
        <f>SUMIFS('[1]1. Отчет АТС'!$D:$D,'[1]1. Отчет АТС'!$A:$A,$A162,'[1]1. Отчет АТС'!$B:$B,23)</f>
        <v>0</v>
      </c>
    </row>
    <row r="163" spans="1:25" ht="15">
      <c r="A163" s="33">
        <v>45460</v>
      </c>
      <c r="B163" s="34">
        <f>SUMIFS('[1]1. Отчет АТС'!$D:$D,'[1]1. Отчет АТС'!$A:$A,$A163,'[1]1. Отчет АТС'!$B:$B,0)</f>
        <v>4.67</v>
      </c>
      <c r="C163" s="34">
        <f>SUMIFS('[1]1. Отчет АТС'!$D:$D,'[1]1. Отчет АТС'!$A:$A,$A163,'[1]1. Отчет АТС'!$B:$B,1)</f>
        <v>48.8</v>
      </c>
      <c r="D163" s="34">
        <f>SUMIFS('[1]1. Отчет АТС'!$D:$D,'[1]1. Отчет АТС'!$A:$A,$A163,'[1]1. Отчет АТС'!$B:$B,2)</f>
        <v>101.45</v>
      </c>
      <c r="E163" s="34">
        <f>SUMIFS('[1]1. Отчет АТС'!$D:$D,'[1]1. Отчет АТС'!$A:$A,$A163,'[1]1. Отчет АТС'!$B:$B,3)</f>
        <v>112.41</v>
      </c>
      <c r="F163" s="34">
        <f>SUMIFS('[1]1. Отчет АТС'!$D:$D,'[1]1. Отчет АТС'!$A:$A,$A163,'[1]1. Отчет АТС'!$B:$B,4)</f>
        <v>77.290000000000006</v>
      </c>
      <c r="G163" s="34">
        <f>SUMIFS('[1]1. Отчет АТС'!$D:$D,'[1]1. Отчет АТС'!$A:$A,$A163,'[1]1. Отчет АТС'!$B:$B,5)</f>
        <v>143.72999999999999</v>
      </c>
      <c r="H163" s="34">
        <f>SUMIFS('[1]1. Отчет АТС'!$D:$D,'[1]1. Отчет АТС'!$A:$A,$A163,'[1]1. Отчет АТС'!$B:$B,6)</f>
        <v>240.21</v>
      </c>
      <c r="I163" s="34">
        <f>SUMIFS('[1]1. Отчет АТС'!$D:$D,'[1]1. Отчет АТС'!$A:$A,$A163,'[1]1. Отчет АТС'!$B:$B,7)</f>
        <v>327.42</v>
      </c>
      <c r="J163" s="34">
        <f>SUMIFS('[1]1. Отчет АТС'!$D:$D,'[1]1. Отчет АТС'!$A:$A,$A163,'[1]1. Отчет АТС'!$B:$B,8)</f>
        <v>22.77</v>
      </c>
      <c r="K163" s="34">
        <f>SUMIFS('[1]1. Отчет АТС'!$D:$D,'[1]1. Отчет АТС'!$A:$A,$A163,'[1]1. Отчет АТС'!$B:$B,9)</f>
        <v>19.39</v>
      </c>
      <c r="L163" s="34">
        <f>SUMIFS('[1]1. Отчет АТС'!$D:$D,'[1]1. Отчет АТС'!$A:$A,$A163,'[1]1. Отчет АТС'!$B:$B,10)</f>
        <v>116.32</v>
      </c>
      <c r="M163" s="34">
        <f>SUMIFS('[1]1. Отчет АТС'!$D:$D,'[1]1. Отчет АТС'!$A:$A,$A163,'[1]1. Отчет АТС'!$B:$B,11)</f>
        <v>200.91</v>
      </c>
      <c r="N163" s="34">
        <f>SUMIFS('[1]1. Отчет АТС'!$D:$D,'[1]1. Отчет АТС'!$A:$A,$A163,'[1]1. Отчет АТС'!$B:$B,12)</f>
        <v>281.33</v>
      </c>
      <c r="O163" s="34">
        <f>SUMIFS('[1]1. Отчет АТС'!$D:$D,'[1]1. Отчет АТС'!$A:$A,$A163,'[1]1. Отчет АТС'!$B:$B,13)</f>
        <v>307.87</v>
      </c>
      <c r="P163" s="34">
        <f>SUMIFS('[1]1. Отчет АТС'!$D:$D,'[1]1. Отчет АТС'!$A:$A,$A163,'[1]1. Отчет АТС'!$B:$B,14)</f>
        <v>251.16</v>
      </c>
      <c r="Q163" s="34">
        <f>SUMIFS('[1]1. Отчет АТС'!$D:$D,'[1]1. Отчет АТС'!$A:$A,$A163,'[1]1. Отчет АТС'!$B:$B,15)</f>
        <v>244.25</v>
      </c>
      <c r="R163" s="34">
        <f>SUMIFS('[1]1. Отчет АТС'!$D:$D,'[1]1. Отчет АТС'!$A:$A,$A163,'[1]1. Отчет АТС'!$B:$B,16)</f>
        <v>315.61</v>
      </c>
      <c r="S163" s="34">
        <f>SUMIFS('[1]1. Отчет АТС'!$D:$D,'[1]1. Отчет АТС'!$A:$A,$A163,'[1]1. Отчет АТС'!$B:$B,17)</f>
        <v>419.45</v>
      </c>
      <c r="T163" s="34">
        <f>SUMIFS('[1]1. Отчет АТС'!$D:$D,'[1]1. Отчет АТС'!$A:$A,$A163,'[1]1. Отчет АТС'!$B:$B,18)</f>
        <v>255.75</v>
      </c>
      <c r="U163" s="34">
        <f>SUMIFS('[1]1. Отчет АТС'!$D:$D,'[1]1. Отчет АТС'!$A:$A,$A163,'[1]1. Отчет АТС'!$B:$B,19)</f>
        <v>75.36</v>
      </c>
      <c r="V163" s="34">
        <f>SUMIFS('[1]1. Отчет АТС'!$D:$D,'[1]1. Отчет АТС'!$A:$A,$A163,'[1]1. Отчет АТС'!$B:$B,20)</f>
        <v>27.52</v>
      </c>
      <c r="W163" s="34">
        <f>SUMIFS('[1]1. Отчет АТС'!$D:$D,'[1]1. Отчет АТС'!$A:$A,$A163,'[1]1. Отчет АТС'!$B:$B,21)</f>
        <v>20.75</v>
      </c>
      <c r="X163" s="34">
        <f>SUMIFS('[1]1. Отчет АТС'!$D:$D,'[1]1. Отчет АТС'!$A:$A,$A163,'[1]1. Отчет АТС'!$B:$B,22)</f>
        <v>92.96</v>
      </c>
      <c r="Y163" s="34">
        <f>SUMIFS('[1]1. Отчет АТС'!$D:$D,'[1]1. Отчет АТС'!$A:$A,$A163,'[1]1. Отчет АТС'!$B:$B,23)</f>
        <v>0</v>
      </c>
    </row>
    <row r="164" spans="1:25" ht="15">
      <c r="A164" s="33">
        <v>45461</v>
      </c>
      <c r="B164" s="34">
        <f>SUMIFS('[1]1. Отчет АТС'!$D:$D,'[1]1. Отчет АТС'!$A:$A,$A164,'[1]1. Отчет АТС'!$B:$B,0)</f>
        <v>39.64</v>
      </c>
      <c r="C164" s="34">
        <f>SUMIFS('[1]1. Отчет АТС'!$D:$D,'[1]1. Отчет АТС'!$A:$A,$A164,'[1]1. Отчет АТС'!$B:$B,1)</f>
        <v>69.959999999999994</v>
      </c>
      <c r="D164" s="34">
        <f>SUMIFS('[1]1. Отчет АТС'!$D:$D,'[1]1. Отчет АТС'!$A:$A,$A164,'[1]1. Отчет АТС'!$B:$B,2)</f>
        <v>153.76</v>
      </c>
      <c r="E164" s="34">
        <f>SUMIFS('[1]1. Отчет АТС'!$D:$D,'[1]1. Отчет АТС'!$A:$A,$A164,'[1]1. Отчет АТС'!$B:$B,3)</f>
        <v>141.63</v>
      </c>
      <c r="F164" s="34">
        <f>SUMIFS('[1]1. Отчет АТС'!$D:$D,'[1]1. Отчет АТС'!$A:$A,$A164,'[1]1. Отчет АТС'!$B:$B,4)</f>
        <v>192.99</v>
      </c>
      <c r="G164" s="34">
        <f>SUMIFS('[1]1. Отчет АТС'!$D:$D,'[1]1. Отчет АТС'!$A:$A,$A164,'[1]1. Отчет АТС'!$B:$B,5)</f>
        <v>231.58</v>
      </c>
      <c r="H164" s="34">
        <f>SUMIFS('[1]1. Отчет АТС'!$D:$D,'[1]1. Отчет АТС'!$A:$A,$A164,'[1]1. Отчет АТС'!$B:$B,6)</f>
        <v>270.85000000000002</v>
      </c>
      <c r="I164" s="34">
        <f>SUMIFS('[1]1. Отчет АТС'!$D:$D,'[1]1. Отчет АТС'!$A:$A,$A164,'[1]1. Отчет АТС'!$B:$B,7)</f>
        <v>555.01</v>
      </c>
      <c r="J164" s="34">
        <f>SUMIFS('[1]1. Отчет АТС'!$D:$D,'[1]1. Отчет АТС'!$A:$A,$A164,'[1]1. Отчет АТС'!$B:$B,8)</f>
        <v>99.89</v>
      </c>
      <c r="K164" s="34">
        <f>SUMIFS('[1]1. Отчет АТС'!$D:$D,'[1]1. Отчет АТС'!$A:$A,$A164,'[1]1. Отчет АТС'!$B:$B,9)</f>
        <v>492.52</v>
      </c>
      <c r="L164" s="34">
        <f>SUMIFS('[1]1. Отчет АТС'!$D:$D,'[1]1. Отчет АТС'!$A:$A,$A164,'[1]1. Отчет АТС'!$B:$B,10)</f>
        <v>536.75</v>
      </c>
      <c r="M164" s="34">
        <f>SUMIFS('[1]1. Отчет АТС'!$D:$D,'[1]1. Отчет АТС'!$A:$A,$A164,'[1]1. Отчет АТС'!$B:$B,11)</f>
        <v>656.08</v>
      </c>
      <c r="N164" s="34">
        <f>SUMIFS('[1]1. Отчет АТС'!$D:$D,'[1]1. Отчет АТС'!$A:$A,$A164,'[1]1. Отчет АТС'!$B:$B,12)</f>
        <v>1431.5</v>
      </c>
      <c r="O164" s="34">
        <f>SUMIFS('[1]1. Отчет АТС'!$D:$D,'[1]1. Отчет АТС'!$A:$A,$A164,'[1]1. Отчет АТС'!$B:$B,13)</f>
        <v>1585.43</v>
      </c>
      <c r="P164" s="34">
        <f>SUMIFS('[1]1. Отчет АТС'!$D:$D,'[1]1. Отчет АТС'!$A:$A,$A164,'[1]1. Отчет АТС'!$B:$B,14)</f>
        <v>1609.76</v>
      </c>
      <c r="Q164" s="34">
        <f>SUMIFS('[1]1. Отчет АТС'!$D:$D,'[1]1. Отчет АТС'!$A:$A,$A164,'[1]1. Отчет АТС'!$B:$B,15)</f>
        <v>1652.39</v>
      </c>
      <c r="R164" s="34">
        <f>SUMIFS('[1]1. Отчет АТС'!$D:$D,'[1]1. Отчет АТС'!$A:$A,$A164,'[1]1. Отчет АТС'!$B:$B,16)</f>
        <v>935.1</v>
      </c>
      <c r="S164" s="34">
        <f>SUMIFS('[1]1. Отчет АТС'!$D:$D,'[1]1. Отчет АТС'!$A:$A,$A164,'[1]1. Отчет АТС'!$B:$B,17)</f>
        <v>793.19</v>
      </c>
      <c r="T164" s="34">
        <f>SUMIFS('[1]1. Отчет АТС'!$D:$D,'[1]1. Отчет АТС'!$A:$A,$A164,'[1]1. Отчет АТС'!$B:$B,18)</f>
        <v>153.81</v>
      </c>
      <c r="U164" s="34">
        <f>SUMIFS('[1]1. Отчет АТС'!$D:$D,'[1]1. Отчет АТС'!$A:$A,$A164,'[1]1. Отчет АТС'!$B:$B,19)</f>
        <v>72.28</v>
      </c>
      <c r="V164" s="34">
        <f>SUMIFS('[1]1. Отчет АТС'!$D:$D,'[1]1. Отчет АТС'!$A:$A,$A164,'[1]1. Отчет АТС'!$B:$B,20)</f>
        <v>197.06</v>
      </c>
      <c r="W164" s="34">
        <f>SUMIFS('[1]1. Отчет АТС'!$D:$D,'[1]1. Отчет АТС'!$A:$A,$A164,'[1]1. Отчет АТС'!$B:$B,21)</f>
        <v>47.65</v>
      </c>
      <c r="X164" s="34">
        <f>SUMIFS('[1]1. Отчет АТС'!$D:$D,'[1]1. Отчет АТС'!$A:$A,$A164,'[1]1. Отчет АТС'!$B:$B,22)</f>
        <v>0</v>
      </c>
      <c r="Y164" s="34">
        <f>SUMIFS('[1]1. Отчет АТС'!$D:$D,'[1]1. Отчет АТС'!$A:$A,$A164,'[1]1. Отчет АТС'!$B:$B,23)</f>
        <v>0</v>
      </c>
    </row>
    <row r="165" spans="1:25" ht="15">
      <c r="A165" s="33">
        <v>45462</v>
      </c>
      <c r="B165" s="34">
        <f>SUMIFS('[1]1. Отчет АТС'!$D:$D,'[1]1. Отчет АТС'!$A:$A,$A165,'[1]1. Отчет АТС'!$B:$B,0)</f>
        <v>52.27</v>
      </c>
      <c r="C165" s="34">
        <f>SUMIFS('[1]1. Отчет АТС'!$D:$D,'[1]1. Отчет АТС'!$A:$A,$A165,'[1]1. Отчет АТС'!$B:$B,1)</f>
        <v>52.37</v>
      </c>
      <c r="D165" s="34">
        <f>SUMIFS('[1]1. Отчет АТС'!$D:$D,'[1]1. Отчет АТС'!$A:$A,$A165,'[1]1. Отчет АТС'!$B:$B,2)</f>
        <v>144.77000000000001</v>
      </c>
      <c r="E165" s="34">
        <f>SUMIFS('[1]1. Отчет АТС'!$D:$D,'[1]1. Отчет АТС'!$A:$A,$A165,'[1]1. Отчет АТС'!$B:$B,3)</f>
        <v>82.1</v>
      </c>
      <c r="F165" s="34">
        <f>SUMIFS('[1]1. Отчет АТС'!$D:$D,'[1]1. Отчет АТС'!$A:$A,$A165,'[1]1. Отчет АТС'!$B:$B,4)</f>
        <v>246.1</v>
      </c>
      <c r="G165" s="34">
        <f>SUMIFS('[1]1. Отчет АТС'!$D:$D,'[1]1. Отчет АТС'!$A:$A,$A165,'[1]1. Отчет АТС'!$B:$B,5)</f>
        <v>153.18</v>
      </c>
      <c r="H165" s="34">
        <f>SUMIFS('[1]1. Отчет АТС'!$D:$D,'[1]1. Отчет АТС'!$A:$A,$A165,'[1]1. Отчет АТС'!$B:$B,6)</f>
        <v>276.83</v>
      </c>
      <c r="I165" s="34">
        <f>SUMIFS('[1]1. Отчет АТС'!$D:$D,'[1]1. Отчет АТС'!$A:$A,$A165,'[1]1. Отчет АТС'!$B:$B,7)</f>
        <v>454.07</v>
      </c>
      <c r="J165" s="34">
        <f>SUMIFS('[1]1. Отчет АТС'!$D:$D,'[1]1. Отчет АТС'!$A:$A,$A165,'[1]1. Отчет АТС'!$B:$B,8)</f>
        <v>50.98</v>
      </c>
      <c r="K165" s="34">
        <f>SUMIFS('[1]1. Отчет АТС'!$D:$D,'[1]1. Отчет АТС'!$A:$A,$A165,'[1]1. Отчет АТС'!$B:$B,9)</f>
        <v>235.09</v>
      </c>
      <c r="L165" s="34">
        <f>SUMIFS('[1]1. Отчет АТС'!$D:$D,'[1]1. Отчет АТС'!$A:$A,$A165,'[1]1. Отчет АТС'!$B:$B,10)</f>
        <v>886.21</v>
      </c>
      <c r="M165" s="34">
        <f>SUMIFS('[1]1. Отчет АТС'!$D:$D,'[1]1. Отчет АТС'!$A:$A,$A165,'[1]1. Отчет АТС'!$B:$B,11)</f>
        <v>857.92</v>
      </c>
      <c r="N165" s="34">
        <f>SUMIFS('[1]1. Отчет АТС'!$D:$D,'[1]1. Отчет АТС'!$A:$A,$A165,'[1]1. Отчет АТС'!$B:$B,12)</f>
        <v>868.34</v>
      </c>
      <c r="O165" s="34">
        <f>SUMIFS('[1]1. Отчет АТС'!$D:$D,'[1]1. Отчет АТС'!$A:$A,$A165,'[1]1. Отчет АТС'!$B:$B,13)</f>
        <v>835.19</v>
      </c>
      <c r="P165" s="34">
        <f>SUMIFS('[1]1. Отчет АТС'!$D:$D,'[1]1. Отчет АТС'!$A:$A,$A165,'[1]1. Отчет АТС'!$B:$B,14)</f>
        <v>840.12</v>
      </c>
      <c r="Q165" s="34">
        <f>SUMIFS('[1]1. Отчет АТС'!$D:$D,'[1]1. Отчет АТС'!$A:$A,$A165,'[1]1. Отчет АТС'!$B:$B,15)</f>
        <v>906.64</v>
      </c>
      <c r="R165" s="34">
        <f>SUMIFS('[1]1. Отчет АТС'!$D:$D,'[1]1. Отчет АТС'!$A:$A,$A165,'[1]1. Отчет АТС'!$B:$B,16)</f>
        <v>2574.25</v>
      </c>
      <c r="S165" s="34">
        <f>SUMIFS('[1]1. Отчет АТС'!$D:$D,'[1]1. Отчет АТС'!$A:$A,$A165,'[1]1. Отчет АТС'!$B:$B,17)</f>
        <v>1984.1</v>
      </c>
      <c r="T165" s="34">
        <f>SUMIFS('[1]1. Отчет АТС'!$D:$D,'[1]1. Отчет АТС'!$A:$A,$A165,'[1]1. Отчет АТС'!$B:$B,18)</f>
        <v>2250.86</v>
      </c>
      <c r="U165" s="34">
        <f>SUMIFS('[1]1. Отчет АТС'!$D:$D,'[1]1. Отчет АТС'!$A:$A,$A165,'[1]1. Отчет АТС'!$B:$B,19)</f>
        <v>3549.73</v>
      </c>
      <c r="V165" s="34">
        <f>SUMIFS('[1]1. Отчет АТС'!$D:$D,'[1]1. Отчет АТС'!$A:$A,$A165,'[1]1. Отчет АТС'!$B:$B,20)</f>
        <v>869.45</v>
      </c>
      <c r="W165" s="34">
        <f>SUMIFS('[1]1. Отчет АТС'!$D:$D,'[1]1. Отчет АТС'!$A:$A,$A165,'[1]1. Отчет АТС'!$B:$B,21)</f>
        <v>922.11</v>
      </c>
      <c r="X165" s="34">
        <f>SUMIFS('[1]1. Отчет АТС'!$D:$D,'[1]1. Отчет АТС'!$A:$A,$A165,'[1]1. Отчет АТС'!$B:$B,22)</f>
        <v>832.98</v>
      </c>
      <c r="Y165" s="34">
        <f>SUMIFS('[1]1. Отчет АТС'!$D:$D,'[1]1. Отчет АТС'!$A:$A,$A165,'[1]1. Отчет АТС'!$B:$B,23)</f>
        <v>517.41</v>
      </c>
    </row>
    <row r="166" spans="1:25" ht="15">
      <c r="A166" s="33">
        <v>45463</v>
      </c>
      <c r="B166" s="34">
        <f>SUMIFS('[1]1. Отчет АТС'!$D:$D,'[1]1. Отчет АТС'!$A:$A,$A166,'[1]1. Отчет АТС'!$B:$B,0)</f>
        <v>42.33</v>
      </c>
      <c r="C166" s="34">
        <f>SUMIFS('[1]1. Отчет АТС'!$D:$D,'[1]1. Отчет АТС'!$A:$A,$A166,'[1]1. Отчет АТС'!$B:$B,1)</f>
        <v>40.65</v>
      </c>
      <c r="D166" s="34">
        <f>SUMIFS('[1]1. Отчет АТС'!$D:$D,'[1]1. Отчет АТС'!$A:$A,$A166,'[1]1. Отчет АТС'!$B:$B,2)</f>
        <v>0</v>
      </c>
      <c r="E166" s="34">
        <f>SUMIFS('[1]1. Отчет АТС'!$D:$D,'[1]1. Отчет АТС'!$A:$A,$A166,'[1]1. Отчет АТС'!$B:$B,3)</f>
        <v>0</v>
      </c>
      <c r="F166" s="34">
        <f>SUMIFS('[1]1. Отчет АТС'!$D:$D,'[1]1. Отчет АТС'!$A:$A,$A166,'[1]1. Отчет АТС'!$B:$B,4)</f>
        <v>24.69</v>
      </c>
      <c r="G166" s="34">
        <f>SUMIFS('[1]1. Отчет АТС'!$D:$D,'[1]1. Отчет АТС'!$A:$A,$A166,'[1]1. Отчет АТС'!$B:$B,5)</f>
        <v>243.26</v>
      </c>
      <c r="H166" s="34">
        <f>SUMIFS('[1]1. Отчет АТС'!$D:$D,'[1]1. Отчет АТС'!$A:$A,$A166,'[1]1. Отчет АТС'!$B:$B,6)</f>
        <v>291.33</v>
      </c>
      <c r="I166" s="34">
        <f>SUMIFS('[1]1. Отчет АТС'!$D:$D,'[1]1. Отчет АТС'!$A:$A,$A166,'[1]1. Отчет АТС'!$B:$B,7)</f>
        <v>564.42999999999995</v>
      </c>
      <c r="J166" s="34">
        <f>SUMIFS('[1]1. Отчет АТС'!$D:$D,'[1]1. Отчет АТС'!$A:$A,$A166,'[1]1. Отчет АТС'!$B:$B,8)</f>
        <v>83.53</v>
      </c>
      <c r="K166" s="34">
        <f>SUMIFS('[1]1. Отчет АТС'!$D:$D,'[1]1. Отчет АТС'!$A:$A,$A166,'[1]1. Отчет АТС'!$B:$B,9)</f>
        <v>411.38</v>
      </c>
      <c r="L166" s="34">
        <f>SUMIFS('[1]1. Отчет АТС'!$D:$D,'[1]1. Отчет АТС'!$A:$A,$A166,'[1]1. Отчет АТС'!$B:$B,10)</f>
        <v>799.97</v>
      </c>
      <c r="M166" s="34">
        <f>SUMIFS('[1]1. Отчет АТС'!$D:$D,'[1]1. Отчет АТС'!$A:$A,$A166,'[1]1. Отчет АТС'!$B:$B,11)</f>
        <v>870.17</v>
      </c>
      <c r="N166" s="34">
        <f>SUMIFS('[1]1. Отчет АТС'!$D:$D,'[1]1. Отчет АТС'!$A:$A,$A166,'[1]1. Отчет АТС'!$B:$B,12)</f>
        <v>1286.72</v>
      </c>
      <c r="O166" s="34">
        <f>SUMIFS('[1]1. Отчет АТС'!$D:$D,'[1]1. Отчет АТС'!$A:$A,$A166,'[1]1. Отчет АТС'!$B:$B,13)</f>
        <v>2134.85</v>
      </c>
      <c r="P166" s="34">
        <f>SUMIFS('[1]1. Отчет АТС'!$D:$D,'[1]1. Отчет АТС'!$A:$A,$A166,'[1]1. Отчет АТС'!$B:$B,14)</f>
        <v>2181.73</v>
      </c>
      <c r="Q166" s="34">
        <f>SUMIFS('[1]1. Отчет АТС'!$D:$D,'[1]1. Отчет АТС'!$A:$A,$A166,'[1]1. Отчет АТС'!$B:$B,15)</f>
        <v>2164.7800000000002</v>
      </c>
      <c r="R166" s="34">
        <f>SUMIFS('[1]1. Отчет АТС'!$D:$D,'[1]1. Отчет АТС'!$A:$A,$A166,'[1]1. Отчет АТС'!$B:$B,16)</f>
        <v>876.94</v>
      </c>
      <c r="S166" s="34">
        <f>SUMIFS('[1]1. Отчет АТС'!$D:$D,'[1]1. Отчет АТС'!$A:$A,$A166,'[1]1. Отчет АТС'!$B:$B,17)</f>
        <v>100.45</v>
      </c>
      <c r="T166" s="34">
        <f>SUMIFS('[1]1. Отчет АТС'!$D:$D,'[1]1. Отчет АТС'!$A:$A,$A166,'[1]1. Отчет АТС'!$B:$B,18)</f>
        <v>0</v>
      </c>
      <c r="U166" s="34">
        <f>SUMIFS('[1]1. Отчет АТС'!$D:$D,'[1]1. Отчет АТС'!$A:$A,$A166,'[1]1. Отчет АТС'!$B:$B,19)</f>
        <v>19.34</v>
      </c>
      <c r="V166" s="34">
        <f>SUMIFS('[1]1. Отчет АТС'!$D:$D,'[1]1. Отчет АТС'!$A:$A,$A166,'[1]1. Отчет АТС'!$B:$B,20)</f>
        <v>23.63</v>
      </c>
      <c r="W166" s="34">
        <f>SUMIFS('[1]1. Отчет АТС'!$D:$D,'[1]1. Отчет АТС'!$A:$A,$A166,'[1]1. Отчет АТС'!$B:$B,21)</f>
        <v>9.7100000000000009</v>
      </c>
      <c r="X166" s="34">
        <f>SUMIFS('[1]1. Отчет АТС'!$D:$D,'[1]1. Отчет АТС'!$A:$A,$A166,'[1]1. Отчет АТС'!$B:$B,22)</f>
        <v>0</v>
      </c>
      <c r="Y166" s="34">
        <f>SUMIFS('[1]1. Отчет АТС'!$D:$D,'[1]1. Отчет АТС'!$A:$A,$A166,'[1]1. Отчет АТС'!$B:$B,23)</f>
        <v>0</v>
      </c>
    </row>
    <row r="167" spans="1:25" ht="15">
      <c r="A167" s="33">
        <v>45464</v>
      </c>
      <c r="B167" s="34">
        <f>SUMIFS('[1]1. Отчет АТС'!$D:$D,'[1]1. Отчет АТС'!$A:$A,$A167,'[1]1. Отчет АТС'!$B:$B,0)</f>
        <v>0</v>
      </c>
      <c r="C167" s="34">
        <f>SUMIFS('[1]1. Отчет АТС'!$D:$D,'[1]1. Отчет АТС'!$A:$A,$A167,'[1]1. Отчет АТС'!$B:$B,1)</f>
        <v>0</v>
      </c>
      <c r="D167" s="34">
        <f>SUMIFS('[1]1. Отчет АТС'!$D:$D,'[1]1. Отчет АТС'!$A:$A,$A167,'[1]1. Отчет АТС'!$B:$B,2)</f>
        <v>0</v>
      </c>
      <c r="E167" s="34">
        <f>SUMIFS('[1]1. Отчет АТС'!$D:$D,'[1]1. Отчет АТС'!$A:$A,$A167,'[1]1. Отчет АТС'!$B:$B,3)</f>
        <v>0</v>
      </c>
      <c r="F167" s="34">
        <f>SUMIFS('[1]1. Отчет АТС'!$D:$D,'[1]1. Отчет АТС'!$A:$A,$A167,'[1]1. Отчет АТС'!$B:$B,4)</f>
        <v>0</v>
      </c>
      <c r="G167" s="34">
        <f>SUMIFS('[1]1. Отчет АТС'!$D:$D,'[1]1. Отчет АТС'!$A:$A,$A167,'[1]1. Отчет АТС'!$B:$B,5)</f>
        <v>955.53</v>
      </c>
      <c r="H167" s="34">
        <f>SUMIFS('[1]1. Отчет АТС'!$D:$D,'[1]1. Отчет АТС'!$A:$A,$A167,'[1]1. Отчет АТС'!$B:$B,6)</f>
        <v>214.2</v>
      </c>
      <c r="I167" s="34">
        <f>SUMIFS('[1]1. Отчет АТС'!$D:$D,'[1]1. Отчет АТС'!$A:$A,$A167,'[1]1. Отчет АТС'!$B:$B,7)</f>
        <v>213.86</v>
      </c>
      <c r="J167" s="34">
        <f>SUMIFS('[1]1. Отчет АТС'!$D:$D,'[1]1. Отчет АТС'!$A:$A,$A167,'[1]1. Отчет АТС'!$B:$B,8)</f>
        <v>216.34</v>
      </c>
      <c r="K167" s="34">
        <f>SUMIFS('[1]1. Отчет АТС'!$D:$D,'[1]1. Отчет АТС'!$A:$A,$A167,'[1]1. Отчет АТС'!$B:$B,9)</f>
        <v>3.31</v>
      </c>
      <c r="L167" s="34">
        <f>SUMIFS('[1]1. Отчет АТС'!$D:$D,'[1]1. Отчет АТС'!$A:$A,$A167,'[1]1. Отчет АТС'!$B:$B,10)</f>
        <v>0</v>
      </c>
      <c r="M167" s="34">
        <f>SUMIFS('[1]1. Отчет АТС'!$D:$D,'[1]1. Отчет АТС'!$A:$A,$A167,'[1]1. Отчет АТС'!$B:$B,11)</f>
        <v>0</v>
      </c>
      <c r="N167" s="34">
        <f>SUMIFS('[1]1. Отчет АТС'!$D:$D,'[1]1. Отчет АТС'!$A:$A,$A167,'[1]1. Отчет АТС'!$B:$B,12)</f>
        <v>0</v>
      </c>
      <c r="O167" s="34">
        <f>SUMIFS('[1]1. Отчет АТС'!$D:$D,'[1]1. Отчет АТС'!$A:$A,$A167,'[1]1. Отчет АТС'!$B:$B,13)</f>
        <v>0</v>
      </c>
      <c r="P167" s="34">
        <f>SUMIFS('[1]1. Отчет АТС'!$D:$D,'[1]1. Отчет АТС'!$A:$A,$A167,'[1]1. Отчет АТС'!$B:$B,14)</f>
        <v>0</v>
      </c>
      <c r="Q167" s="34">
        <f>SUMIFS('[1]1. Отчет АТС'!$D:$D,'[1]1. Отчет АТС'!$A:$A,$A167,'[1]1. Отчет АТС'!$B:$B,15)</f>
        <v>0</v>
      </c>
      <c r="R167" s="34">
        <f>SUMIFS('[1]1. Отчет АТС'!$D:$D,'[1]1. Отчет АТС'!$A:$A,$A167,'[1]1. Отчет АТС'!$B:$B,16)</f>
        <v>0</v>
      </c>
      <c r="S167" s="34">
        <f>SUMIFS('[1]1. Отчет АТС'!$D:$D,'[1]1. Отчет АТС'!$A:$A,$A167,'[1]1. Отчет АТС'!$B:$B,17)</f>
        <v>0</v>
      </c>
      <c r="T167" s="34">
        <f>SUMIFS('[1]1. Отчет АТС'!$D:$D,'[1]1. Отчет АТС'!$A:$A,$A167,'[1]1. Отчет АТС'!$B:$B,18)</f>
        <v>0</v>
      </c>
      <c r="U167" s="34">
        <f>SUMIFS('[1]1. Отчет АТС'!$D:$D,'[1]1. Отчет АТС'!$A:$A,$A167,'[1]1. Отчет АТС'!$B:$B,19)</f>
        <v>0</v>
      </c>
      <c r="V167" s="34">
        <f>SUMIFS('[1]1. Отчет АТС'!$D:$D,'[1]1. Отчет АТС'!$A:$A,$A167,'[1]1. Отчет АТС'!$B:$B,20)</f>
        <v>0</v>
      </c>
      <c r="W167" s="34">
        <f>SUMIFS('[1]1. Отчет АТС'!$D:$D,'[1]1. Отчет АТС'!$A:$A,$A167,'[1]1. Отчет АТС'!$B:$B,21)</f>
        <v>0</v>
      </c>
      <c r="X167" s="34">
        <f>SUMIFS('[1]1. Отчет АТС'!$D:$D,'[1]1. Отчет АТС'!$A:$A,$A167,'[1]1. Отчет АТС'!$B:$B,22)</f>
        <v>0</v>
      </c>
      <c r="Y167" s="34">
        <f>SUMIFS('[1]1. Отчет АТС'!$D:$D,'[1]1. Отчет АТС'!$A:$A,$A167,'[1]1. Отчет АТС'!$B:$B,23)</f>
        <v>0</v>
      </c>
    </row>
    <row r="168" spans="1:25" ht="15">
      <c r="A168" s="33">
        <v>45465</v>
      </c>
      <c r="B168" s="34">
        <f>SUMIFS('[1]1. Отчет АТС'!$D:$D,'[1]1. Отчет АТС'!$A:$A,$A168,'[1]1. Отчет АТС'!$B:$B,0)</f>
        <v>0</v>
      </c>
      <c r="C168" s="34">
        <f>SUMIFS('[1]1. Отчет АТС'!$D:$D,'[1]1. Отчет АТС'!$A:$A,$A168,'[1]1. Отчет АТС'!$B:$B,1)</f>
        <v>0</v>
      </c>
      <c r="D168" s="34">
        <f>SUMIFS('[1]1. Отчет АТС'!$D:$D,'[1]1. Отчет АТС'!$A:$A,$A168,'[1]1. Отчет АТС'!$B:$B,2)</f>
        <v>4.72</v>
      </c>
      <c r="E168" s="34">
        <f>SUMIFS('[1]1. Отчет АТС'!$D:$D,'[1]1. Отчет АТС'!$A:$A,$A168,'[1]1. Отчет АТС'!$B:$B,3)</f>
        <v>0</v>
      </c>
      <c r="F168" s="34">
        <f>SUMIFS('[1]1. Отчет АТС'!$D:$D,'[1]1. Отчет АТС'!$A:$A,$A168,'[1]1. Отчет АТС'!$B:$B,4)</f>
        <v>61.43</v>
      </c>
      <c r="G168" s="34">
        <f>SUMIFS('[1]1. Отчет АТС'!$D:$D,'[1]1. Отчет АТС'!$A:$A,$A168,'[1]1. Отчет АТС'!$B:$B,5)</f>
        <v>74.73</v>
      </c>
      <c r="H168" s="34">
        <f>SUMIFS('[1]1. Отчет АТС'!$D:$D,'[1]1. Отчет АТС'!$A:$A,$A168,'[1]1. Отчет АТС'!$B:$B,6)</f>
        <v>141.6</v>
      </c>
      <c r="I168" s="34">
        <f>SUMIFS('[1]1. Отчет АТС'!$D:$D,'[1]1. Отчет АТС'!$A:$A,$A168,'[1]1. Отчет АТС'!$B:$B,7)</f>
        <v>234.03</v>
      </c>
      <c r="J168" s="34">
        <f>SUMIFS('[1]1. Отчет АТС'!$D:$D,'[1]1. Отчет АТС'!$A:$A,$A168,'[1]1. Отчет АТС'!$B:$B,8)</f>
        <v>218.25</v>
      </c>
      <c r="K168" s="34">
        <f>SUMIFS('[1]1. Отчет АТС'!$D:$D,'[1]1. Отчет АТС'!$A:$A,$A168,'[1]1. Отчет АТС'!$B:$B,9)</f>
        <v>32.44</v>
      </c>
      <c r="L168" s="34">
        <f>SUMIFS('[1]1. Отчет АТС'!$D:$D,'[1]1. Отчет АТС'!$A:$A,$A168,'[1]1. Отчет АТС'!$B:$B,10)</f>
        <v>4.43</v>
      </c>
      <c r="M168" s="34">
        <f>SUMIFS('[1]1. Отчет АТС'!$D:$D,'[1]1. Отчет АТС'!$A:$A,$A168,'[1]1. Отчет АТС'!$B:$B,11)</f>
        <v>0</v>
      </c>
      <c r="N168" s="34">
        <f>SUMIFS('[1]1. Отчет АТС'!$D:$D,'[1]1. Отчет АТС'!$A:$A,$A168,'[1]1. Отчет АТС'!$B:$B,12)</f>
        <v>0</v>
      </c>
      <c r="O168" s="34">
        <f>SUMIFS('[1]1. Отчет АТС'!$D:$D,'[1]1. Отчет АТС'!$A:$A,$A168,'[1]1. Отчет АТС'!$B:$B,13)</f>
        <v>0</v>
      </c>
      <c r="P168" s="34">
        <f>SUMIFS('[1]1. Отчет АТС'!$D:$D,'[1]1. Отчет АТС'!$A:$A,$A168,'[1]1. Отчет АТС'!$B:$B,14)</f>
        <v>0</v>
      </c>
      <c r="Q168" s="34">
        <f>SUMIFS('[1]1. Отчет АТС'!$D:$D,'[1]1. Отчет АТС'!$A:$A,$A168,'[1]1. Отчет АТС'!$B:$B,15)</f>
        <v>0</v>
      </c>
      <c r="R168" s="34">
        <f>SUMIFS('[1]1. Отчет АТС'!$D:$D,'[1]1. Отчет АТС'!$A:$A,$A168,'[1]1. Отчет АТС'!$B:$B,16)</f>
        <v>0</v>
      </c>
      <c r="S168" s="34">
        <f>SUMIFS('[1]1. Отчет АТС'!$D:$D,'[1]1. Отчет АТС'!$A:$A,$A168,'[1]1. Отчет АТС'!$B:$B,17)</f>
        <v>0</v>
      </c>
      <c r="T168" s="34">
        <f>SUMIFS('[1]1. Отчет АТС'!$D:$D,'[1]1. Отчет АТС'!$A:$A,$A168,'[1]1. Отчет АТС'!$B:$B,18)</f>
        <v>0</v>
      </c>
      <c r="U168" s="34">
        <f>SUMIFS('[1]1. Отчет АТС'!$D:$D,'[1]1. Отчет АТС'!$A:$A,$A168,'[1]1. Отчет АТС'!$B:$B,19)</f>
        <v>0</v>
      </c>
      <c r="V168" s="34">
        <f>SUMIFS('[1]1. Отчет АТС'!$D:$D,'[1]1. Отчет АТС'!$A:$A,$A168,'[1]1. Отчет АТС'!$B:$B,20)</f>
        <v>0</v>
      </c>
      <c r="W168" s="34">
        <f>SUMIFS('[1]1. Отчет АТС'!$D:$D,'[1]1. Отчет АТС'!$A:$A,$A168,'[1]1. Отчет АТС'!$B:$B,21)</f>
        <v>0</v>
      </c>
      <c r="X168" s="34">
        <f>SUMIFS('[1]1. Отчет АТС'!$D:$D,'[1]1. Отчет АТС'!$A:$A,$A168,'[1]1. Отчет АТС'!$B:$B,22)</f>
        <v>0</v>
      </c>
      <c r="Y168" s="34">
        <f>SUMIFS('[1]1. Отчет АТС'!$D:$D,'[1]1. Отчет АТС'!$A:$A,$A168,'[1]1. Отчет АТС'!$B:$B,23)</f>
        <v>0</v>
      </c>
    </row>
    <row r="169" spans="1:25" ht="15">
      <c r="A169" s="33">
        <v>45466</v>
      </c>
      <c r="B169" s="34">
        <f>SUMIFS('[1]1. Отчет АТС'!$D:$D,'[1]1. Отчет АТС'!$A:$A,$A169,'[1]1. Отчет АТС'!$B:$B,0)</f>
        <v>0</v>
      </c>
      <c r="C169" s="34">
        <f>SUMIFS('[1]1. Отчет АТС'!$D:$D,'[1]1. Отчет АТС'!$A:$A,$A169,'[1]1. Отчет АТС'!$B:$B,1)</f>
        <v>0</v>
      </c>
      <c r="D169" s="34">
        <f>SUMIFS('[1]1. Отчет АТС'!$D:$D,'[1]1. Отчет АТС'!$A:$A,$A169,'[1]1. Отчет АТС'!$B:$B,2)</f>
        <v>0</v>
      </c>
      <c r="E169" s="34">
        <f>SUMIFS('[1]1. Отчет АТС'!$D:$D,'[1]1. Отчет АТС'!$A:$A,$A169,'[1]1. Отчет АТС'!$B:$B,3)</f>
        <v>0</v>
      </c>
      <c r="F169" s="34">
        <f>SUMIFS('[1]1. Отчет АТС'!$D:$D,'[1]1. Отчет АТС'!$A:$A,$A169,'[1]1. Отчет АТС'!$B:$B,4)</f>
        <v>0</v>
      </c>
      <c r="G169" s="34">
        <f>SUMIFS('[1]1. Отчет АТС'!$D:$D,'[1]1. Отчет АТС'!$A:$A,$A169,'[1]1. Отчет АТС'!$B:$B,5)</f>
        <v>106.73</v>
      </c>
      <c r="H169" s="34">
        <f>SUMIFS('[1]1. Отчет АТС'!$D:$D,'[1]1. Отчет АТС'!$A:$A,$A169,'[1]1. Отчет АТС'!$B:$B,6)</f>
        <v>52.09</v>
      </c>
      <c r="I169" s="34">
        <f>SUMIFS('[1]1. Отчет АТС'!$D:$D,'[1]1. Отчет АТС'!$A:$A,$A169,'[1]1. Отчет АТС'!$B:$B,7)</f>
        <v>127.18</v>
      </c>
      <c r="J169" s="34">
        <f>SUMIFS('[1]1. Отчет АТС'!$D:$D,'[1]1. Отчет АТС'!$A:$A,$A169,'[1]1. Отчет АТС'!$B:$B,8)</f>
        <v>100.53</v>
      </c>
      <c r="K169" s="34">
        <f>SUMIFS('[1]1. Отчет АТС'!$D:$D,'[1]1. Отчет АТС'!$A:$A,$A169,'[1]1. Отчет АТС'!$B:$B,9)</f>
        <v>0</v>
      </c>
      <c r="L169" s="34">
        <f>SUMIFS('[1]1. Отчет АТС'!$D:$D,'[1]1. Отчет АТС'!$A:$A,$A169,'[1]1. Отчет АТС'!$B:$B,10)</f>
        <v>0</v>
      </c>
      <c r="M169" s="34">
        <f>SUMIFS('[1]1. Отчет АТС'!$D:$D,'[1]1. Отчет АТС'!$A:$A,$A169,'[1]1. Отчет АТС'!$B:$B,11)</f>
        <v>0</v>
      </c>
      <c r="N169" s="34">
        <f>SUMIFS('[1]1. Отчет АТС'!$D:$D,'[1]1. Отчет АТС'!$A:$A,$A169,'[1]1. Отчет АТС'!$B:$B,12)</f>
        <v>0</v>
      </c>
      <c r="O169" s="34">
        <f>SUMIFS('[1]1. Отчет АТС'!$D:$D,'[1]1. Отчет АТС'!$A:$A,$A169,'[1]1. Отчет АТС'!$B:$B,13)</f>
        <v>0</v>
      </c>
      <c r="P169" s="34">
        <f>SUMIFS('[1]1. Отчет АТС'!$D:$D,'[1]1. Отчет АТС'!$A:$A,$A169,'[1]1. Отчет АТС'!$B:$B,14)</f>
        <v>0</v>
      </c>
      <c r="Q169" s="34">
        <f>SUMIFS('[1]1. Отчет АТС'!$D:$D,'[1]1. Отчет АТС'!$A:$A,$A169,'[1]1. Отчет АТС'!$B:$B,15)</f>
        <v>0</v>
      </c>
      <c r="R169" s="34">
        <f>SUMIFS('[1]1. Отчет АТС'!$D:$D,'[1]1. Отчет АТС'!$A:$A,$A169,'[1]1. Отчет АТС'!$B:$B,16)</f>
        <v>0</v>
      </c>
      <c r="S169" s="34">
        <f>SUMIFS('[1]1. Отчет АТС'!$D:$D,'[1]1. Отчет АТС'!$A:$A,$A169,'[1]1. Отчет АТС'!$B:$B,17)</f>
        <v>0</v>
      </c>
      <c r="T169" s="34">
        <f>SUMIFS('[1]1. Отчет АТС'!$D:$D,'[1]1. Отчет АТС'!$A:$A,$A169,'[1]1. Отчет АТС'!$B:$B,18)</f>
        <v>0</v>
      </c>
      <c r="U169" s="34">
        <f>SUMIFS('[1]1. Отчет АТС'!$D:$D,'[1]1. Отчет АТС'!$A:$A,$A169,'[1]1. Отчет АТС'!$B:$B,19)</f>
        <v>0</v>
      </c>
      <c r="V169" s="34">
        <f>SUMIFS('[1]1. Отчет АТС'!$D:$D,'[1]1. Отчет АТС'!$A:$A,$A169,'[1]1. Отчет АТС'!$B:$B,20)</f>
        <v>3.08</v>
      </c>
      <c r="W169" s="34">
        <f>SUMIFS('[1]1. Отчет АТС'!$D:$D,'[1]1. Отчет АТС'!$A:$A,$A169,'[1]1. Отчет АТС'!$B:$B,21)</f>
        <v>0</v>
      </c>
      <c r="X169" s="34">
        <f>SUMIFS('[1]1. Отчет АТС'!$D:$D,'[1]1. Отчет АТС'!$A:$A,$A169,'[1]1. Отчет АТС'!$B:$B,22)</f>
        <v>0</v>
      </c>
      <c r="Y169" s="34">
        <f>SUMIFS('[1]1. Отчет АТС'!$D:$D,'[1]1. Отчет АТС'!$A:$A,$A169,'[1]1. Отчет АТС'!$B:$B,23)</f>
        <v>0</v>
      </c>
    </row>
    <row r="170" spans="1:25" ht="15">
      <c r="A170" s="33">
        <v>45467</v>
      </c>
      <c r="B170" s="34">
        <f>SUMIFS('[1]1. Отчет АТС'!$D:$D,'[1]1. Отчет АТС'!$A:$A,$A170,'[1]1. Отчет АТС'!$B:$B,0)</f>
        <v>0</v>
      </c>
      <c r="C170" s="34">
        <f>SUMIFS('[1]1. Отчет АТС'!$D:$D,'[1]1. Отчет АТС'!$A:$A,$A170,'[1]1. Отчет АТС'!$B:$B,1)</f>
        <v>0</v>
      </c>
      <c r="D170" s="34">
        <f>SUMIFS('[1]1. Отчет АТС'!$D:$D,'[1]1. Отчет АТС'!$A:$A,$A170,'[1]1. Отчет АТС'!$B:$B,2)</f>
        <v>0</v>
      </c>
      <c r="E170" s="34">
        <f>SUMIFS('[1]1. Отчет АТС'!$D:$D,'[1]1. Отчет АТС'!$A:$A,$A170,'[1]1. Отчет АТС'!$B:$B,3)</f>
        <v>21.93</v>
      </c>
      <c r="F170" s="34">
        <f>SUMIFS('[1]1. Отчет АТС'!$D:$D,'[1]1. Отчет АТС'!$A:$A,$A170,'[1]1. Отчет АТС'!$B:$B,4)</f>
        <v>17.170000000000002</v>
      </c>
      <c r="G170" s="34">
        <f>SUMIFS('[1]1. Отчет АТС'!$D:$D,'[1]1. Отчет АТС'!$A:$A,$A170,'[1]1. Отчет АТС'!$B:$B,5)</f>
        <v>86.52</v>
      </c>
      <c r="H170" s="34">
        <f>SUMIFS('[1]1. Отчет АТС'!$D:$D,'[1]1. Отчет АТС'!$A:$A,$A170,'[1]1. Отчет АТС'!$B:$B,6)</f>
        <v>196.65</v>
      </c>
      <c r="I170" s="34">
        <f>SUMIFS('[1]1. Отчет АТС'!$D:$D,'[1]1. Отчет АТС'!$A:$A,$A170,'[1]1. Отчет АТС'!$B:$B,7)</f>
        <v>386.71</v>
      </c>
      <c r="J170" s="34">
        <f>SUMIFS('[1]1. Отчет АТС'!$D:$D,'[1]1. Отчет АТС'!$A:$A,$A170,'[1]1. Отчет АТС'!$B:$B,8)</f>
        <v>29.1</v>
      </c>
      <c r="K170" s="34">
        <f>SUMIFS('[1]1. Отчет АТС'!$D:$D,'[1]1. Отчет АТС'!$A:$A,$A170,'[1]1. Отчет АТС'!$B:$B,9)</f>
        <v>22.87</v>
      </c>
      <c r="L170" s="34">
        <f>SUMIFS('[1]1. Отчет АТС'!$D:$D,'[1]1. Отчет АТС'!$A:$A,$A170,'[1]1. Отчет АТС'!$B:$B,10)</f>
        <v>39.619999999999997</v>
      </c>
      <c r="M170" s="34">
        <f>SUMIFS('[1]1. Отчет АТС'!$D:$D,'[1]1. Отчет АТС'!$A:$A,$A170,'[1]1. Отчет АТС'!$B:$B,11)</f>
        <v>12.15</v>
      </c>
      <c r="N170" s="34">
        <f>SUMIFS('[1]1. Отчет АТС'!$D:$D,'[1]1. Отчет АТС'!$A:$A,$A170,'[1]1. Отчет АТС'!$B:$B,12)</f>
        <v>74.5</v>
      </c>
      <c r="O170" s="34">
        <f>SUMIFS('[1]1. Отчет АТС'!$D:$D,'[1]1. Отчет АТС'!$A:$A,$A170,'[1]1. Отчет АТС'!$B:$B,13)</f>
        <v>22.91</v>
      </c>
      <c r="P170" s="34">
        <f>SUMIFS('[1]1. Отчет АТС'!$D:$D,'[1]1. Отчет АТС'!$A:$A,$A170,'[1]1. Отчет АТС'!$B:$B,14)</f>
        <v>0</v>
      </c>
      <c r="Q170" s="34">
        <f>SUMIFS('[1]1. Отчет АТС'!$D:$D,'[1]1. Отчет АТС'!$A:$A,$A170,'[1]1. Отчет АТС'!$B:$B,15)</f>
        <v>0</v>
      </c>
      <c r="R170" s="34">
        <f>SUMIFS('[1]1. Отчет АТС'!$D:$D,'[1]1. Отчет АТС'!$A:$A,$A170,'[1]1. Отчет АТС'!$B:$B,16)</f>
        <v>0</v>
      </c>
      <c r="S170" s="34">
        <f>SUMIFS('[1]1. Отчет АТС'!$D:$D,'[1]1. Отчет АТС'!$A:$A,$A170,'[1]1. Отчет АТС'!$B:$B,17)</f>
        <v>0</v>
      </c>
      <c r="T170" s="34">
        <f>SUMIFS('[1]1. Отчет АТС'!$D:$D,'[1]1. Отчет АТС'!$A:$A,$A170,'[1]1. Отчет АТС'!$B:$B,18)</f>
        <v>0.93</v>
      </c>
      <c r="U170" s="34">
        <f>SUMIFS('[1]1. Отчет АТС'!$D:$D,'[1]1. Отчет АТС'!$A:$A,$A170,'[1]1. Отчет АТС'!$B:$B,19)</f>
        <v>1.08</v>
      </c>
      <c r="V170" s="34">
        <f>SUMIFS('[1]1. Отчет АТС'!$D:$D,'[1]1. Отчет АТС'!$A:$A,$A170,'[1]1. Отчет АТС'!$B:$B,20)</f>
        <v>0.66</v>
      </c>
      <c r="W170" s="34">
        <f>SUMIFS('[1]1. Отчет АТС'!$D:$D,'[1]1. Отчет АТС'!$A:$A,$A170,'[1]1. Отчет АТС'!$B:$B,21)</f>
        <v>0</v>
      </c>
      <c r="X170" s="34">
        <f>SUMIFS('[1]1. Отчет АТС'!$D:$D,'[1]1. Отчет АТС'!$A:$A,$A170,'[1]1. Отчет АТС'!$B:$B,22)</f>
        <v>0</v>
      </c>
      <c r="Y170" s="34">
        <f>SUMIFS('[1]1. Отчет АТС'!$D:$D,'[1]1. Отчет АТС'!$A:$A,$A170,'[1]1. Отчет АТС'!$B:$B,23)</f>
        <v>0</v>
      </c>
    </row>
    <row r="171" spans="1:25" ht="15">
      <c r="A171" s="33">
        <v>45468</v>
      </c>
      <c r="B171" s="34">
        <f>SUMIFS('[1]1. Отчет АТС'!$D:$D,'[1]1. Отчет АТС'!$A:$A,$A171,'[1]1. Отчет АТС'!$B:$B,0)</f>
        <v>0</v>
      </c>
      <c r="C171" s="34">
        <f>SUMIFS('[1]1. Отчет АТС'!$D:$D,'[1]1. Отчет АТС'!$A:$A,$A171,'[1]1. Отчет АТС'!$B:$B,1)</f>
        <v>0</v>
      </c>
      <c r="D171" s="34">
        <f>SUMIFS('[1]1. Отчет АТС'!$D:$D,'[1]1. Отчет АТС'!$A:$A,$A171,'[1]1. Отчет АТС'!$B:$B,2)</f>
        <v>0</v>
      </c>
      <c r="E171" s="34">
        <f>SUMIFS('[1]1. Отчет АТС'!$D:$D,'[1]1. Отчет АТС'!$A:$A,$A171,'[1]1. Отчет АТС'!$B:$B,3)</f>
        <v>0</v>
      </c>
      <c r="F171" s="34">
        <f>SUMIFS('[1]1. Отчет АТС'!$D:$D,'[1]1. Отчет АТС'!$A:$A,$A171,'[1]1. Отчет АТС'!$B:$B,4)</f>
        <v>0</v>
      </c>
      <c r="G171" s="34">
        <f>SUMIFS('[1]1. Отчет АТС'!$D:$D,'[1]1. Отчет АТС'!$A:$A,$A171,'[1]1. Отчет АТС'!$B:$B,5)</f>
        <v>192.12</v>
      </c>
      <c r="H171" s="34">
        <f>SUMIFS('[1]1. Отчет АТС'!$D:$D,'[1]1. Отчет АТС'!$A:$A,$A171,'[1]1. Отчет АТС'!$B:$B,6)</f>
        <v>118.38</v>
      </c>
      <c r="I171" s="34">
        <f>SUMIFS('[1]1. Отчет АТС'!$D:$D,'[1]1. Отчет АТС'!$A:$A,$A171,'[1]1. Отчет АТС'!$B:$B,7)</f>
        <v>195.48</v>
      </c>
      <c r="J171" s="34">
        <f>SUMIFS('[1]1. Отчет АТС'!$D:$D,'[1]1. Отчет АТС'!$A:$A,$A171,'[1]1. Отчет АТС'!$B:$B,8)</f>
        <v>43.07</v>
      </c>
      <c r="K171" s="34">
        <f>SUMIFS('[1]1. Отчет АТС'!$D:$D,'[1]1. Отчет АТС'!$A:$A,$A171,'[1]1. Отчет АТС'!$B:$B,9)</f>
        <v>49.09</v>
      </c>
      <c r="L171" s="34">
        <f>SUMIFS('[1]1. Отчет АТС'!$D:$D,'[1]1. Отчет АТС'!$A:$A,$A171,'[1]1. Отчет АТС'!$B:$B,10)</f>
        <v>40.46</v>
      </c>
      <c r="M171" s="34">
        <f>SUMIFS('[1]1. Отчет АТС'!$D:$D,'[1]1. Отчет АТС'!$A:$A,$A171,'[1]1. Отчет АТС'!$B:$B,11)</f>
        <v>5.12</v>
      </c>
      <c r="N171" s="34">
        <f>SUMIFS('[1]1. Отчет АТС'!$D:$D,'[1]1. Отчет АТС'!$A:$A,$A171,'[1]1. Отчет АТС'!$B:$B,12)</f>
        <v>38.450000000000003</v>
      </c>
      <c r="O171" s="34">
        <f>SUMIFS('[1]1. Отчет АТС'!$D:$D,'[1]1. Отчет АТС'!$A:$A,$A171,'[1]1. Отчет АТС'!$B:$B,13)</f>
        <v>32.409999999999997</v>
      </c>
      <c r="P171" s="34">
        <f>SUMIFS('[1]1. Отчет АТС'!$D:$D,'[1]1. Отчет АТС'!$A:$A,$A171,'[1]1. Отчет АТС'!$B:$B,14)</f>
        <v>31.82</v>
      </c>
      <c r="Q171" s="34">
        <f>SUMIFS('[1]1. Отчет АТС'!$D:$D,'[1]1. Отчет АТС'!$A:$A,$A171,'[1]1. Отчет АТС'!$B:$B,15)</f>
        <v>23.71</v>
      </c>
      <c r="R171" s="34">
        <f>SUMIFS('[1]1. Отчет АТС'!$D:$D,'[1]1. Отчет АТС'!$A:$A,$A171,'[1]1. Отчет АТС'!$B:$B,16)</f>
        <v>0</v>
      </c>
      <c r="S171" s="34">
        <f>SUMIFS('[1]1. Отчет АТС'!$D:$D,'[1]1. Отчет АТС'!$A:$A,$A171,'[1]1. Отчет АТС'!$B:$B,17)</f>
        <v>0</v>
      </c>
      <c r="T171" s="34">
        <f>SUMIFS('[1]1. Отчет АТС'!$D:$D,'[1]1. Отчет АТС'!$A:$A,$A171,'[1]1. Отчет АТС'!$B:$B,18)</f>
        <v>0</v>
      </c>
      <c r="U171" s="34">
        <f>SUMIFS('[1]1. Отчет АТС'!$D:$D,'[1]1. Отчет АТС'!$A:$A,$A171,'[1]1. Отчет АТС'!$B:$B,19)</f>
        <v>0</v>
      </c>
      <c r="V171" s="34">
        <f>SUMIFS('[1]1. Отчет АТС'!$D:$D,'[1]1. Отчет АТС'!$A:$A,$A171,'[1]1. Отчет АТС'!$B:$B,20)</f>
        <v>0</v>
      </c>
      <c r="W171" s="34">
        <f>SUMIFS('[1]1. Отчет АТС'!$D:$D,'[1]1. Отчет АТС'!$A:$A,$A171,'[1]1. Отчет АТС'!$B:$B,21)</f>
        <v>0</v>
      </c>
      <c r="X171" s="34">
        <f>SUMIFS('[1]1. Отчет АТС'!$D:$D,'[1]1. Отчет АТС'!$A:$A,$A171,'[1]1. Отчет АТС'!$B:$B,22)</f>
        <v>0</v>
      </c>
      <c r="Y171" s="34">
        <f>SUMIFS('[1]1. Отчет АТС'!$D:$D,'[1]1. Отчет АТС'!$A:$A,$A171,'[1]1. Отчет АТС'!$B:$B,23)</f>
        <v>0</v>
      </c>
    </row>
    <row r="172" spans="1:25" ht="15">
      <c r="A172" s="33">
        <v>45469</v>
      </c>
      <c r="B172" s="34">
        <f>SUMIFS('[1]1. Отчет АТС'!$D:$D,'[1]1. Отчет АТС'!$A:$A,$A172,'[1]1. Отчет АТС'!$B:$B,0)</f>
        <v>0</v>
      </c>
      <c r="C172" s="34">
        <f>SUMIFS('[1]1. Отчет АТС'!$D:$D,'[1]1. Отчет АТС'!$A:$A,$A172,'[1]1. Отчет АТС'!$B:$B,1)</f>
        <v>0</v>
      </c>
      <c r="D172" s="34">
        <f>SUMIFS('[1]1. Отчет АТС'!$D:$D,'[1]1. Отчет АТС'!$A:$A,$A172,'[1]1. Отчет АТС'!$B:$B,2)</f>
        <v>0</v>
      </c>
      <c r="E172" s="34">
        <f>SUMIFS('[1]1. Отчет АТС'!$D:$D,'[1]1. Отчет АТС'!$A:$A,$A172,'[1]1. Отчет АТС'!$B:$B,3)</f>
        <v>0</v>
      </c>
      <c r="F172" s="34">
        <f>SUMIFS('[1]1. Отчет АТС'!$D:$D,'[1]1. Отчет АТС'!$A:$A,$A172,'[1]1. Отчет АТС'!$B:$B,4)</f>
        <v>0</v>
      </c>
      <c r="G172" s="34">
        <f>SUMIFS('[1]1. Отчет АТС'!$D:$D,'[1]1. Отчет АТС'!$A:$A,$A172,'[1]1. Отчет АТС'!$B:$B,5)</f>
        <v>181.56</v>
      </c>
      <c r="H172" s="34">
        <f>SUMIFS('[1]1. Отчет АТС'!$D:$D,'[1]1. Отчет АТС'!$A:$A,$A172,'[1]1. Отчет АТС'!$B:$B,6)</f>
        <v>220.09</v>
      </c>
      <c r="I172" s="34">
        <f>SUMIFS('[1]1. Отчет АТС'!$D:$D,'[1]1. Отчет АТС'!$A:$A,$A172,'[1]1. Отчет АТС'!$B:$B,7)</f>
        <v>289.62</v>
      </c>
      <c r="J172" s="34">
        <f>SUMIFS('[1]1. Отчет АТС'!$D:$D,'[1]1. Отчет АТС'!$A:$A,$A172,'[1]1. Отчет АТС'!$B:$B,8)</f>
        <v>4.4000000000000004</v>
      </c>
      <c r="K172" s="34">
        <f>SUMIFS('[1]1. Отчет АТС'!$D:$D,'[1]1. Отчет АТС'!$A:$A,$A172,'[1]1. Отчет АТС'!$B:$B,9)</f>
        <v>0</v>
      </c>
      <c r="L172" s="34">
        <f>SUMIFS('[1]1. Отчет АТС'!$D:$D,'[1]1. Отчет АТС'!$A:$A,$A172,'[1]1. Отчет АТС'!$B:$B,10)</f>
        <v>0</v>
      </c>
      <c r="M172" s="34">
        <f>SUMIFS('[1]1. Отчет АТС'!$D:$D,'[1]1. Отчет АТС'!$A:$A,$A172,'[1]1. Отчет АТС'!$B:$B,11)</f>
        <v>0</v>
      </c>
      <c r="N172" s="34">
        <f>SUMIFS('[1]1. Отчет АТС'!$D:$D,'[1]1. Отчет АТС'!$A:$A,$A172,'[1]1. Отчет АТС'!$B:$B,12)</f>
        <v>0</v>
      </c>
      <c r="O172" s="34">
        <f>SUMIFS('[1]1. Отчет АТС'!$D:$D,'[1]1. Отчет АТС'!$A:$A,$A172,'[1]1. Отчет АТС'!$B:$B,13)</f>
        <v>0</v>
      </c>
      <c r="P172" s="34">
        <f>SUMIFS('[1]1. Отчет АТС'!$D:$D,'[1]1. Отчет АТС'!$A:$A,$A172,'[1]1. Отчет АТС'!$B:$B,14)</f>
        <v>0</v>
      </c>
      <c r="Q172" s="34">
        <f>SUMIFS('[1]1. Отчет АТС'!$D:$D,'[1]1. Отчет АТС'!$A:$A,$A172,'[1]1. Отчет АТС'!$B:$B,15)</f>
        <v>0</v>
      </c>
      <c r="R172" s="34">
        <f>SUMIFS('[1]1. Отчет АТС'!$D:$D,'[1]1. Отчет АТС'!$A:$A,$A172,'[1]1. Отчет АТС'!$B:$B,16)</f>
        <v>0</v>
      </c>
      <c r="S172" s="34">
        <f>SUMIFS('[1]1. Отчет АТС'!$D:$D,'[1]1. Отчет АТС'!$A:$A,$A172,'[1]1. Отчет АТС'!$B:$B,17)</f>
        <v>0</v>
      </c>
      <c r="T172" s="34">
        <f>SUMIFS('[1]1. Отчет АТС'!$D:$D,'[1]1. Отчет АТС'!$A:$A,$A172,'[1]1. Отчет АТС'!$B:$B,18)</f>
        <v>0</v>
      </c>
      <c r="U172" s="34">
        <f>SUMIFS('[1]1. Отчет АТС'!$D:$D,'[1]1. Отчет АТС'!$A:$A,$A172,'[1]1. Отчет АТС'!$B:$B,19)</f>
        <v>0</v>
      </c>
      <c r="V172" s="34">
        <f>SUMIFS('[1]1. Отчет АТС'!$D:$D,'[1]1. Отчет АТС'!$A:$A,$A172,'[1]1. Отчет АТС'!$B:$B,20)</f>
        <v>0</v>
      </c>
      <c r="W172" s="34">
        <f>SUMIFS('[1]1. Отчет АТС'!$D:$D,'[1]1. Отчет АТС'!$A:$A,$A172,'[1]1. Отчет АТС'!$B:$B,21)</f>
        <v>0</v>
      </c>
      <c r="X172" s="34">
        <f>SUMIFS('[1]1. Отчет АТС'!$D:$D,'[1]1. Отчет АТС'!$A:$A,$A172,'[1]1. Отчет АТС'!$B:$B,22)</f>
        <v>0</v>
      </c>
      <c r="Y172" s="34">
        <f>SUMIFS('[1]1. Отчет АТС'!$D:$D,'[1]1. Отчет АТС'!$A:$A,$A172,'[1]1. Отчет АТС'!$B:$B,23)</f>
        <v>0</v>
      </c>
    </row>
    <row r="173" spans="1:25" ht="15">
      <c r="A173" s="33">
        <v>45470</v>
      </c>
      <c r="B173" s="34">
        <f>SUMIFS('[1]1. Отчет АТС'!$D:$D,'[1]1. Отчет АТС'!$A:$A,$A173,'[1]1. Отчет АТС'!$B:$B,0)</f>
        <v>0</v>
      </c>
      <c r="C173" s="34">
        <f>SUMIFS('[1]1. Отчет АТС'!$D:$D,'[1]1. Отчет АТС'!$A:$A,$A173,'[1]1. Отчет АТС'!$B:$B,1)</f>
        <v>0</v>
      </c>
      <c r="D173" s="34">
        <f>SUMIFS('[1]1. Отчет АТС'!$D:$D,'[1]1. Отчет АТС'!$A:$A,$A173,'[1]1. Отчет АТС'!$B:$B,2)</f>
        <v>0</v>
      </c>
      <c r="E173" s="34">
        <f>SUMIFS('[1]1. Отчет АТС'!$D:$D,'[1]1. Отчет АТС'!$A:$A,$A173,'[1]1. Отчет АТС'!$B:$B,3)</f>
        <v>0</v>
      </c>
      <c r="F173" s="34">
        <f>SUMIFS('[1]1. Отчет АТС'!$D:$D,'[1]1. Отчет АТС'!$A:$A,$A173,'[1]1. Отчет АТС'!$B:$B,4)</f>
        <v>45.27</v>
      </c>
      <c r="G173" s="34">
        <f>SUMIFS('[1]1. Отчет АТС'!$D:$D,'[1]1. Отчет АТС'!$A:$A,$A173,'[1]1. Отчет АТС'!$B:$B,5)</f>
        <v>130.62</v>
      </c>
      <c r="H173" s="34">
        <f>SUMIFS('[1]1. Отчет АТС'!$D:$D,'[1]1. Отчет АТС'!$A:$A,$A173,'[1]1. Отчет АТС'!$B:$B,6)</f>
        <v>99.94</v>
      </c>
      <c r="I173" s="34">
        <f>SUMIFS('[1]1. Отчет АТС'!$D:$D,'[1]1. Отчет АТС'!$A:$A,$A173,'[1]1. Отчет АТС'!$B:$B,7)</f>
        <v>294.92</v>
      </c>
      <c r="J173" s="34">
        <f>SUMIFS('[1]1. Отчет АТС'!$D:$D,'[1]1. Отчет АТС'!$A:$A,$A173,'[1]1. Отчет АТС'!$B:$B,8)</f>
        <v>0</v>
      </c>
      <c r="K173" s="34">
        <f>SUMIFS('[1]1. Отчет АТС'!$D:$D,'[1]1. Отчет АТС'!$A:$A,$A173,'[1]1. Отчет АТС'!$B:$B,9)</f>
        <v>0</v>
      </c>
      <c r="L173" s="34">
        <f>SUMIFS('[1]1. Отчет АТС'!$D:$D,'[1]1. Отчет АТС'!$A:$A,$A173,'[1]1. Отчет АТС'!$B:$B,10)</f>
        <v>0</v>
      </c>
      <c r="M173" s="34">
        <f>SUMIFS('[1]1. Отчет АТС'!$D:$D,'[1]1. Отчет АТС'!$A:$A,$A173,'[1]1. Отчет АТС'!$B:$B,11)</f>
        <v>0</v>
      </c>
      <c r="N173" s="34">
        <f>SUMIFS('[1]1. Отчет АТС'!$D:$D,'[1]1. Отчет АТС'!$A:$A,$A173,'[1]1. Отчет АТС'!$B:$B,12)</f>
        <v>0</v>
      </c>
      <c r="O173" s="34">
        <f>SUMIFS('[1]1. Отчет АТС'!$D:$D,'[1]1. Отчет АТС'!$A:$A,$A173,'[1]1. Отчет АТС'!$B:$B,13)</f>
        <v>0</v>
      </c>
      <c r="P173" s="34">
        <f>SUMIFS('[1]1. Отчет АТС'!$D:$D,'[1]1. Отчет АТС'!$A:$A,$A173,'[1]1. Отчет АТС'!$B:$B,14)</f>
        <v>0</v>
      </c>
      <c r="Q173" s="34">
        <f>SUMIFS('[1]1. Отчет АТС'!$D:$D,'[1]1. Отчет АТС'!$A:$A,$A173,'[1]1. Отчет АТС'!$B:$B,15)</f>
        <v>237.46</v>
      </c>
      <c r="R173" s="34">
        <f>SUMIFS('[1]1. Отчет АТС'!$D:$D,'[1]1. Отчет АТС'!$A:$A,$A173,'[1]1. Отчет АТС'!$B:$B,16)</f>
        <v>33.72</v>
      </c>
      <c r="S173" s="34">
        <f>SUMIFS('[1]1. Отчет АТС'!$D:$D,'[1]1. Отчет АТС'!$A:$A,$A173,'[1]1. Отчет АТС'!$B:$B,17)</f>
        <v>0</v>
      </c>
      <c r="T173" s="34">
        <f>SUMIFS('[1]1. Отчет АТС'!$D:$D,'[1]1. Отчет АТС'!$A:$A,$A173,'[1]1. Отчет АТС'!$B:$B,18)</f>
        <v>0</v>
      </c>
      <c r="U173" s="34">
        <f>SUMIFS('[1]1. Отчет АТС'!$D:$D,'[1]1. Отчет АТС'!$A:$A,$A173,'[1]1. Отчет АТС'!$B:$B,19)</f>
        <v>0</v>
      </c>
      <c r="V173" s="34">
        <f>SUMIFS('[1]1. Отчет АТС'!$D:$D,'[1]1. Отчет АТС'!$A:$A,$A173,'[1]1. Отчет АТС'!$B:$B,20)</f>
        <v>0</v>
      </c>
      <c r="W173" s="34">
        <f>SUMIFS('[1]1. Отчет АТС'!$D:$D,'[1]1. Отчет АТС'!$A:$A,$A173,'[1]1. Отчет АТС'!$B:$B,21)</f>
        <v>0</v>
      </c>
      <c r="X173" s="34">
        <f>SUMIFS('[1]1. Отчет АТС'!$D:$D,'[1]1. Отчет АТС'!$A:$A,$A173,'[1]1. Отчет АТС'!$B:$B,22)</f>
        <v>0</v>
      </c>
      <c r="Y173" s="34">
        <f>SUMIFS('[1]1. Отчет АТС'!$D:$D,'[1]1. Отчет АТС'!$A:$A,$A173,'[1]1. Отчет АТС'!$B:$B,23)</f>
        <v>0</v>
      </c>
    </row>
    <row r="174" spans="1:25" ht="15">
      <c r="A174" s="33">
        <v>45471</v>
      </c>
      <c r="B174" s="34">
        <f>SUMIFS('[1]1. Отчет АТС'!$D:$D,'[1]1. Отчет АТС'!$A:$A,$A174,'[1]1. Отчет АТС'!$B:$B,0)</f>
        <v>0</v>
      </c>
      <c r="C174" s="34">
        <f>SUMIFS('[1]1. Отчет АТС'!$D:$D,'[1]1. Отчет АТС'!$A:$A,$A174,'[1]1. Отчет АТС'!$B:$B,1)</f>
        <v>0</v>
      </c>
      <c r="D174" s="34">
        <f>SUMIFS('[1]1. Отчет АТС'!$D:$D,'[1]1. Отчет АТС'!$A:$A,$A174,'[1]1. Отчет АТС'!$B:$B,2)</f>
        <v>0</v>
      </c>
      <c r="E174" s="34">
        <f>SUMIFS('[1]1. Отчет АТС'!$D:$D,'[1]1. Отчет АТС'!$A:$A,$A174,'[1]1. Отчет АТС'!$B:$B,3)</f>
        <v>0</v>
      </c>
      <c r="F174" s="34">
        <f>SUMIFS('[1]1. Отчет АТС'!$D:$D,'[1]1. Отчет АТС'!$A:$A,$A174,'[1]1. Отчет АТС'!$B:$B,4)</f>
        <v>0</v>
      </c>
      <c r="G174" s="34">
        <f>SUMIFS('[1]1. Отчет АТС'!$D:$D,'[1]1. Отчет АТС'!$A:$A,$A174,'[1]1. Отчет АТС'!$B:$B,5)</f>
        <v>151.91</v>
      </c>
      <c r="H174" s="34">
        <f>SUMIFS('[1]1. Отчет АТС'!$D:$D,'[1]1. Отчет АТС'!$A:$A,$A174,'[1]1. Отчет АТС'!$B:$B,6)</f>
        <v>128.08000000000001</v>
      </c>
      <c r="I174" s="34">
        <f>SUMIFS('[1]1. Отчет АТС'!$D:$D,'[1]1. Отчет АТС'!$A:$A,$A174,'[1]1. Отчет АТС'!$B:$B,7)</f>
        <v>280.45999999999998</v>
      </c>
      <c r="J174" s="34">
        <f>SUMIFS('[1]1. Отчет АТС'!$D:$D,'[1]1. Отчет АТС'!$A:$A,$A174,'[1]1. Отчет АТС'!$B:$B,8)</f>
        <v>79.3</v>
      </c>
      <c r="K174" s="34">
        <f>SUMIFS('[1]1. Отчет АТС'!$D:$D,'[1]1. Отчет АТС'!$A:$A,$A174,'[1]1. Отчет АТС'!$B:$B,9)</f>
        <v>9.7100000000000009</v>
      </c>
      <c r="L174" s="34">
        <f>SUMIFS('[1]1. Отчет АТС'!$D:$D,'[1]1. Отчет АТС'!$A:$A,$A174,'[1]1. Отчет АТС'!$B:$B,10)</f>
        <v>57.27</v>
      </c>
      <c r="M174" s="34">
        <f>SUMIFS('[1]1. Отчет АТС'!$D:$D,'[1]1. Отчет АТС'!$A:$A,$A174,'[1]1. Отчет АТС'!$B:$B,11)</f>
        <v>47.86</v>
      </c>
      <c r="N174" s="34">
        <f>SUMIFS('[1]1. Отчет АТС'!$D:$D,'[1]1. Отчет АТС'!$A:$A,$A174,'[1]1. Отчет АТС'!$B:$B,12)</f>
        <v>104.82</v>
      </c>
      <c r="O174" s="34">
        <f>SUMIFS('[1]1. Отчет АТС'!$D:$D,'[1]1. Отчет АТС'!$A:$A,$A174,'[1]1. Отчет АТС'!$B:$B,13)</f>
        <v>21.15</v>
      </c>
      <c r="P174" s="34">
        <f>SUMIFS('[1]1. Отчет АТС'!$D:$D,'[1]1. Отчет АТС'!$A:$A,$A174,'[1]1. Отчет АТС'!$B:$B,14)</f>
        <v>3.02</v>
      </c>
      <c r="Q174" s="34">
        <f>SUMIFS('[1]1. Отчет АТС'!$D:$D,'[1]1. Отчет АТС'!$A:$A,$A174,'[1]1. Отчет АТС'!$B:$B,15)</f>
        <v>0</v>
      </c>
      <c r="R174" s="34">
        <f>SUMIFS('[1]1. Отчет АТС'!$D:$D,'[1]1. Отчет АТС'!$A:$A,$A174,'[1]1. Отчет АТС'!$B:$B,16)</f>
        <v>0</v>
      </c>
      <c r="S174" s="34">
        <f>SUMIFS('[1]1. Отчет АТС'!$D:$D,'[1]1. Отчет АТС'!$A:$A,$A174,'[1]1. Отчет АТС'!$B:$B,17)</f>
        <v>0</v>
      </c>
      <c r="T174" s="34">
        <f>SUMIFS('[1]1. Отчет АТС'!$D:$D,'[1]1. Отчет АТС'!$A:$A,$A174,'[1]1. Отчет АТС'!$B:$B,18)</f>
        <v>0</v>
      </c>
      <c r="U174" s="34">
        <f>SUMIFS('[1]1. Отчет АТС'!$D:$D,'[1]1. Отчет АТС'!$A:$A,$A174,'[1]1. Отчет АТС'!$B:$B,19)</f>
        <v>0</v>
      </c>
      <c r="V174" s="34">
        <f>SUMIFS('[1]1. Отчет АТС'!$D:$D,'[1]1. Отчет АТС'!$A:$A,$A174,'[1]1. Отчет АТС'!$B:$B,20)</f>
        <v>40.6</v>
      </c>
      <c r="W174" s="34">
        <f>SUMIFS('[1]1. Отчет АТС'!$D:$D,'[1]1. Отчет АТС'!$A:$A,$A174,'[1]1. Отчет АТС'!$B:$B,21)</f>
        <v>0</v>
      </c>
      <c r="X174" s="34">
        <f>SUMIFS('[1]1. Отчет АТС'!$D:$D,'[1]1. Отчет АТС'!$A:$A,$A174,'[1]1. Отчет АТС'!$B:$B,22)</f>
        <v>0</v>
      </c>
      <c r="Y174" s="34">
        <f>SUMIFS('[1]1. Отчет АТС'!$D:$D,'[1]1. Отчет АТС'!$A:$A,$A174,'[1]1. Отчет АТС'!$B:$B,23)</f>
        <v>0</v>
      </c>
    </row>
    <row r="175" spans="1:25" ht="15">
      <c r="A175" s="33">
        <v>45472</v>
      </c>
      <c r="B175" s="34">
        <f>SUMIFS('[1]1. Отчет АТС'!$D:$D,'[1]1. Отчет АТС'!$A:$A,$A175,'[1]1. Отчет АТС'!$B:$B,0)</f>
        <v>0</v>
      </c>
      <c r="C175" s="34">
        <f>SUMIFS('[1]1. Отчет АТС'!$D:$D,'[1]1. Отчет АТС'!$A:$A,$A175,'[1]1. Отчет АТС'!$B:$B,1)</f>
        <v>1.53</v>
      </c>
      <c r="D175" s="34">
        <f>SUMIFS('[1]1. Отчет АТС'!$D:$D,'[1]1. Отчет АТС'!$A:$A,$A175,'[1]1. Отчет АТС'!$B:$B,2)</f>
        <v>0</v>
      </c>
      <c r="E175" s="34">
        <f>SUMIFS('[1]1. Отчет АТС'!$D:$D,'[1]1. Отчет АТС'!$A:$A,$A175,'[1]1. Отчет АТС'!$B:$B,3)</f>
        <v>0</v>
      </c>
      <c r="F175" s="34">
        <f>SUMIFS('[1]1. Отчет АТС'!$D:$D,'[1]1. Отчет АТС'!$A:$A,$A175,'[1]1. Отчет АТС'!$B:$B,4)</f>
        <v>70.34</v>
      </c>
      <c r="G175" s="34">
        <f>SUMIFS('[1]1. Отчет АТС'!$D:$D,'[1]1. Отчет АТС'!$A:$A,$A175,'[1]1. Отчет АТС'!$B:$B,5)</f>
        <v>150.97999999999999</v>
      </c>
      <c r="H175" s="34">
        <f>SUMIFS('[1]1. Отчет АТС'!$D:$D,'[1]1. Отчет АТС'!$A:$A,$A175,'[1]1. Отчет АТС'!$B:$B,6)</f>
        <v>183.65</v>
      </c>
      <c r="I175" s="34">
        <f>SUMIFS('[1]1. Отчет АТС'!$D:$D,'[1]1. Отчет АТС'!$A:$A,$A175,'[1]1. Отчет АТС'!$B:$B,7)</f>
        <v>195.98</v>
      </c>
      <c r="J175" s="34">
        <f>SUMIFS('[1]1. Отчет АТС'!$D:$D,'[1]1. Отчет АТС'!$A:$A,$A175,'[1]1. Отчет АТС'!$B:$B,8)</f>
        <v>180.14</v>
      </c>
      <c r="K175" s="34">
        <f>SUMIFS('[1]1. Отчет АТС'!$D:$D,'[1]1. Отчет АТС'!$A:$A,$A175,'[1]1. Отчет АТС'!$B:$B,9)</f>
        <v>81.489999999999995</v>
      </c>
      <c r="L175" s="34">
        <f>SUMIFS('[1]1. Отчет АТС'!$D:$D,'[1]1. Отчет АТС'!$A:$A,$A175,'[1]1. Отчет АТС'!$B:$B,10)</f>
        <v>141.53</v>
      </c>
      <c r="M175" s="34">
        <f>SUMIFS('[1]1. Отчет АТС'!$D:$D,'[1]1. Отчет АТС'!$A:$A,$A175,'[1]1. Отчет АТС'!$B:$B,11)</f>
        <v>100.99</v>
      </c>
      <c r="N175" s="34">
        <f>SUMIFS('[1]1. Отчет АТС'!$D:$D,'[1]1. Отчет АТС'!$A:$A,$A175,'[1]1. Отчет АТС'!$B:$B,12)</f>
        <v>82.19</v>
      </c>
      <c r="O175" s="34">
        <f>SUMIFS('[1]1. Отчет АТС'!$D:$D,'[1]1. Отчет АТС'!$A:$A,$A175,'[1]1. Отчет АТС'!$B:$B,13)</f>
        <v>30.87</v>
      </c>
      <c r="P175" s="34">
        <f>SUMIFS('[1]1. Отчет АТС'!$D:$D,'[1]1. Отчет АТС'!$A:$A,$A175,'[1]1. Отчет АТС'!$B:$B,14)</f>
        <v>7.65</v>
      </c>
      <c r="Q175" s="34">
        <f>SUMIFS('[1]1. Отчет АТС'!$D:$D,'[1]1. Отчет АТС'!$A:$A,$A175,'[1]1. Отчет АТС'!$B:$B,15)</f>
        <v>0</v>
      </c>
      <c r="R175" s="34">
        <f>SUMIFS('[1]1. Отчет АТС'!$D:$D,'[1]1. Отчет АТС'!$A:$A,$A175,'[1]1. Отчет АТС'!$B:$B,16)</f>
        <v>0</v>
      </c>
      <c r="S175" s="34">
        <f>SUMIFS('[1]1. Отчет АТС'!$D:$D,'[1]1. Отчет АТС'!$A:$A,$A175,'[1]1. Отчет АТС'!$B:$B,17)</f>
        <v>0</v>
      </c>
      <c r="T175" s="34">
        <f>SUMIFS('[1]1. Отчет АТС'!$D:$D,'[1]1. Отчет АТС'!$A:$A,$A175,'[1]1. Отчет АТС'!$B:$B,18)</f>
        <v>267.7</v>
      </c>
      <c r="U175" s="34">
        <f>SUMIFS('[1]1. Отчет АТС'!$D:$D,'[1]1. Отчет АТС'!$A:$A,$A175,'[1]1. Отчет АТС'!$B:$B,19)</f>
        <v>55.99</v>
      </c>
      <c r="V175" s="34">
        <f>SUMIFS('[1]1. Отчет АТС'!$D:$D,'[1]1. Отчет АТС'!$A:$A,$A175,'[1]1. Отчет АТС'!$B:$B,20)</f>
        <v>178.67</v>
      </c>
      <c r="W175" s="34">
        <f>SUMIFS('[1]1. Отчет АТС'!$D:$D,'[1]1. Отчет АТС'!$A:$A,$A175,'[1]1. Отчет АТС'!$B:$B,21)</f>
        <v>149.63999999999999</v>
      </c>
      <c r="X175" s="34">
        <f>SUMIFS('[1]1. Отчет АТС'!$D:$D,'[1]1. Отчет АТС'!$A:$A,$A175,'[1]1. Отчет АТС'!$B:$B,22)</f>
        <v>0</v>
      </c>
      <c r="Y175" s="34">
        <f>SUMIFS('[1]1. Отчет АТС'!$D:$D,'[1]1. Отчет АТС'!$A:$A,$A175,'[1]1. Отчет АТС'!$B:$B,23)</f>
        <v>83.7</v>
      </c>
    </row>
    <row r="176" spans="1:25" ht="15">
      <c r="A176" s="33">
        <v>45473</v>
      </c>
      <c r="B176" s="34">
        <f>SUMIFS('[1]1. Отчет АТС'!$D:$D,'[1]1. Отчет АТС'!$A:$A,$A176,'[1]1. Отчет АТС'!$B:$B,0)</f>
        <v>2.23</v>
      </c>
      <c r="C176" s="34">
        <f>SUMIFS('[1]1. Отчет АТС'!$D:$D,'[1]1. Отчет АТС'!$A:$A,$A176,'[1]1. Отчет АТС'!$B:$B,1)</f>
        <v>65.8</v>
      </c>
      <c r="D176" s="34">
        <f>SUMIFS('[1]1. Отчет АТС'!$D:$D,'[1]1. Отчет АТС'!$A:$A,$A176,'[1]1. Отчет АТС'!$B:$B,2)</f>
        <v>0</v>
      </c>
      <c r="E176" s="34">
        <f>SUMIFS('[1]1. Отчет АТС'!$D:$D,'[1]1. Отчет АТС'!$A:$A,$A176,'[1]1. Отчет АТС'!$B:$B,3)</f>
        <v>0</v>
      </c>
      <c r="F176" s="34">
        <f>SUMIFS('[1]1. Отчет АТС'!$D:$D,'[1]1. Отчет АТС'!$A:$A,$A176,'[1]1. Отчет АТС'!$B:$B,4)</f>
        <v>0</v>
      </c>
      <c r="G176" s="34">
        <f>SUMIFS('[1]1. Отчет АТС'!$D:$D,'[1]1. Отчет АТС'!$A:$A,$A176,'[1]1. Отчет АТС'!$B:$B,5)</f>
        <v>171.82</v>
      </c>
      <c r="H176" s="34">
        <f>SUMIFS('[1]1. Отчет АТС'!$D:$D,'[1]1. Отчет АТС'!$A:$A,$A176,'[1]1. Отчет АТС'!$B:$B,6)</f>
        <v>233.78</v>
      </c>
      <c r="I176" s="34">
        <f>SUMIFS('[1]1. Отчет АТС'!$D:$D,'[1]1. Отчет АТС'!$A:$A,$A176,'[1]1. Отчет АТС'!$B:$B,7)</f>
        <v>181.76</v>
      </c>
      <c r="J176" s="34">
        <f>SUMIFS('[1]1. Отчет АТС'!$D:$D,'[1]1. Отчет АТС'!$A:$A,$A176,'[1]1. Отчет АТС'!$B:$B,8)</f>
        <v>488.11</v>
      </c>
      <c r="K176" s="34">
        <f>SUMIFS('[1]1. Отчет АТС'!$D:$D,'[1]1. Отчет АТС'!$A:$A,$A176,'[1]1. Отчет АТС'!$B:$B,9)</f>
        <v>59</v>
      </c>
      <c r="L176" s="34">
        <f>SUMIFS('[1]1. Отчет АТС'!$D:$D,'[1]1. Отчет АТС'!$A:$A,$A176,'[1]1. Отчет АТС'!$B:$B,10)</f>
        <v>58.65</v>
      </c>
      <c r="M176" s="34">
        <f>SUMIFS('[1]1. Отчет АТС'!$D:$D,'[1]1. Отчет АТС'!$A:$A,$A176,'[1]1. Отчет АТС'!$B:$B,11)</f>
        <v>141.86000000000001</v>
      </c>
      <c r="N176" s="34">
        <f>SUMIFS('[1]1. Отчет АТС'!$D:$D,'[1]1. Отчет АТС'!$A:$A,$A176,'[1]1. Отчет АТС'!$B:$B,12)</f>
        <v>187.31</v>
      </c>
      <c r="O176" s="34">
        <f>SUMIFS('[1]1. Отчет АТС'!$D:$D,'[1]1. Отчет АТС'!$A:$A,$A176,'[1]1. Отчет АТС'!$B:$B,13)</f>
        <v>238.4</v>
      </c>
      <c r="P176" s="34">
        <f>SUMIFS('[1]1. Отчет АТС'!$D:$D,'[1]1. Отчет АТС'!$A:$A,$A176,'[1]1. Отчет АТС'!$B:$B,14)</f>
        <v>329.48</v>
      </c>
      <c r="Q176" s="34">
        <f>SUMIFS('[1]1. Отчет АТС'!$D:$D,'[1]1. Отчет АТС'!$A:$A,$A176,'[1]1. Отчет АТС'!$B:$B,15)</f>
        <v>999.82</v>
      </c>
      <c r="R176" s="34">
        <f>SUMIFS('[1]1. Отчет АТС'!$D:$D,'[1]1. Отчет АТС'!$A:$A,$A176,'[1]1. Отчет АТС'!$B:$B,16)</f>
        <v>1400.39</v>
      </c>
      <c r="S176" s="34">
        <f>SUMIFS('[1]1. Отчет АТС'!$D:$D,'[1]1. Отчет АТС'!$A:$A,$A176,'[1]1. Отчет АТС'!$B:$B,17)</f>
        <v>2776.45</v>
      </c>
      <c r="T176" s="34">
        <f>SUMIFS('[1]1. Отчет АТС'!$D:$D,'[1]1. Отчет АТС'!$A:$A,$A176,'[1]1. Отчет АТС'!$B:$B,18)</f>
        <v>2625.22</v>
      </c>
      <c r="U176" s="34">
        <f>SUMIFS('[1]1. Отчет АТС'!$D:$D,'[1]1. Отчет АТС'!$A:$A,$A176,'[1]1. Отчет АТС'!$B:$B,19)</f>
        <v>603.41</v>
      </c>
      <c r="V176" s="34">
        <f>SUMIFS('[1]1. Отчет АТС'!$D:$D,'[1]1. Отчет АТС'!$A:$A,$A176,'[1]1. Отчет АТС'!$B:$B,20)</f>
        <v>1353.93</v>
      </c>
      <c r="W176" s="34">
        <f>SUMIFS('[1]1. Отчет АТС'!$D:$D,'[1]1. Отчет АТС'!$A:$A,$A176,'[1]1. Отчет АТС'!$B:$B,21)</f>
        <v>846.68</v>
      </c>
      <c r="X176" s="34">
        <f>SUMIFS('[1]1. Отчет АТС'!$D:$D,'[1]1. Отчет АТС'!$A:$A,$A176,'[1]1. Отчет АТС'!$B:$B,22)</f>
        <v>52.36</v>
      </c>
      <c r="Y176" s="34">
        <f>SUMIFS('[1]1. Отчет АТС'!$D:$D,'[1]1. Отчет АТС'!$A:$A,$A176,'[1]1. Отчет АТС'!$B:$B,23)</f>
        <v>73.08</v>
      </c>
    </row>
    <row r="179" spans="1:25">
      <c r="A179" s="36" t="s">
        <v>8</v>
      </c>
      <c r="B179" s="37"/>
      <c r="C179" s="38"/>
      <c r="D179" s="39"/>
      <c r="E179" s="39"/>
      <c r="F179" s="39"/>
      <c r="G179" s="40" t="s">
        <v>38</v>
      </c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41"/>
    </row>
    <row r="180" spans="1:25" ht="24">
      <c r="A180" s="43"/>
      <c r="B180" s="44" t="s">
        <v>10</v>
      </c>
      <c r="C180" s="45" t="s">
        <v>11</v>
      </c>
      <c r="D180" s="45" t="s">
        <v>12</v>
      </c>
      <c r="E180" s="45" t="s">
        <v>13</v>
      </c>
      <c r="F180" s="45" t="s">
        <v>14</v>
      </c>
      <c r="G180" s="45" t="s">
        <v>15</v>
      </c>
      <c r="H180" s="45" t="s">
        <v>16</v>
      </c>
      <c r="I180" s="45" t="s">
        <v>17</v>
      </c>
      <c r="J180" s="45" t="s">
        <v>18</v>
      </c>
      <c r="K180" s="45" t="s">
        <v>19</v>
      </c>
      <c r="L180" s="45" t="s">
        <v>20</v>
      </c>
      <c r="M180" s="45" t="s">
        <v>21</v>
      </c>
      <c r="N180" s="45" t="s">
        <v>22</v>
      </c>
      <c r="O180" s="45" t="s">
        <v>23</v>
      </c>
      <c r="P180" s="45" t="s">
        <v>24</v>
      </c>
      <c r="Q180" s="45" t="s">
        <v>25</v>
      </c>
      <c r="R180" s="45" t="s">
        <v>26</v>
      </c>
      <c r="S180" s="45" t="s">
        <v>27</v>
      </c>
      <c r="T180" s="45" t="s">
        <v>28</v>
      </c>
      <c r="U180" s="45" t="s">
        <v>29</v>
      </c>
      <c r="V180" s="45" t="s">
        <v>30</v>
      </c>
      <c r="W180" s="45" t="s">
        <v>31</v>
      </c>
      <c r="X180" s="45" t="s">
        <v>32</v>
      </c>
      <c r="Y180" s="45" t="s">
        <v>33</v>
      </c>
    </row>
    <row r="181" spans="1:25" ht="15">
      <c r="A181" s="61">
        <v>45444</v>
      </c>
      <c r="B181" s="46">
        <f>SUMIFS('[1]1. Отчет АТС'!$E:$E,'[1]1. Отчет АТС'!$A:$A,$A181,'[1]1. Отчет АТС'!$B:$B,0)</f>
        <v>119.39</v>
      </c>
      <c r="C181" s="46">
        <f>SUMIFS('[1]1. Отчет АТС'!$E:$E,'[1]1. Отчет АТС'!$A:$A,$A181,'[1]1. Отчет АТС'!$B:$B,1)</f>
        <v>222.77</v>
      </c>
      <c r="D181" s="46">
        <f>SUMIFS('[1]1. Отчет АТС'!$E:$E,'[1]1. Отчет АТС'!$A:$A,$A181,'[1]1. Отчет АТС'!$B:$B,2)</f>
        <v>168.28</v>
      </c>
      <c r="E181" s="46">
        <f>SUMIFS('[1]1. Отчет АТС'!$E:$E,'[1]1. Отчет АТС'!$A:$A,$A181,'[1]1. Отчет АТС'!$B:$B,3)</f>
        <v>219.62</v>
      </c>
      <c r="F181" s="46">
        <f>SUMIFS('[1]1. Отчет АТС'!$E:$E,'[1]1. Отчет АТС'!$A:$A,$A181,'[1]1. Отчет АТС'!$B:$B,4)</f>
        <v>692.17</v>
      </c>
      <c r="G181" s="46">
        <f>SUMIFS('[1]1. Отчет АТС'!$E:$E,'[1]1. Отчет АТС'!$A:$A,$A181,'[1]1. Отчет АТС'!$B:$B,5)</f>
        <v>0</v>
      </c>
      <c r="H181" s="46">
        <f>SUMIFS('[1]1. Отчет АТС'!$E:$E,'[1]1. Отчет АТС'!$A:$A,$A181,'[1]1. Отчет АТС'!$B:$B,6)</f>
        <v>0</v>
      </c>
      <c r="I181" s="46">
        <f>SUMIFS('[1]1. Отчет АТС'!$E:$E,'[1]1. Отчет АТС'!$A:$A,$A181,'[1]1. Отчет АТС'!$B:$B,7)</f>
        <v>0</v>
      </c>
      <c r="J181" s="46">
        <f>SUMIFS('[1]1. Отчет АТС'!$E:$E,'[1]1. Отчет АТС'!$A:$A,$A181,'[1]1. Отчет АТС'!$B:$B,8)</f>
        <v>0</v>
      </c>
      <c r="K181" s="46">
        <f>SUMIFS('[1]1. Отчет АТС'!$E:$E,'[1]1. Отчет АТС'!$A:$A,$A181,'[1]1. Отчет АТС'!$B:$B,9)</f>
        <v>0</v>
      </c>
      <c r="L181" s="46">
        <f>SUMIFS('[1]1. Отчет АТС'!$E:$E,'[1]1. Отчет АТС'!$A:$A,$A181,'[1]1. Отчет АТС'!$B:$B,10)</f>
        <v>0</v>
      </c>
      <c r="M181" s="46">
        <f>SUMIFS('[1]1. Отчет АТС'!$E:$E,'[1]1. Отчет АТС'!$A:$A,$A181,'[1]1. Отчет АТС'!$B:$B,11)</f>
        <v>0</v>
      </c>
      <c r="N181" s="46">
        <f>SUMIFS('[1]1. Отчет АТС'!$E:$E,'[1]1. Отчет АТС'!$A:$A,$A181,'[1]1. Отчет АТС'!$B:$B,12)</f>
        <v>0</v>
      </c>
      <c r="O181" s="46">
        <f>SUMIFS('[1]1. Отчет АТС'!$E:$E,'[1]1. Отчет АТС'!$A:$A,$A181,'[1]1. Отчет АТС'!$B:$B,13)</f>
        <v>0</v>
      </c>
      <c r="P181" s="46">
        <f>SUMIFS('[1]1. Отчет АТС'!$E:$E,'[1]1. Отчет АТС'!$A:$A,$A181,'[1]1. Отчет АТС'!$B:$B,14)</f>
        <v>0</v>
      </c>
      <c r="Q181" s="46">
        <f>SUMIFS('[1]1. Отчет АТС'!$E:$E,'[1]1. Отчет АТС'!$A:$A,$A181,'[1]1. Отчет АТС'!$B:$B,15)</f>
        <v>0</v>
      </c>
      <c r="R181" s="46">
        <f>SUMIFS('[1]1. Отчет АТС'!$E:$E,'[1]1. Отчет АТС'!$A:$A,$A181,'[1]1. Отчет АТС'!$B:$B,16)</f>
        <v>0</v>
      </c>
      <c r="S181" s="46">
        <f>SUMIFS('[1]1. Отчет АТС'!$E:$E,'[1]1. Отчет АТС'!$A:$A,$A181,'[1]1. Отчет АТС'!$B:$B,17)</f>
        <v>10.72</v>
      </c>
      <c r="T181" s="46">
        <f>SUMIFS('[1]1. Отчет АТС'!$E:$E,'[1]1. Отчет АТС'!$A:$A,$A181,'[1]1. Отчет АТС'!$B:$B,18)</f>
        <v>0</v>
      </c>
      <c r="U181" s="46">
        <f>SUMIFS('[1]1. Отчет АТС'!$E:$E,'[1]1. Отчет АТС'!$A:$A,$A181,'[1]1. Отчет АТС'!$B:$B,19)</f>
        <v>0</v>
      </c>
      <c r="V181" s="46">
        <f>SUMIFS('[1]1. Отчет АТС'!$E:$E,'[1]1. Отчет АТС'!$A:$A,$A181,'[1]1. Отчет АТС'!$B:$B,20)</f>
        <v>0</v>
      </c>
      <c r="W181" s="46">
        <f>SUMIFS('[1]1. Отчет АТС'!$E:$E,'[1]1. Отчет АТС'!$A:$A,$A181,'[1]1. Отчет АТС'!$B:$B,21)</f>
        <v>581.13</v>
      </c>
      <c r="X181" s="46">
        <f>SUMIFS('[1]1. Отчет АТС'!$E:$E,'[1]1. Отчет АТС'!$A:$A,$A181,'[1]1. Отчет АТС'!$B:$B,22)</f>
        <v>283.33</v>
      </c>
      <c r="Y181" s="46">
        <f>SUMIFS('[1]1. Отчет АТС'!$E:$E,'[1]1. Отчет АТС'!$A:$A,$A181,'[1]1. Отчет АТС'!$B:$B,23)</f>
        <v>1289.47</v>
      </c>
    </row>
    <row r="182" spans="1:25" ht="15">
      <c r="A182" s="61">
        <v>45445</v>
      </c>
      <c r="B182" s="46">
        <f>SUMIFS('[1]1. Отчет АТС'!$E:$E,'[1]1. Отчет АТС'!$A:$A,$A182,'[1]1. Отчет АТС'!$B:$B,0)</f>
        <v>1215.01</v>
      </c>
      <c r="C182" s="46">
        <f>SUMIFS('[1]1. Отчет АТС'!$E:$E,'[1]1. Отчет АТС'!$A:$A,$A182,'[1]1. Отчет АТС'!$B:$B,1)</f>
        <v>1003.81</v>
      </c>
      <c r="D182" s="46">
        <f>SUMIFS('[1]1. Отчет АТС'!$E:$E,'[1]1. Отчет АТС'!$A:$A,$A182,'[1]1. Отчет АТС'!$B:$B,2)</f>
        <v>797.85</v>
      </c>
      <c r="E182" s="46">
        <f>SUMIFS('[1]1. Отчет АТС'!$E:$E,'[1]1. Отчет АТС'!$A:$A,$A182,'[1]1. Отчет АТС'!$B:$B,3)</f>
        <v>284.62</v>
      </c>
      <c r="F182" s="46">
        <f>SUMIFS('[1]1. Отчет АТС'!$E:$E,'[1]1. Отчет АТС'!$A:$A,$A182,'[1]1. Отчет АТС'!$B:$B,4)</f>
        <v>573.61</v>
      </c>
      <c r="G182" s="46">
        <f>SUMIFS('[1]1. Отчет АТС'!$E:$E,'[1]1. Отчет АТС'!$A:$A,$A182,'[1]1. Отчет АТС'!$B:$B,5)</f>
        <v>0</v>
      </c>
      <c r="H182" s="46">
        <f>SUMIFS('[1]1. Отчет АТС'!$E:$E,'[1]1. Отчет АТС'!$A:$A,$A182,'[1]1. Отчет АТС'!$B:$B,6)</f>
        <v>5.44</v>
      </c>
      <c r="I182" s="46">
        <f>SUMIFS('[1]1. Отчет АТС'!$E:$E,'[1]1. Отчет АТС'!$A:$A,$A182,'[1]1. Отчет АТС'!$B:$B,7)</f>
        <v>0</v>
      </c>
      <c r="J182" s="46">
        <f>SUMIFS('[1]1. Отчет АТС'!$E:$E,'[1]1. Отчет АТС'!$A:$A,$A182,'[1]1. Отчет АТС'!$B:$B,8)</f>
        <v>0</v>
      </c>
      <c r="K182" s="46">
        <f>SUMIFS('[1]1. Отчет АТС'!$E:$E,'[1]1. Отчет АТС'!$A:$A,$A182,'[1]1. Отчет АТС'!$B:$B,9)</f>
        <v>0</v>
      </c>
      <c r="L182" s="46">
        <f>SUMIFS('[1]1. Отчет АТС'!$E:$E,'[1]1. Отчет АТС'!$A:$A,$A182,'[1]1. Отчет АТС'!$B:$B,10)</f>
        <v>0</v>
      </c>
      <c r="M182" s="46">
        <f>SUMIFS('[1]1. Отчет АТС'!$E:$E,'[1]1. Отчет АТС'!$A:$A,$A182,'[1]1. Отчет АТС'!$B:$B,11)</f>
        <v>0</v>
      </c>
      <c r="N182" s="46">
        <f>SUMIFS('[1]1. Отчет АТС'!$E:$E,'[1]1. Отчет АТС'!$A:$A,$A182,'[1]1. Отчет АТС'!$B:$B,12)</f>
        <v>0</v>
      </c>
      <c r="O182" s="46">
        <f>SUMIFS('[1]1. Отчет АТС'!$E:$E,'[1]1. Отчет АТС'!$A:$A,$A182,'[1]1. Отчет АТС'!$B:$B,13)</f>
        <v>0</v>
      </c>
      <c r="P182" s="46">
        <f>SUMIFS('[1]1. Отчет АТС'!$E:$E,'[1]1. Отчет АТС'!$A:$A,$A182,'[1]1. Отчет АТС'!$B:$B,14)</f>
        <v>0</v>
      </c>
      <c r="Q182" s="46">
        <f>SUMIFS('[1]1. Отчет АТС'!$E:$E,'[1]1. Отчет АТС'!$A:$A,$A182,'[1]1. Отчет АТС'!$B:$B,15)</f>
        <v>0</v>
      </c>
      <c r="R182" s="46">
        <f>SUMIFS('[1]1. Отчет АТС'!$E:$E,'[1]1. Отчет АТС'!$A:$A,$A182,'[1]1. Отчет АТС'!$B:$B,16)</f>
        <v>0</v>
      </c>
      <c r="S182" s="46">
        <f>SUMIFS('[1]1. Отчет АТС'!$E:$E,'[1]1. Отчет АТС'!$A:$A,$A182,'[1]1. Отчет АТС'!$B:$B,17)</f>
        <v>0</v>
      </c>
      <c r="T182" s="46">
        <f>SUMIFS('[1]1. Отчет АТС'!$E:$E,'[1]1. Отчет АТС'!$A:$A,$A182,'[1]1. Отчет АТС'!$B:$B,18)</f>
        <v>0</v>
      </c>
      <c r="U182" s="46">
        <f>SUMIFS('[1]1. Отчет АТС'!$E:$E,'[1]1. Отчет АТС'!$A:$A,$A182,'[1]1. Отчет АТС'!$B:$B,19)</f>
        <v>0</v>
      </c>
      <c r="V182" s="46">
        <f>SUMIFS('[1]1. Отчет АТС'!$E:$E,'[1]1. Отчет АТС'!$A:$A,$A182,'[1]1. Отчет АТС'!$B:$B,20)</f>
        <v>0</v>
      </c>
      <c r="W182" s="46">
        <f>SUMIFS('[1]1. Отчет АТС'!$E:$E,'[1]1. Отчет АТС'!$A:$A,$A182,'[1]1. Отчет АТС'!$B:$B,21)</f>
        <v>0</v>
      </c>
      <c r="X182" s="46">
        <f>SUMIFS('[1]1. Отчет АТС'!$E:$E,'[1]1. Отчет АТС'!$A:$A,$A182,'[1]1. Отчет АТС'!$B:$B,22)</f>
        <v>456.81</v>
      </c>
      <c r="Y182" s="46">
        <f>SUMIFS('[1]1. Отчет АТС'!$E:$E,'[1]1. Отчет АТС'!$A:$A,$A182,'[1]1. Отчет АТС'!$B:$B,23)</f>
        <v>223.94</v>
      </c>
    </row>
    <row r="183" spans="1:25" ht="15">
      <c r="A183" s="61">
        <v>45446</v>
      </c>
      <c r="B183" s="46">
        <f>SUMIFS('[1]1. Отчет АТС'!$E:$E,'[1]1. Отчет АТС'!$A:$A,$A183,'[1]1. Отчет АТС'!$B:$B,0)</f>
        <v>109.58</v>
      </c>
      <c r="C183" s="46">
        <f>SUMIFS('[1]1. Отчет АТС'!$E:$E,'[1]1. Отчет АТС'!$A:$A,$A183,'[1]1. Отчет АТС'!$B:$B,1)</f>
        <v>6.39</v>
      </c>
      <c r="D183" s="46">
        <f>SUMIFS('[1]1. Отчет АТС'!$E:$E,'[1]1. Отчет АТС'!$A:$A,$A183,'[1]1. Отчет АТС'!$B:$B,2)</f>
        <v>118.7</v>
      </c>
      <c r="E183" s="46">
        <f>SUMIFS('[1]1. Отчет АТС'!$E:$E,'[1]1. Отчет АТС'!$A:$A,$A183,'[1]1. Отчет АТС'!$B:$B,3)</f>
        <v>137.87</v>
      </c>
      <c r="F183" s="46">
        <f>SUMIFS('[1]1. Отчет АТС'!$E:$E,'[1]1. Отчет АТС'!$A:$A,$A183,'[1]1. Отчет АТС'!$B:$B,4)</f>
        <v>105.31</v>
      </c>
      <c r="G183" s="46">
        <f>SUMIFS('[1]1. Отчет АТС'!$E:$E,'[1]1. Отчет АТС'!$A:$A,$A183,'[1]1. Отчет АТС'!$B:$B,5)</f>
        <v>0</v>
      </c>
      <c r="H183" s="46">
        <f>SUMIFS('[1]1. Отчет АТС'!$E:$E,'[1]1. Отчет АТС'!$A:$A,$A183,'[1]1. Отчет АТС'!$B:$B,6)</f>
        <v>0</v>
      </c>
      <c r="I183" s="46">
        <f>SUMIFS('[1]1. Отчет АТС'!$E:$E,'[1]1. Отчет АТС'!$A:$A,$A183,'[1]1. Отчет АТС'!$B:$B,7)</f>
        <v>0</v>
      </c>
      <c r="J183" s="46">
        <f>SUMIFS('[1]1. Отчет АТС'!$E:$E,'[1]1. Отчет АТС'!$A:$A,$A183,'[1]1. Отчет АТС'!$B:$B,8)</f>
        <v>0</v>
      </c>
      <c r="K183" s="46">
        <f>SUMIFS('[1]1. Отчет АТС'!$E:$E,'[1]1. Отчет АТС'!$A:$A,$A183,'[1]1. Отчет АТС'!$B:$B,9)</f>
        <v>0</v>
      </c>
      <c r="L183" s="46">
        <f>SUMIFS('[1]1. Отчет АТС'!$E:$E,'[1]1. Отчет АТС'!$A:$A,$A183,'[1]1. Отчет АТС'!$B:$B,10)</f>
        <v>0</v>
      </c>
      <c r="M183" s="46">
        <f>SUMIFS('[1]1. Отчет АТС'!$E:$E,'[1]1. Отчет АТС'!$A:$A,$A183,'[1]1. Отчет АТС'!$B:$B,11)</f>
        <v>0</v>
      </c>
      <c r="N183" s="46">
        <f>SUMIFS('[1]1. Отчет АТС'!$E:$E,'[1]1. Отчет АТС'!$A:$A,$A183,'[1]1. Отчет АТС'!$B:$B,12)</f>
        <v>0</v>
      </c>
      <c r="O183" s="46">
        <f>SUMIFS('[1]1. Отчет АТС'!$E:$E,'[1]1. Отчет АТС'!$A:$A,$A183,'[1]1. Отчет АТС'!$B:$B,13)</f>
        <v>0</v>
      </c>
      <c r="P183" s="46">
        <f>SUMIFS('[1]1. Отчет АТС'!$E:$E,'[1]1. Отчет АТС'!$A:$A,$A183,'[1]1. Отчет АТС'!$B:$B,14)</f>
        <v>0</v>
      </c>
      <c r="Q183" s="46">
        <f>SUMIFS('[1]1. Отчет АТС'!$E:$E,'[1]1. Отчет АТС'!$A:$A,$A183,'[1]1. Отчет АТС'!$B:$B,15)</f>
        <v>0</v>
      </c>
      <c r="R183" s="46">
        <f>SUMIFS('[1]1. Отчет АТС'!$E:$E,'[1]1. Отчет АТС'!$A:$A,$A183,'[1]1. Отчет АТС'!$B:$B,16)</f>
        <v>0</v>
      </c>
      <c r="S183" s="46">
        <f>SUMIFS('[1]1. Отчет АТС'!$E:$E,'[1]1. Отчет АТС'!$A:$A,$A183,'[1]1. Отчет АТС'!$B:$B,17)</f>
        <v>0</v>
      </c>
      <c r="T183" s="46">
        <f>SUMIFS('[1]1. Отчет АТС'!$E:$E,'[1]1. Отчет АТС'!$A:$A,$A183,'[1]1. Отчет АТС'!$B:$B,18)</f>
        <v>0</v>
      </c>
      <c r="U183" s="46">
        <f>SUMIFS('[1]1. Отчет АТС'!$E:$E,'[1]1. Отчет АТС'!$A:$A,$A183,'[1]1. Отчет АТС'!$B:$B,19)</f>
        <v>0</v>
      </c>
      <c r="V183" s="46">
        <f>SUMIFS('[1]1. Отчет АТС'!$E:$E,'[1]1. Отчет АТС'!$A:$A,$A183,'[1]1. Отчет АТС'!$B:$B,20)</f>
        <v>0</v>
      </c>
      <c r="W183" s="46">
        <f>SUMIFS('[1]1. Отчет АТС'!$E:$E,'[1]1. Отчет АТС'!$A:$A,$A183,'[1]1. Отчет АТС'!$B:$B,21)</f>
        <v>26.3</v>
      </c>
      <c r="X183" s="46">
        <f>SUMIFS('[1]1. Отчет АТС'!$E:$E,'[1]1. Отчет АТС'!$A:$A,$A183,'[1]1. Отчет АТС'!$B:$B,22)</f>
        <v>179.5</v>
      </c>
      <c r="Y183" s="46">
        <f>SUMIFS('[1]1. Отчет АТС'!$E:$E,'[1]1. Отчет АТС'!$A:$A,$A183,'[1]1. Отчет АТС'!$B:$B,23)</f>
        <v>135.05000000000001</v>
      </c>
    </row>
    <row r="184" spans="1:25" ht="15">
      <c r="A184" s="61">
        <v>45447</v>
      </c>
      <c r="B184" s="46">
        <f>SUMIFS('[1]1. Отчет АТС'!$E:$E,'[1]1. Отчет АТС'!$A:$A,$A184,'[1]1. Отчет АТС'!$B:$B,0)</f>
        <v>153.16999999999999</v>
      </c>
      <c r="C184" s="46">
        <f>SUMIFS('[1]1. Отчет АТС'!$E:$E,'[1]1. Отчет АТС'!$A:$A,$A184,'[1]1. Отчет АТС'!$B:$B,1)</f>
        <v>211</v>
      </c>
      <c r="D184" s="46">
        <f>SUMIFS('[1]1. Отчет АТС'!$E:$E,'[1]1. Отчет АТС'!$A:$A,$A184,'[1]1. Отчет АТС'!$B:$B,2)</f>
        <v>106.53</v>
      </c>
      <c r="E184" s="46">
        <f>SUMIFS('[1]1. Отчет АТС'!$E:$E,'[1]1. Отчет АТС'!$A:$A,$A184,'[1]1. Отчет АТС'!$B:$B,3)</f>
        <v>66.08</v>
      </c>
      <c r="F184" s="46">
        <f>SUMIFS('[1]1. Отчет АТС'!$E:$E,'[1]1. Отчет АТС'!$A:$A,$A184,'[1]1. Отчет АТС'!$B:$B,4)</f>
        <v>0</v>
      </c>
      <c r="G184" s="46">
        <f>SUMIFS('[1]1. Отчет АТС'!$E:$E,'[1]1. Отчет АТС'!$A:$A,$A184,'[1]1. Отчет АТС'!$B:$B,5)</f>
        <v>0</v>
      </c>
      <c r="H184" s="46">
        <f>SUMIFS('[1]1. Отчет АТС'!$E:$E,'[1]1. Отчет АТС'!$A:$A,$A184,'[1]1. Отчет АТС'!$B:$B,6)</f>
        <v>0</v>
      </c>
      <c r="I184" s="46">
        <f>SUMIFS('[1]1. Отчет АТС'!$E:$E,'[1]1. Отчет АТС'!$A:$A,$A184,'[1]1. Отчет АТС'!$B:$B,7)</f>
        <v>0</v>
      </c>
      <c r="J184" s="46">
        <f>SUMIFS('[1]1. Отчет АТС'!$E:$E,'[1]1. Отчет АТС'!$A:$A,$A184,'[1]1. Отчет АТС'!$B:$B,8)</f>
        <v>0</v>
      </c>
      <c r="K184" s="46">
        <f>SUMIFS('[1]1. Отчет АТС'!$E:$E,'[1]1. Отчет АТС'!$A:$A,$A184,'[1]1. Отчет АТС'!$B:$B,9)</f>
        <v>0</v>
      </c>
      <c r="L184" s="46">
        <f>SUMIFS('[1]1. Отчет АТС'!$E:$E,'[1]1. Отчет АТС'!$A:$A,$A184,'[1]1. Отчет АТС'!$B:$B,10)</f>
        <v>0</v>
      </c>
      <c r="M184" s="46">
        <f>SUMIFS('[1]1. Отчет АТС'!$E:$E,'[1]1. Отчет АТС'!$A:$A,$A184,'[1]1. Отчет АТС'!$B:$B,11)</f>
        <v>0</v>
      </c>
      <c r="N184" s="46">
        <f>SUMIFS('[1]1. Отчет АТС'!$E:$E,'[1]1. Отчет АТС'!$A:$A,$A184,'[1]1. Отчет АТС'!$B:$B,12)</f>
        <v>0</v>
      </c>
      <c r="O184" s="46">
        <f>SUMIFS('[1]1. Отчет АТС'!$E:$E,'[1]1. Отчет АТС'!$A:$A,$A184,'[1]1. Отчет АТС'!$B:$B,13)</f>
        <v>0</v>
      </c>
      <c r="P184" s="46">
        <f>SUMIFS('[1]1. Отчет АТС'!$E:$E,'[1]1. Отчет АТС'!$A:$A,$A184,'[1]1. Отчет АТС'!$B:$B,14)</f>
        <v>0</v>
      </c>
      <c r="Q184" s="46">
        <f>SUMIFS('[1]1. Отчет АТС'!$E:$E,'[1]1. Отчет АТС'!$A:$A,$A184,'[1]1. Отчет АТС'!$B:$B,15)</f>
        <v>0</v>
      </c>
      <c r="R184" s="46">
        <f>SUMIFS('[1]1. Отчет АТС'!$E:$E,'[1]1. Отчет АТС'!$A:$A,$A184,'[1]1. Отчет АТС'!$B:$B,16)</f>
        <v>0</v>
      </c>
      <c r="S184" s="46">
        <f>SUMIFS('[1]1. Отчет АТС'!$E:$E,'[1]1. Отчет АТС'!$A:$A,$A184,'[1]1. Отчет АТС'!$B:$B,17)</f>
        <v>0</v>
      </c>
      <c r="T184" s="46">
        <f>SUMIFS('[1]1. Отчет АТС'!$E:$E,'[1]1. Отчет АТС'!$A:$A,$A184,'[1]1. Отчет АТС'!$B:$B,18)</f>
        <v>0</v>
      </c>
      <c r="U184" s="46">
        <f>SUMIFS('[1]1. Отчет АТС'!$E:$E,'[1]1. Отчет АТС'!$A:$A,$A184,'[1]1. Отчет АТС'!$B:$B,19)</f>
        <v>0</v>
      </c>
      <c r="V184" s="46">
        <f>SUMIFS('[1]1. Отчет АТС'!$E:$E,'[1]1. Отчет АТС'!$A:$A,$A184,'[1]1. Отчет АТС'!$B:$B,20)</f>
        <v>0</v>
      </c>
      <c r="W184" s="46">
        <f>SUMIFS('[1]1. Отчет АТС'!$E:$E,'[1]1. Отчет АТС'!$A:$A,$A184,'[1]1. Отчет АТС'!$B:$B,21)</f>
        <v>12.65</v>
      </c>
      <c r="X184" s="46">
        <f>SUMIFS('[1]1. Отчет АТС'!$E:$E,'[1]1. Отчет АТС'!$A:$A,$A184,'[1]1. Отчет АТС'!$B:$B,22)</f>
        <v>43.56</v>
      </c>
      <c r="Y184" s="46">
        <f>SUMIFS('[1]1. Отчет АТС'!$E:$E,'[1]1. Отчет АТС'!$A:$A,$A184,'[1]1. Отчет АТС'!$B:$B,23)</f>
        <v>119.11</v>
      </c>
    </row>
    <row r="185" spans="1:25" ht="15">
      <c r="A185" s="61">
        <v>45448</v>
      </c>
      <c r="B185" s="46">
        <f>SUMIFS('[1]1. Отчет АТС'!$E:$E,'[1]1. Отчет АТС'!$A:$A,$A185,'[1]1. Отчет АТС'!$B:$B,0)</f>
        <v>0</v>
      </c>
      <c r="C185" s="46">
        <f>SUMIFS('[1]1. Отчет АТС'!$E:$E,'[1]1. Отчет АТС'!$A:$A,$A185,'[1]1. Отчет АТС'!$B:$B,1)</f>
        <v>16.5</v>
      </c>
      <c r="D185" s="46">
        <f>SUMIFS('[1]1. Отчет АТС'!$E:$E,'[1]1. Отчет АТС'!$A:$A,$A185,'[1]1. Отчет АТС'!$B:$B,2)</f>
        <v>0</v>
      </c>
      <c r="E185" s="46">
        <f>SUMIFS('[1]1. Отчет АТС'!$E:$E,'[1]1. Отчет АТС'!$A:$A,$A185,'[1]1. Отчет АТС'!$B:$B,3)</f>
        <v>0</v>
      </c>
      <c r="F185" s="46">
        <f>SUMIFS('[1]1. Отчет АТС'!$E:$E,'[1]1. Отчет АТС'!$A:$A,$A185,'[1]1. Отчет АТС'!$B:$B,4)</f>
        <v>0</v>
      </c>
      <c r="G185" s="46">
        <f>SUMIFS('[1]1. Отчет АТС'!$E:$E,'[1]1. Отчет АТС'!$A:$A,$A185,'[1]1. Отчет АТС'!$B:$B,5)</f>
        <v>0</v>
      </c>
      <c r="H185" s="46">
        <f>SUMIFS('[1]1. Отчет АТС'!$E:$E,'[1]1. Отчет АТС'!$A:$A,$A185,'[1]1. Отчет АТС'!$B:$B,6)</f>
        <v>0</v>
      </c>
      <c r="I185" s="46">
        <f>SUMIFS('[1]1. Отчет АТС'!$E:$E,'[1]1. Отчет АТС'!$A:$A,$A185,'[1]1. Отчет АТС'!$B:$B,7)</f>
        <v>0</v>
      </c>
      <c r="J185" s="46">
        <f>SUMIFS('[1]1. Отчет АТС'!$E:$E,'[1]1. Отчет АТС'!$A:$A,$A185,'[1]1. Отчет АТС'!$B:$B,8)</f>
        <v>0</v>
      </c>
      <c r="K185" s="46">
        <f>SUMIFS('[1]1. Отчет АТС'!$E:$E,'[1]1. Отчет АТС'!$A:$A,$A185,'[1]1. Отчет АТС'!$B:$B,9)</f>
        <v>1439.84</v>
      </c>
      <c r="L185" s="46">
        <f>SUMIFS('[1]1. Отчет АТС'!$E:$E,'[1]1. Отчет АТС'!$A:$A,$A185,'[1]1. Отчет АТС'!$B:$B,10)</f>
        <v>0</v>
      </c>
      <c r="M185" s="46">
        <f>SUMIFS('[1]1. Отчет АТС'!$E:$E,'[1]1. Отчет АТС'!$A:$A,$A185,'[1]1. Отчет АТС'!$B:$B,11)</f>
        <v>0</v>
      </c>
      <c r="N185" s="46">
        <f>SUMIFS('[1]1. Отчет АТС'!$E:$E,'[1]1. Отчет АТС'!$A:$A,$A185,'[1]1. Отчет АТС'!$B:$B,12)</f>
        <v>0</v>
      </c>
      <c r="O185" s="46">
        <f>SUMIFS('[1]1. Отчет АТС'!$E:$E,'[1]1. Отчет АТС'!$A:$A,$A185,'[1]1. Отчет АТС'!$B:$B,13)</f>
        <v>0</v>
      </c>
      <c r="P185" s="46">
        <f>SUMIFS('[1]1. Отчет АТС'!$E:$E,'[1]1. Отчет АТС'!$A:$A,$A185,'[1]1. Отчет АТС'!$B:$B,14)</f>
        <v>0</v>
      </c>
      <c r="Q185" s="46">
        <f>SUMIFS('[1]1. Отчет АТС'!$E:$E,'[1]1. Отчет АТС'!$A:$A,$A185,'[1]1. Отчет АТС'!$B:$B,15)</f>
        <v>0</v>
      </c>
      <c r="R185" s="46">
        <f>SUMIFS('[1]1. Отчет АТС'!$E:$E,'[1]1. Отчет АТС'!$A:$A,$A185,'[1]1. Отчет АТС'!$B:$B,16)</f>
        <v>0</v>
      </c>
      <c r="S185" s="46">
        <f>SUMIFS('[1]1. Отчет АТС'!$E:$E,'[1]1. Отчет АТС'!$A:$A,$A185,'[1]1. Отчет АТС'!$B:$B,17)</f>
        <v>0</v>
      </c>
      <c r="T185" s="46">
        <f>SUMIFS('[1]1. Отчет АТС'!$E:$E,'[1]1. Отчет АТС'!$A:$A,$A185,'[1]1. Отчет АТС'!$B:$B,18)</f>
        <v>0</v>
      </c>
      <c r="U185" s="46">
        <f>SUMIFS('[1]1. Отчет АТС'!$E:$E,'[1]1. Отчет АТС'!$A:$A,$A185,'[1]1. Отчет АТС'!$B:$B,19)</f>
        <v>0</v>
      </c>
      <c r="V185" s="46">
        <f>SUMIFS('[1]1. Отчет АТС'!$E:$E,'[1]1. Отчет АТС'!$A:$A,$A185,'[1]1. Отчет АТС'!$B:$B,20)</f>
        <v>0</v>
      </c>
      <c r="W185" s="46">
        <f>SUMIFS('[1]1. Отчет АТС'!$E:$E,'[1]1. Отчет АТС'!$A:$A,$A185,'[1]1. Отчет АТС'!$B:$B,21)</f>
        <v>0</v>
      </c>
      <c r="X185" s="46">
        <f>SUMIFS('[1]1. Отчет АТС'!$E:$E,'[1]1. Отчет АТС'!$A:$A,$A185,'[1]1. Отчет АТС'!$B:$B,22)</f>
        <v>75.489999999999995</v>
      </c>
      <c r="Y185" s="46">
        <f>SUMIFS('[1]1. Отчет АТС'!$E:$E,'[1]1. Отчет АТС'!$A:$A,$A185,'[1]1. Отчет АТС'!$B:$B,23)</f>
        <v>89.58</v>
      </c>
    </row>
    <row r="186" spans="1:25" ht="15">
      <c r="A186" s="61">
        <v>45449</v>
      </c>
      <c r="B186" s="46">
        <f>SUMIFS('[1]1. Отчет АТС'!$E:$E,'[1]1. Отчет АТС'!$A:$A,$A186,'[1]1. Отчет АТС'!$B:$B,0)</f>
        <v>0</v>
      </c>
      <c r="C186" s="46">
        <f>SUMIFS('[1]1. Отчет АТС'!$E:$E,'[1]1. Отчет АТС'!$A:$A,$A186,'[1]1. Отчет АТС'!$B:$B,1)</f>
        <v>0</v>
      </c>
      <c r="D186" s="46">
        <f>SUMIFS('[1]1. Отчет АТС'!$E:$E,'[1]1. Отчет АТС'!$A:$A,$A186,'[1]1. Отчет АТС'!$B:$B,2)</f>
        <v>0</v>
      </c>
      <c r="E186" s="46">
        <f>SUMIFS('[1]1. Отчет АТС'!$E:$E,'[1]1. Отчет АТС'!$A:$A,$A186,'[1]1. Отчет АТС'!$B:$B,3)</f>
        <v>0</v>
      </c>
      <c r="F186" s="46">
        <f>SUMIFS('[1]1. Отчет АТС'!$E:$E,'[1]1. Отчет АТС'!$A:$A,$A186,'[1]1. Отчет АТС'!$B:$B,4)</f>
        <v>0</v>
      </c>
      <c r="G186" s="46">
        <f>SUMIFS('[1]1. Отчет АТС'!$E:$E,'[1]1. Отчет АТС'!$A:$A,$A186,'[1]1. Отчет АТС'!$B:$B,5)</f>
        <v>0</v>
      </c>
      <c r="H186" s="46">
        <f>SUMIFS('[1]1. Отчет АТС'!$E:$E,'[1]1. Отчет АТС'!$A:$A,$A186,'[1]1. Отчет АТС'!$B:$B,6)</f>
        <v>0</v>
      </c>
      <c r="I186" s="46">
        <f>SUMIFS('[1]1. Отчет АТС'!$E:$E,'[1]1. Отчет АТС'!$A:$A,$A186,'[1]1. Отчет АТС'!$B:$B,7)</f>
        <v>0</v>
      </c>
      <c r="J186" s="46">
        <f>SUMIFS('[1]1. Отчет АТС'!$E:$E,'[1]1. Отчет АТС'!$A:$A,$A186,'[1]1. Отчет АТС'!$B:$B,8)</f>
        <v>0</v>
      </c>
      <c r="K186" s="46">
        <f>SUMIFS('[1]1. Отчет АТС'!$E:$E,'[1]1. Отчет АТС'!$A:$A,$A186,'[1]1. Отчет АТС'!$B:$B,9)</f>
        <v>0</v>
      </c>
      <c r="L186" s="46">
        <f>SUMIFS('[1]1. Отчет АТС'!$E:$E,'[1]1. Отчет АТС'!$A:$A,$A186,'[1]1. Отчет АТС'!$B:$B,10)</f>
        <v>0</v>
      </c>
      <c r="M186" s="46">
        <f>SUMIFS('[1]1. Отчет АТС'!$E:$E,'[1]1. Отчет АТС'!$A:$A,$A186,'[1]1. Отчет АТС'!$B:$B,11)</f>
        <v>0</v>
      </c>
      <c r="N186" s="46">
        <f>SUMIFS('[1]1. Отчет АТС'!$E:$E,'[1]1. Отчет АТС'!$A:$A,$A186,'[1]1. Отчет АТС'!$B:$B,12)</f>
        <v>0</v>
      </c>
      <c r="O186" s="46">
        <f>SUMIFS('[1]1. Отчет АТС'!$E:$E,'[1]1. Отчет АТС'!$A:$A,$A186,'[1]1. Отчет АТС'!$B:$B,13)</f>
        <v>0</v>
      </c>
      <c r="P186" s="46">
        <f>SUMIFS('[1]1. Отчет АТС'!$E:$E,'[1]1. Отчет АТС'!$A:$A,$A186,'[1]1. Отчет АТС'!$B:$B,14)</f>
        <v>0</v>
      </c>
      <c r="Q186" s="46">
        <f>SUMIFS('[1]1. Отчет АТС'!$E:$E,'[1]1. Отчет АТС'!$A:$A,$A186,'[1]1. Отчет АТС'!$B:$B,15)</f>
        <v>0</v>
      </c>
      <c r="R186" s="46">
        <f>SUMIFS('[1]1. Отчет АТС'!$E:$E,'[1]1. Отчет АТС'!$A:$A,$A186,'[1]1. Отчет АТС'!$B:$B,16)</f>
        <v>0</v>
      </c>
      <c r="S186" s="46">
        <f>SUMIFS('[1]1. Отчет АТС'!$E:$E,'[1]1. Отчет АТС'!$A:$A,$A186,'[1]1. Отчет АТС'!$B:$B,17)</f>
        <v>0</v>
      </c>
      <c r="T186" s="46">
        <f>SUMIFS('[1]1. Отчет АТС'!$E:$E,'[1]1. Отчет АТС'!$A:$A,$A186,'[1]1. Отчет АТС'!$B:$B,18)</f>
        <v>0</v>
      </c>
      <c r="U186" s="46">
        <f>SUMIFS('[1]1. Отчет АТС'!$E:$E,'[1]1. Отчет АТС'!$A:$A,$A186,'[1]1. Отчет АТС'!$B:$B,19)</f>
        <v>164.17</v>
      </c>
      <c r="V186" s="46">
        <f>SUMIFS('[1]1. Отчет АТС'!$E:$E,'[1]1. Отчет АТС'!$A:$A,$A186,'[1]1. Отчет АТС'!$B:$B,20)</f>
        <v>0</v>
      </c>
      <c r="W186" s="46">
        <f>SUMIFS('[1]1. Отчет АТС'!$E:$E,'[1]1. Отчет АТС'!$A:$A,$A186,'[1]1. Отчет АТС'!$B:$B,21)</f>
        <v>104.18</v>
      </c>
      <c r="X186" s="46">
        <f>SUMIFS('[1]1. Отчет АТС'!$E:$E,'[1]1. Отчет АТС'!$A:$A,$A186,'[1]1. Отчет АТС'!$B:$B,22)</f>
        <v>450.7</v>
      </c>
      <c r="Y186" s="46">
        <f>SUMIFS('[1]1. Отчет АТС'!$E:$E,'[1]1. Отчет АТС'!$A:$A,$A186,'[1]1. Отчет АТС'!$B:$B,23)</f>
        <v>1129.1300000000001</v>
      </c>
    </row>
    <row r="187" spans="1:25" ht="15">
      <c r="A187" s="61">
        <v>45450</v>
      </c>
      <c r="B187" s="46">
        <f>SUMIFS('[1]1. Отчет АТС'!$E:$E,'[1]1. Отчет АТС'!$A:$A,$A187,'[1]1. Отчет АТС'!$B:$B,0)</f>
        <v>0</v>
      </c>
      <c r="C187" s="46">
        <f>SUMIFS('[1]1. Отчет АТС'!$E:$E,'[1]1. Отчет АТС'!$A:$A,$A187,'[1]1. Отчет АТС'!$B:$B,1)</f>
        <v>102.21</v>
      </c>
      <c r="D187" s="46">
        <f>SUMIFS('[1]1. Отчет АТС'!$E:$E,'[1]1. Отчет АТС'!$A:$A,$A187,'[1]1. Отчет АТС'!$B:$B,2)</f>
        <v>0</v>
      </c>
      <c r="E187" s="46">
        <f>SUMIFS('[1]1. Отчет АТС'!$E:$E,'[1]1. Отчет АТС'!$A:$A,$A187,'[1]1. Отчет АТС'!$B:$B,3)</f>
        <v>0</v>
      </c>
      <c r="F187" s="46">
        <f>SUMIFS('[1]1. Отчет АТС'!$E:$E,'[1]1. Отчет АТС'!$A:$A,$A187,'[1]1. Отчет АТС'!$B:$B,4)</f>
        <v>92.78</v>
      </c>
      <c r="G187" s="46">
        <f>SUMIFS('[1]1. Отчет АТС'!$E:$E,'[1]1. Отчет АТС'!$A:$A,$A187,'[1]1. Отчет АТС'!$B:$B,5)</f>
        <v>0</v>
      </c>
      <c r="H187" s="46">
        <f>SUMIFS('[1]1. Отчет АТС'!$E:$E,'[1]1. Отчет АТС'!$A:$A,$A187,'[1]1. Отчет АТС'!$B:$B,6)</f>
        <v>0</v>
      </c>
      <c r="I187" s="46">
        <f>SUMIFS('[1]1. Отчет АТС'!$E:$E,'[1]1. Отчет АТС'!$A:$A,$A187,'[1]1. Отчет АТС'!$B:$B,7)</f>
        <v>0</v>
      </c>
      <c r="J187" s="46">
        <f>SUMIFS('[1]1. Отчет АТС'!$E:$E,'[1]1. Отчет АТС'!$A:$A,$A187,'[1]1. Отчет АТС'!$B:$B,8)</f>
        <v>0</v>
      </c>
      <c r="K187" s="46">
        <f>SUMIFS('[1]1. Отчет АТС'!$E:$E,'[1]1. Отчет АТС'!$A:$A,$A187,'[1]1. Отчет АТС'!$B:$B,9)</f>
        <v>0</v>
      </c>
      <c r="L187" s="46">
        <f>SUMIFS('[1]1. Отчет АТС'!$E:$E,'[1]1. Отчет АТС'!$A:$A,$A187,'[1]1. Отчет АТС'!$B:$B,10)</f>
        <v>0</v>
      </c>
      <c r="M187" s="46">
        <f>SUMIFS('[1]1. Отчет АТС'!$E:$E,'[1]1. Отчет АТС'!$A:$A,$A187,'[1]1. Отчет АТС'!$B:$B,11)</f>
        <v>0</v>
      </c>
      <c r="N187" s="46">
        <f>SUMIFS('[1]1. Отчет АТС'!$E:$E,'[1]1. Отчет АТС'!$A:$A,$A187,'[1]1. Отчет АТС'!$B:$B,12)</f>
        <v>0</v>
      </c>
      <c r="O187" s="46">
        <f>SUMIFS('[1]1. Отчет АТС'!$E:$E,'[1]1. Отчет АТС'!$A:$A,$A187,'[1]1. Отчет АТС'!$B:$B,13)</f>
        <v>0</v>
      </c>
      <c r="P187" s="46">
        <f>SUMIFS('[1]1. Отчет АТС'!$E:$E,'[1]1. Отчет АТС'!$A:$A,$A187,'[1]1. Отчет АТС'!$B:$B,14)</f>
        <v>0</v>
      </c>
      <c r="Q187" s="46">
        <f>SUMIFS('[1]1. Отчет АТС'!$E:$E,'[1]1. Отчет АТС'!$A:$A,$A187,'[1]1. Отчет АТС'!$B:$B,15)</f>
        <v>0</v>
      </c>
      <c r="R187" s="46">
        <f>SUMIFS('[1]1. Отчет АТС'!$E:$E,'[1]1. Отчет АТС'!$A:$A,$A187,'[1]1. Отчет АТС'!$B:$B,16)</f>
        <v>52.75</v>
      </c>
      <c r="S187" s="46">
        <f>SUMIFS('[1]1. Отчет АТС'!$E:$E,'[1]1. Отчет АТС'!$A:$A,$A187,'[1]1. Отчет АТС'!$B:$B,17)</f>
        <v>114.03</v>
      </c>
      <c r="T187" s="46">
        <f>SUMIFS('[1]1. Отчет АТС'!$E:$E,'[1]1. Отчет АТС'!$A:$A,$A187,'[1]1. Отчет АТС'!$B:$B,18)</f>
        <v>258.85000000000002</v>
      </c>
      <c r="U187" s="46">
        <f>SUMIFS('[1]1. Отчет АТС'!$E:$E,'[1]1. Отчет АТС'!$A:$A,$A187,'[1]1. Отчет АТС'!$B:$B,19)</f>
        <v>331.89</v>
      </c>
      <c r="V187" s="46">
        <f>SUMIFS('[1]1. Отчет АТС'!$E:$E,'[1]1. Отчет АТС'!$A:$A,$A187,'[1]1. Отчет АТС'!$B:$B,20)</f>
        <v>137.71</v>
      </c>
      <c r="W187" s="46">
        <f>SUMIFS('[1]1. Отчет АТС'!$E:$E,'[1]1. Отчет АТС'!$A:$A,$A187,'[1]1. Отчет АТС'!$B:$B,21)</f>
        <v>356.36</v>
      </c>
      <c r="X187" s="46">
        <f>SUMIFS('[1]1. Отчет АТС'!$E:$E,'[1]1. Отчет АТС'!$A:$A,$A187,'[1]1. Отчет АТС'!$B:$B,22)</f>
        <v>608.97</v>
      </c>
      <c r="Y187" s="46">
        <f>SUMIFS('[1]1. Отчет АТС'!$E:$E,'[1]1. Отчет АТС'!$A:$A,$A187,'[1]1. Отчет АТС'!$B:$B,23)</f>
        <v>411.45</v>
      </c>
    </row>
    <row r="188" spans="1:25" ht="15">
      <c r="A188" s="61">
        <v>45451</v>
      </c>
      <c r="B188" s="46">
        <f>SUMIFS('[1]1. Отчет АТС'!$E:$E,'[1]1. Отчет АТС'!$A:$A,$A188,'[1]1. Отчет АТС'!$B:$B,0)</f>
        <v>31.85</v>
      </c>
      <c r="C188" s="46">
        <f>SUMIFS('[1]1. Отчет АТС'!$E:$E,'[1]1. Отчет АТС'!$A:$A,$A188,'[1]1. Отчет АТС'!$B:$B,1)</f>
        <v>0</v>
      </c>
      <c r="D188" s="46">
        <f>SUMIFS('[1]1. Отчет АТС'!$E:$E,'[1]1. Отчет АТС'!$A:$A,$A188,'[1]1. Отчет АТС'!$B:$B,2)</f>
        <v>0</v>
      </c>
      <c r="E188" s="46">
        <f>SUMIFS('[1]1. Отчет АТС'!$E:$E,'[1]1. Отчет АТС'!$A:$A,$A188,'[1]1. Отчет АТС'!$B:$B,3)</f>
        <v>688.73</v>
      </c>
      <c r="F188" s="46">
        <f>SUMIFS('[1]1. Отчет АТС'!$E:$E,'[1]1. Отчет АТС'!$A:$A,$A188,'[1]1. Отчет АТС'!$B:$B,4)</f>
        <v>826.85</v>
      </c>
      <c r="G188" s="46">
        <f>SUMIFS('[1]1. Отчет АТС'!$E:$E,'[1]1. Отчет АТС'!$A:$A,$A188,'[1]1. Отчет АТС'!$B:$B,5)</f>
        <v>0</v>
      </c>
      <c r="H188" s="46">
        <f>SUMIFS('[1]1. Отчет АТС'!$E:$E,'[1]1. Отчет АТС'!$A:$A,$A188,'[1]1. Отчет АТС'!$B:$B,6)</f>
        <v>0</v>
      </c>
      <c r="I188" s="46">
        <f>SUMIFS('[1]1. Отчет АТС'!$E:$E,'[1]1. Отчет АТС'!$A:$A,$A188,'[1]1. Отчет АТС'!$B:$B,7)</f>
        <v>0</v>
      </c>
      <c r="J188" s="46">
        <f>SUMIFS('[1]1. Отчет АТС'!$E:$E,'[1]1. Отчет АТС'!$A:$A,$A188,'[1]1. Отчет АТС'!$B:$B,8)</f>
        <v>0</v>
      </c>
      <c r="K188" s="46">
        <f>SUMIFS('[1]1. Отчет АТС'!$E:$E,'[1]1. Отчет АТС'!$A:$A,$A188,'[1]1. Отчет АТС'!$B:$B,9)</f>
        <v>0</v>
      </c>
      <c r="L188" s="46">
        <f>SUMIFS('[1]1. Отчет АТС'!$E:$E,'[1]1. Отчет АТС'!$A:$A,$A188,'[1]1. Отчет АТС'!$B:$B,10)</f>
        <v>0</v>
      </c>
      <c r="M188" s="46">
        <f>SUMIFS('[1]1. Отчет АТС'!$E:$E,'[1]1. Отчет АТС'!$A:$A,$A188,'[1]1. Отчет АТС'!$B:$B,11)</f>
        <v>0</v>
      </c>
      <c r="N188" s="46">
        <f>SUMIFS('[1]1. Отчет АТС'!$E:$E,'[1]1. Отчет АТС'!$A:$A,$A188,'[1]1. Отчет АТС'!$B:$B,12)</f>
        <v>0</v>
      </c>
      <c r="O188" s="46">
        <f>SUMIFS('[1]1. Отчет АТС'!$E:$E,'[1]1. Отчет АТС'!$A:$A,$A188,'[1]1. Отчет АТС'!$B:$B,13)</f>
        <v>0</v>
      </c>
      <c r="P188" s="46">
        <f>SUMIFS('[1]1. Отчет АТС'!$E:$E,'[1]1. Отчет АТС'!$A:$A,$A188,'[1]1. Отчет АТС'!$B:$B,14)</f>
        <v>0</v>
      </c>
      <c r="Q188" s="46">
        <f>SUMIFS('[1]1. Отчет АТС'!$E:$E,'[1]1. Отчет АТС'!$A:$A,$A188,'[1]1. Отчет АТС'!$B:$B,15)</f>
        <v>0</v>
      </c>
      <c r="R188" s="46">
        <f>SUMIFS('[1]1. Отчет АТС'!$E:$E,'[1]1. Отчет АТС'!$A:$A,$A188,'[1]1. Отчет АТС'!$B:$B,16)</f>
        <v>0</v>
      </c>
      <c r="S188" s="46">
        <f>SUMIFS('[1]1. Отчет АТС'!$E:$E,'[1]1. Отчет АТС'!$A:$A,$A188,'[1]1. Отчет АТС'!$B:$B,17)</f>
        <v>0</v>
      </c>
      <c r="T188" s="46">
        <f>SUMIFS('[1]1. Отчет АТС'!$E:$E,'[1]1. Отчет АТС'!$A:$A,$A188,'[1]1. Отчет АТС'!$B:$B,18)</f>
        <v>1.57</v>
      </c>
      <c r="U188" s="46">
        <f>SUMIFS('[1]1. Отчет АТС'!$E:$E,'[1]1. Отчет АТС'!$A:$A,$A188,'[1]1. Отчет АТС'!$B:$B,19)</f>
        <v>0</v>
      </c>
      <c r="V188" s="46">
        <f>SUMIFS('[1]1. Отчет АТС'!$E:$E,'[1]1. Отчет АТС'!$A:$A,$A188,'[1]1. Отчет АТС'!$B:$B,20)</f>
        <v>0</v>
      </c>
      <c r="W188" s="46">
        <f>SUMIFS('[1]1. Отчет АТС'!$E:$E,'[1]1. Отчет АТС'!$A:$A,$A188,'[1]1. Отчет АТС'!$B:$B,21)</f>
        <v>65.209999999999994</v>
      </c>
      <c r="X188" s="46">
        <f>SUMIFS('[1]1. Отчет АТС'!$E:$E,'[1]1. Отчет АТС'!$A:$A,$A188,'[1]1. Отчет АТС'!$B:$B,22)</f>
        <v>697.97</v>
      </c>
      <c r="Y188" s="46">
        <f>SUMIFS('[1]1. Отчет АТС'!$E:$E,'[1]1. Отчет АТС'!$A:$A,$A188,'[1]1. Отчет АТС'!$B:$B,23)</f>
        <v>283.99</v>
      </c>
    </row>
    <row r="189" spans="1:25" ht="15">
      <c r="A189" s="61">
        <v>45452</v>
      </c>
      <c r="B189" s="46">
        <f>SUMIFS('[1]1. Отчет АТС'!$E:$E,'[1]1. Отчет АТС'!$A:$A,$A189,'[1]1. Отчет АТС'!$B:$B,0)</f>
        <v>135.22999999999999</v>
      </c>
      <c r="C189" s="46">
        <f>SUMIFS('[1]1. Отчет АТС'!$E:$E,'[1]1. Отчет АТС'!$A:$A,$A189,'[1]1. Отчет АТС'!$B:$B,1)</f>
        <v>67.13</v>
      </c>
      <c r="D189" s="46">
        <f>SUMIFS('[1]1. Отчет АТС'!$E:$E,'[1]1. Отчет АТС'!$A:$A,$A189,'[1]1. Отчет АТС'!$B:$B,2)</f>
        <v>30.24</v>
      </c>
      <c r="E189" s="46">
        <f>SUMIFS('[1]1. Отчет АТС'!$E:$E,'[1]1. Отчет АТС'!$A:$A,$A189,'[1]1. Отчет АТС'!$B:$B,3)</f>
        <v>32.24</v>
      </c>
      <c r="F189" s="46">
        <f>SUMIFS('[1]1. Отчет АТС'!$E:$E,'[1]1. Отчет АТС'!$A:$A,$A189,'[1]1. Отчет АТС'!$B:$B,4)</f>
        <v>0</v>
      </c>
      <c r="G189" s="46">
        <f>SUMIFS('[1]1. Отчет АТС'!$E:$E,'[1]1. Отчет АТС'!$A:$A,$A189,'[1]1. Отчет АТС'!$B:$B,5)</f>
        <v>0</v>
      </c>
      <c r="H189" s="46">
        <f>SUMIFS('[1]1. Отчет АТС'!$E:$E,'[1]1. Отчет АТС'!$A:$A,$A189,'[1]1. Отчет АТС'!$B:$B,6)</f>
        <v>0</v>
      </c>
      <c r="I189" s="46">
        <f>SUMIFS('[1]1. Отчет АТС'!$E:$E,'[1]1. Отчет АТС'!$A:$A,$A189,'[1]1. Отчет АТС'!$B:$B,7)</f>
        <v>0</v>
      </c>
      <c r="J189" s="46">
        <f>SUMIFS('[1]1. Отчет АТС'!$E:$E,'[1]1. Отчет АТС'!$A:$A,$A189,'[1]1. Отчет АТС'!$B:$B,8)</f>
        <v>0</v>
      </c>
      <c r="K189" s="46">
        <f>SUMIFS('[1]1. Отчет АТС'!$E:$E,'[1]1. Отчет АТС'!$A:$A,$A189,'[1]1. Отчет АТС'!$B:$B,9)</f>
        <v>7.45</v>
      </c>
      <c r="L189" s="46">
        <f>SUMIFS('[1]1. Отчет АТС'!$E:$E,'[1]1. Отчет АТС'!$A:$A,$A189,'[1]1. Отчет АТС'!$B:$B,10)</f>
        <v>76.16</v>
      </c>
      <c r="M189" s="46">
        <f>SUMIFS('[1]1. Отчет АТС'!$E:$E,'[1]1. Отчет АТС'!$A:$A,$A189,'[1]1. Отчет АТС'!$B:$B,11)</f>
        <v>97.26</v>
      </c>
      <c r="N189" s="46">
        <f>SUMIFS('[1]1. Отчет АТС'!$E:$E,'[1]1. Отчет АТС'!$A:$A,$A189,'[1]1. Отчет АТС'!$B:$B,12)</f>
        <v>26.08</v>
      </c>
      <c r="O189" s="46">
        <f>SUMIFS('[1]1. Отчет АТС'!$E:$E,'[1]1. Отчет АТС'!$A:$A,$A189,'[1]1. Отчет АТС'!$B:$B,13)</f>
        <v>56.38</v>
      </c>
      <c r="P189" s="46">
        <f>SUMIFS('[1]1. Отчет АТС'!$E:$E,'[1]1. Отчет АТС'!$A:$A,$A189,'[1]1. Отчет АТС'!$B:$B,14)</f>
        <v>57.32</v>
      </c>
      <c r="Q189" s="46">
        <f>SUMIFS('[1]1. Отчет АТС'!$E:$E,'[1]1. Отчет АТС'!$A:$A,$A189,'[1]1. Отчет АТС'!$B:$B,15)</f>
        <v>38.630000000000003</v>
      </c>
      <c r="R189" s="46">
        <f>SUMIFS('[1]1. Отчет АТС'!$E:$E,'[1]1. Отчет АТС'!$A:$A,$A189,'[1]1. Отчет АТС'!$B:$B,16)</f>
        <v>135.72</v>
      </c>
      <c r="S189" s="46">
        <f>SUMIFS('[1]1. Отчет АТС'!$E:$E,'[1]1. Отчет АТС'!$A:$A,$A189,'[1]1. Отчет АТС'!$B:$B,17)</f>
        <v>143.66</v>
      </c>
      <c r="T189" s="46">
        <f>SUMIFS('[1]1. Отчет АТС'!$E:$E,'[1]1. Отчет АТС'!$A:$A,$A189,'[1]1. Отчет АТС'!$B:$B,18)</f>
        <v>122.7</v>
      </c>
      <c r="U189" s="46">
        <f>SUMIFS('[1]1. Отчет АТС'!$E:$E,'[1]1. Отчет АТС'!$A:$A,$A189,'[1]1. Отчет АТС'!$B:$B,19)</f>
        <v>117.51</v>
      </c>
      <c r="V189" s="46">
        <f>SUMIFS('[1]1. Отчет АТС'!$E:$E,'[1]1. Отчет АТС'!$A:$A,$A189,'[1]1. Отчет АТС'!$B:$B,20)</f>
        <v>6.35</v>
      </c>
      <c r="W189" s="46">
        <f>SUMIFS('[1]1. Отчет АТС'!$E:$E,'[1]1. Отчет АТС'!$A:$A,$A189,'[1]1. Отчет АТС'!$B:$B,21)</f>
        <v>105.59</v>
      </c>
      <c r="X189" s="46">
        <f>SUMIFS('[1]1. Отчет АТС'!$E:$E,'[1]1. Отчет АТС'!$A:$A,$A189,'[1]1. Отчет АТС'!$B:$B,22)</f>
        <v>780.24</v>
      </c>
      <c r="Y189" s="46">
        <f>SUMIFS('[1]1. Отчет АТС'!$E:$E,'[1]1. Отчет АТС'!$A:$A,$A189,'[1]1. Отчет АТС'!$B:$B,23)</f>
        <v>423.32</v>
      </c>
    </row>
    <row r="190" spans="1:25" ht="15">
      <c r="A190" s="61">
        <v>45453</v>
      </c>
      <c r="B190" s="46">
        <f>SUMIFS('[1]1. Отчет АТС'!$E:$E,'[1]1. Отчет АТС'!$A:$A,$A190,'[1]1. Отчет АТС'!$B:$B,0)</f>
        <v>0</v>
      </c>
      <c r="C190" s="46">
        <f>SUMIFS('[1]1. Отчет АТС'!$E:$E,'[1]1. Отчет АТС'!$A:$A,$A190,'[1]1. Отчет АТС'!$B:$B,1)</f>
        <v>0</v>
      </c>
      <c r="D190" s="46">
        <f>SUMIFS('[1]1. Отчет АТС'!$E:$E,'[1]1. Отчет АТС'!$A:$A,$A190,'[1]1. Отчет АТС'!$B:$B,2)</f>
        <v>42.78</v>
      </c>
      <c r="E190" s="46">
        <f>SUMIFS('[1]1. Отчет АТС'!$E:$E,'[1]1. Отчет АТС'!$A:$A,$A190,'[1]1. Отчет АТС'!$B:$B,3)</f>
        <v>146.87</v>
      </c>
      <c r="F190" s="46">
        <f>SUMIFS('[1]1. Отчет АТС'!$E:$E,'[1]1. Отчет АТС'!$A:$A,$A190,'[1]1. Отчет АТС'!$B:$B,4)</f>
        <v>0</v>
      </c>
      <c r="G190" s="46">
        <f>SUMIFS('[1]1. Отчет АТС'!$E:$E,'[1]1. Отчет АТС'!$A:$A,$A190,'[1]1. Отчет АТС'!$B:$B,5)</f>
        <v>0</v>
      </c>
      <c r="H190" s="46">
        <f>SUMIFS('[1]1. Отчет АТС'!$E:$E,'[1]1. Отчет АТС'!$A:$A,$A190,'[1]1. Отчет АТС'!$B:$B,6)</f>
        <v>0</v>
      </c>
      <c r="I190" s="46">
        <f>SUMIFS('[1]1. Отчет АТС'!$E:$E,'[1]1. Отчет АТС'!$A:$A,$A190,'[1]1. Отчет АТС'!$B:$B,7)</f>
        <v>0</v>
      </c>
      <c r="J190" s="46">
        <f>SUMIFS('[1]1. Отчет АТС'!$E:$E,'[1]1. Отчет АТС'!$A:$A,$A190,'[1]1. Отчет АТС'!$B:$B,8)</f>
        <v>20.85</v>
      </c>
      <c r="K190" s="46">
        <f>SUMIFS('[1]1. Отчет АТС'!$E:$E,'[1]1. Отчет АТС'!$A:$A,$A190,'[1]1. Отчет АТС'!$B:$B,9)</f>
        <v>18.93</v>
      </c>
      <c r="L190" s="46">
        <f>SUMIFS('[1]1. Отчет АТС'!$E:$E,'[1]1. Отчет АТС'!$A:$A,$A190,'[1]1. Отчет АТС'!$B:$B,10)</f>
        <v>22.91</v>
      </c>
      <c r="M190" s="46">
        <f>SUMIFS('[1]1. Отчет АТС'!$E:$E,'[1]1. Отчет АТС'!$A:$A,$A190,'[1]1. Отчет АТС'!$B:$B,11)</f>
        <v>17.05</v>
      </c>
      <c r="N190" s="46">
        <f>SUMIFS('[1]1. Отчет АТС'!$E:$E,'[1]1. Отчет АТС'!$A:$A,$A190,'[1]1. Отчет АТС'!$B:$B,12)</f>
        <v>12.54</v>
      </c>
      <c r="O190" s="46">
        <f>SUMIFS('[1]1. Отчет АТС'!$E:$E,'[1]1. Отчет АТС'!$A:$A,$A190,'[1]1. Отчет АТС'!$B:$B,13)</f>
        <v>14.55</v>
      </c>
      <c r="P190" s="46">
        <f>SUMIFS('[1]1. Отчет АТС'!$E:$E,'[1]1. Отчет АТС'!$A:$A,$A190,'[1]1. Отчет АТС'!$B:$B,14)</f>
        <v>23.55</v>
      </c>
      <c r="Q190" s="46">
        <f>SUMIFS('[1]1. Отчет АТС'!$E:$E,'[1]1. Отчет АТС'!$A:$A,$A190,'[1]1. Отчет АТС'!$B:$B,15)</f>
        <v>36.35</v>
      </c>
      <c r="R190" s="46">
        <f>SUMIFS('[1]1. Отчет АТС'!$E:$E,'[1]1. Отчет АТС'!$A:$A,$A190,'[1]1. Отчет АТС'!$B:$B,16)</f>
        <v>42.67</v>
      </c>
      <c r="S190" s="46">
        <f>SUMIFS('[1]1. Отчет АТС'!$E:$E,'[1]1. Отчет АТС'!$A:$A,$A190,'[1]1. Отчет АТС'!$B:$B,17)</f>
        <v>29.69</v>
      </c>
      <c r="T190" s="46">
        <f>SUMIFS('[1]1. Отчет АТС'!$E:$E,'[1]1. Отчет АТС'!$A:$A,$A190,'[1]1. Отчет АТС'!$B:$B,18)</f>
        <v>29.92</v>
      </c>
      <c r="U190" s="46">
        <f>SUMIFS('[1]1. Отчет АТС'!$E:$E,'[1]1. Отчет АТС'!$A:$A,$A190,'[1]1. Отчет АТС'!$B:$B,19)</f>
        <v>13.29</v>
      </c>
      <c r="V190" s="46">
        <f>SUMIFS('[1]1. Отчет АТС'!$E:$E,'[1]1. Отчет АТС'!$A:$A,$A190,'[1]1. Отчет АТС'!$B:$B,20)</f>
        <v>26.16</v>
      </c>
      <c r="W190" s="46">
        <f>SUMIFS('[1]1. Отчет АТС'!$E:$E,'[1]1. Отчет АТС'!$A:$A,$A190,'[1]1. Отчет АТС'!$B:$B,21)</f>
        <v>65.25</v>
      </c>
      <c r="X190" s="46">
        <f>SUMIFS('[1]1. Отчет АТС'!$E:$E,'[1]1. Отчет АТС'!$A:$A,$A190,'[1]1. Отчет АТС'!$B:$B,22)</f>
        <v>751.25</v>
      </c>
      <c r="Y190" s="46">
        <f>SUMIFS('[1]1. Отчет АТС'!$E:$E,'[1]1. Отчет АТС'!$A:$A,$A190,'[1]1. Отчет АТС'!$B:$B,23)</f>
        <v>373.78</v>
      </c>
    </row>
    <row r="191" spans="1:25" ht="15">
      <c r="A191" s="61">
        <v>45454</v>
      </c>
      <c r="B191" s="46">
        <f>SUMIFS('[1]1. Отчет АТС'!$E:$E,'[1]1. Отчет АТС'!$A:$A,$A191,'[1]1. Отчет АТС'!$B:$B,0)</f>
        <v>106.73</v>
      </c>
      <c r="C191" s="46">
        <f>SUMIFS('[1]1. Отчет АТС'!$E:$E,'[1]1. Отчет АТС'!$A:$A,$A191,'[1]1. Отчет АТС'!$B:$B,1)</f>
        <v>30.42</v>
      </c>
      <c r="D191" s="46">
        <f>SUMIFS('[1]1. Отчет АТС'!$E:$E,'[1]1. Отчет АТС'!$A:$A,$A191,'[1]1. Отчет АТС'!$B:$B,2)</f>
        <v>47.65</v>
      </c>
      <c r="E191" s="46">
        <f>SUMIFS('[1]1. Отчет АТС'!$E:$E,'[1]1. Отчет АТС'!$A:$A,$A191,'[1]1. Отчет АТС'!$B:$B,3)</f>
        <v>674.56</v>
      </c>
      <c r="F191" s="46">
        <f>SUMIFS('[1]1. Отчет АТС'!$E:$E,'[1]1. Отчет АТС'!$A:$A,$A191,'[1]1. Отчет АТС'!$B:$B,4)</f>
        <v>0</v>
      </c>
      <c r="G191" s="46">
        <f>SUMIFS('[1]1. Отчет АТС'!$E:$E,'[1]1. Отчет АТС'!$A:$A,$A191,'[1]1. Отчет АТС'!$B:$B,5)</f>
        <v>0</v>
      </c>
      <c r="H191" s="46">
        <f>SUMIFS('[1]1. Отчет АТС'!$E:$E,'[1]1. Отчет АТС'!$A:$A,$A191,'[1]1. Отчет АТС'!$B:$B,6)</f>
        <v>0</v>
      </c>
      <c r="I191" s="46">
        <f>SUMIFS('[1]1. Отчет АТС'!$E:$E,'[1]1. Отчет АТС'!$A:$A,$A191,'[1]1. Отчет АТС'!$B:$B,7)</f>
        <v>0</v>
      </c>
      <c r="J191" s="46">
        <f>SUMIFS('[1]1. Отчет АТС'!$E:$E,'[1]1. Отчет АТС'!$A:$A,$A191,'[1]1. Отчет АТС'!$B:$B,8)</f>
        <v>0</v>
      </c>
      <c r="K191" s="46">
        <f>SUMIFS('[1]1. Отчет АТС'!$E:$E,'[1]1. Отчет АТС'!$A:$A,$A191,'[1]1. Отчет АТС'!$B:$B,9)</f>
        <v>17.13</v>
      </c>
      <c r="L191" s="46">
        <f>SUMIFS('[1]1. Отчет АТС'!$E:$E,'[1]1. Отчет АТС'!$A:$A,$A191,'[1]1. Отчет АТС'!$B:$B,10)</f>
        <v>9.7799999999999994</v>
      </c>
      <c r="M191" s="46">
        <f>SUMIFS('[1]1. Отчет АТС'!$E:$E,'[1]1. Отчет АТС'!$A:$A,$A191,'[1]1. Отчет АТС'!$B:$B,11)</f>
        <v>26.47</v>
      </c>
      <c r="N191" s="46">
        <f>SUMIFS('[1]1. Отчет АТС'!$E:$E,'[1]1. Отчет АТС'!$A:$A,$A191,'[1]1. Отчет АТС'!$B:$B,12)</f>
        <v>18.8</v>
      </c>
      <c r="O191" s="46">
        <f>SUMIFS('[1]1. Отчет АТС'!$E:$E,'[1]1. Отчет АТС'!$A:$A,$A191,'[1]1. Отчет АТС'!$B:$B,13)</f>
        <v>4.26</v>
      </c>
      <c r="P191" s="46">
        <f>SUMIFS('[1]1. Отчет АТС'!$E:$E,'[1]1. Отчет АТС'!$A:$A,$A191,'[1]1. Отчет АТС'!$B:$B,14)</f>
        <v>0</v>
      </c>
      <c r="Q191" s="46">
        <f>SUMIFS('[1]1. Отчет АТС'!$E:$E,'[1]1. Отчет АТС'!$A:$A,$A191,'[1]1. Отчет АТС'!$B:$B,15)</f>
        <v>0</v>
      </c>
      <c r="R191" s="46">
        <f>SUMIFS('[1]1. Отчет АТС'!$E:$E,'[1]1. Отчет АТС'!$A:$A,$A191,'[1]1. Отчет АТС'!$B:$B,16)</f>
        <v>0</v>
      </c>
      <c r="S191" s="46">
        <f>SUMIFS('[1]1. Отчет АТС'!$E:$E,'[1]1. Отчет АТС'!$A:$A,$A191,'[1]1. Отчет АТС'!$B:$B,17)</f>
        <v>37.25</v>
      </c>
      <c r="T191" s="46">
        <f>SUMIFS('[1]1. Отчет АТС'!$E:$E,'[1]1. Отчет АТС'!$A:$A,$A191,'[1]1. Отчет АТС'!$B:$B,18)</f>
        <v>37.56</v>
      </c>
      <c r="U191" s="46">
        <f>SUMIFS('[1]1. Отчет АТС'!$E:$E,'[1]1. Отчет АТС'!$A:$A,$A191,'[1]1. Отчет АТС'!$B:$B,19)</f>
        <v>18.39</v>
      </c>
      <c r="V191" s="46">
        <f>SUMIFS('[1]1. Отчет АТС'!$E:$E,'[1]1. Отчет АТС'!$A:$A,$A191,'[1]1. Отчет АТС'!$B:$B,20)</f>
        <v>17.829999999999998</v>
      </c>
      <c r="W191" s="46">
        <f>SUMIFS('[1]1. Отчет АТС'!$E:$E,'[1]1. Отчет АТС'!$A:$A,$A191,'[1]1. Отчет АТС'!$B:$B,21)</f>
        <v>28.04</v>
      </c>
      <c r="X191" s="46">
        <f>SUMIFS('[1]1. Отчет АТС'!$E:$E,'[1]1. Отчет АТС'!$A:$A,$A191,'[1]1. Отчет АТС'!$B:$B,22)</f>
        <v>161.76</v>
      </c>
      <c r="Y191" s="46">
        <f>SUMIFS('[1]1. Отчет АТС'!$E:$E,'[1]1. Отчет АТС'!$A:$A,$A191,'[1]1. Отчет АТС'!$B:$B,23)</f>
        <v>254.78</v>
      </c>
    </row>
    <row r="192" spans="1:25" ht="15">
      <c r="A192" s="61">
        <v>45455</v>
      </c>
      <c r="B192" s="46">
        <f>SUMIFS('[1]1. Отчет АТС'!$E:$E,'[1]1. Отчет АТС'!$A:$A,$A192,'[1]1. Отчет АТС'!$B:$B,0)</f>
        <v>64.14</v>
      </c>
      <c r="C192" s="46">
        <f>SUMIFS('[1]1. Отчет АТС'!$E:$E,'[1]1. Отчет АТС'!$A:$A,$A192,'[1]1. Отчет АТС'!$B:$B,1)</f>
        <v>0</v>
      </c>
      <c r="D192" s="46">
        <f>SUMIFS('[1]1. Отчет АТС'!$E:$E,'[1]1. Отчет АТС'!$A:$A,$A192,'[1]1. Отчет АТС'!$B:$B,2)</f>
        <v>0</v>
      </c>
      <c r="E192" s="46">
        <f>SUMIFS('[1]1. Отчет АТС'!$E:$E,'[1]1. Отчет АТС'!$A:$A,$A192,'[1]1. Отчет АТС'!$B:$B,3)</f>
        <v>0</v>
      </c>
      <c r="F192" s="46">
        <f>SUMIFS('[1]1. Отчет АТС'!$E:$E,'[1]1. Отчет АТС'!$A:$A,$A192,'[1]1. Отчет АТС'!$B:$B,4)</f>
        <v>0</v>
      </c>
      <c r="G192" s="46">
        <f>SUMIFS('[1]1. Отчет АТС'!$E:$E,'[1]1. Отчет АТС'!$A:$A,$A192,'[1]1. Отчет АТС'!$B:$B,5)</f>
        <v>0</v>
      </c>
      <c r="H192" s="46">
        <f>SUMIFS('[1]1. Отчет АТС'!$E:$E,'[1]1. Отчет АТС'!$A:$A,$A192,'[1]1. Отчет АТС'!$B:$B,6)</f>
        <v>0</v>
      </c>
      <c r="I192" s="46">
        <f>SUMIFS('[1]1. Отчет АТС'!$E:$E,'[1]1. Отчет АТС'!$A:$A,$A192,'[1]1. Отчет АТС'!$B:$B,7)</f>
        <v>0</v>
      </c>
      <c r="J192" s="46">
        <f>SUMIFS('[1]1. Отчет АТС'!$E:$E,'[1]1. Отчет АТС'!$A:$A,$A192,'[1]1. Отчет АТС'!$B:$B,8)</f>
        <v>0</v>
      </c>
      <c r="K192" s="46">
        <f>SUMIFS('[1]1. Отчет АТС'!$E:$E,'[1]1. Отчет АТС'!$A:$A,$A192,'[1]1. Отчет АТС'!$B:$B,9)</f>
        <v>0</v>
      </c>
      <c r="L192" s="46">
        <f>SUMIFS('[1]1. Отчет АТС'!$E:$E,'[1]1. Отчет АТС'!$A:$A,$A192,'[1]1. Отчет АТС'!$B:$B,10)</f>
        <v>2.9</v>
      </c>
      <c r="M192" s="46">
        <f>SUMIFS('[1]1. Отчет АТС'!$E:$E,'[1]1. Отчет АТС'!$A:$A,$A192,'[1]1. Отчет АТС'!$B:$B,11)</f>
        <v>4.38</v>
      </c>
      <c r="N192" s="46">
        <f>SUMIFS('[1]1. Отчет АТС'!$E:$E,'[1]1. Отчет АТС'!$A:$A,$A192,'[1]1. Отчет АТС'!$B:$B,12)</f>
        <v>0</v>
      </c>
      <c r="O192" s="46">
        <f>SUMIFS('[1]1. Отчет АТС'!$E:$E,'[1]1. Отчет АТС'!$A:$A,$A192,'[1]1. Отчет АТС'!$B:$B,13)</f>
        <v>0</v>
      </c>
      <c r="P192" s="46">
        <f>SUMIFS('[1]1. Отчет АТС'!$E:$E,'[1]1. Отчет АТС'!$A:$A,$A192,'[1]1. Отчет АТС'!$B:$B,14)</f>
        <v>0</v>
      </c>
      <c r="Q192" s="46">
        <f>SUMIFS('[1]1. Отчет АТС'!$E:$E,'[1]1. Отчет АТС'!$A:$A,$A192,'[1]1. Отчет АТС'!$B:$B,15)</f>
        <v>0</v>
      </c>
      <c r="R192" s="46">
        <f>SUMIFS('[1]1. Отчет АТС'!$E:$E,'[1]1. Отчет АТС'!$A:$A,$A192,'[1]1. Отчет АТС'!$B:$B,16)</f>
        <v>0</v>
      </c>
      <c r="S192" s="46">
        <f>SUMIFS('[1]1. Отчет АТС'!$E:$E,'[1]1. Отчет АТС'!$A:$A,$A192,'[1]1. Отчет АТС'!$B:$B,17)</f>
        <v>0</v>
      </c>
      <c r="T192" s="46">
        <f>SUMIFS('[1]1. Отчет АТС'!$E:$E,'[1]1. Отчет АТС'!$A:$A,$A192,'[1]1. Отчет АТС'!$B:$B,18)</f>
        <v>0</v>
      </c>
      <c r="U192" s="46">
        <f>SUMIFS('[1]1. Отчет АТС'!$E:$E,'[1]1. Отчет АТС'!$A:$A,$A192,'[1]1. Отчет АТС'!$B:$B,19)</f>
        <v>0</v>
      </c>
      <c r="V192" s="46">
        <f>SUMIFS('[1]1. Отчет АТС'!$E:$E,'[1]1. Отчет АТС'!$A:$A,$A192,'[1]1. Отчет АТС'!$B:$B,20)</f>
        <v>0</v>
      </c>
      <c r="W192" s="46">
        <f>SUMIFS('[1]1. Отчет АТС'!$E:$E,'[1]1. Отчет АТС'!$A:$A,$A192,'[1]1. Отчет АТС'!$B:$B,21)</f>
        <v>18.11</v>
      </c>
      <c r="X192" s="46">
        <f>SUMIFS('[1]1. Отчет АТС'!$E:$E,'[1]1. Отчет АТС'!$A:$A,$A192,'[1]1. Отчет АТС'!$B:$B,22)</f>
        <v>0</v>
      </c>
      <c r="Y192" s="46">
        <f>SUMIFS('[1]1. Отчет АТС'!$E:$E,'[1]1. Отчет АТС'!$A:$A,$A192,'[1]1. Отчет АТС'!$B:$B,23)</f>
        <v>82.75</v>
      </c>
    </row>
    <row r="193" spans="1:25" ht="15">
      <c r="A193" s="61">
        <v>45456</v>
      </c>
      <c r="B193" s="46">
        <f>SUMIFS('[1]1. Отчет АТС'!$E:$E,'[1]1. Отчет АТС'!$A:$A,$A193,'[1]1. Отчет АТС'!$B:$B,0)</f>
        <v>57.06</v>
      </c>
      <c r="C193" s="46">
        <f>SUMIFS('[1]1. Отчет АТС'!$E:$E,'[1]1. Отчет АТС'!$A:$A,$A193,'[1]1. Отчет АТС'!$B:$B,1)</f>
        <v>76.790000000000006</v>
      </c>
      <c r="D193" s="46">
        <f>SUMIFS('[1]1. Отчет АТС'!$E:$E,'[1]1. Отчет АТС'!$A:$A,$A193,'[1]1. Отчет АТС'!$B:$B,2)</f>
        <v>88.2</v>
      </c>
      <c r="E193" s="46">
        <f>SUMIFS('[1]1. Отчет АТС'!$E:$E,'[1]1. Отчет АТС'!$A:$A,$A193,'[1]1. Отчет АТС'!$B:$B,3)</f>
        <v>9.5299999999999994</v>
      </c>
      <c r="F193" s="46">
        <f>SUMIFS('[1]1. Отчет АТС'!$E:$E,'[1]1. Отчет АТС'!$A:$A,$A193,'[1]1. Отчет АТС'!$B:$B,4)</f>
        <v>0</v>
      </c>
      <c r="G193" s="46">
        <f>SUMIFS('[1]1. Отчет АТС'!$E:$E,'[1]1. Отчет АТС'!$A:$A,$A193,'[1]1. Отчет АТС'!$B:$B,5)</f>
        <v>0</v>
      </c>
      <c r="H193" s="46">
        <f>SUMIFS('[1]1. Отчет АТС'!$E:$E,'[1]1. Отчет АТС'!$A:$A,$A193,'[1]1. Отчет АТС'!$B:$B,6)</f>
        <v>0</v>
      </c>
      <c r="I193" s="46">
        <f>SUMIFS('[1]1. Отчет АТС'!$E:$E,'[1]1. Отчет АТС'!$A:$A,$A193,'[1]1. Отчет АТС'!$B:$B,7)</f>
        <v>0</v>
      </c>
      <c r="J193" s="46">
        <f>SUMIFS('[1]1. Отчет АТС'!$E:$E,'[1]1. Отчет АТС'!$A:$A,$A193,'[1]1. Отчет АТС'!$B:$B,8)</f>
        <v>29.86</v>
      </c>
      <c r="K193" s="46">
        <f>SUMIFS('[1]1. Отчет АТС'!$E:$E,'[1]1. Отчет АТС'!$A:$A,$A193,'[1]1. Отчет АТС'!$B:$B,9)</f>
        <v>0</v>
      </c>
      <c r="L193" s="46">
        <f>SUMIFS('[1]1. Отчет АТС'!$E:$E,'[1]1. Отчет АТС'!$A:$A,$A193,'[1]1. Отчет АТС'!$B:$B,10)</f>
        <v>0</v>
      </c>
      <c r="M193" s="46">
        <f>SUMIFS('[1]1. Отчет АТС'!$E:$E,'[1]1. Отчет АТС'!$A:$A,$A193,'[1]1. Отчет АТС'!$B:$B,11)</f>
        <v>0</v>
      </c>
      <c r="N193" s="46">
        <f>SUMIFS('[1]1. Отчет АТС'!$E:$E,'[1]1. Отчет АТС'!$A:$A,$A193,'[1]1. Отчет АТС'!$B:$B,12)</f>
        <v>0</v>
      </c>
      <c r="O193" s="46">
        <f>SUMIFS('[1]1. Отчет АТС'!$E:$E,'[1]1. Отчет АТС'!$A:$A,$A193,'[1]1. Отчет АТС'!$B:$B,13)</f>
        <v>0</v>
      </c>
      <c r="P193" s="46">
        <f>SUMIFS('[1]1. Отчет АТС'!$E:$E,'[1]1. Отчет АТС'!$A:$A,$A193,'[1]1. Отчет АТС'!$B:$B,14)</f>
        <v>0</v>
      </c>
      <c r="Q193" s="46">
        <f>SUMIFS('[1]1. Отчет АТС'!$E:$E,'[1]1. Отчет АТС'!$A:$A,$A193,'[1]1. Отчет АТС'!$B:$B,15)</f>
        <v>0</v>
      </c>
      <c r="R193" s="46">
        <f>SUMIFS('[1]1. Отчет АТС'!$E:$E,'[1]1. Отчет АТС'!$A:$A,$A193,'[1]1. Отчет АТС'!$B:$B,16)</f>
        <v>0</v>
      </c>
      <c r="S193" s="46">
        <f>SUMIFS('[1]1. Отчет АТС'!$E:$E,'[1]1. Отчет АТС'!$A:$A,$A193,'[1]1. Отчет АТС'!$B:$B,17)</f>
        <v>0</v>
      </c>
      <c r="T193" s="46">
        <f>SUMIFS('[1]1. Отчет АТС'!$E:$E,'[1]1. Отчет АТС'!$A:$A,$A193,'[1]1. Отчет АТС'!$B:$B,18)</f>
        <v>0</v>
      </c>
      <c r="U193" s="46">
        <f>SUMIFS('[1]1. Отчет АТС'!$E:$E,'[1]1. Отчет АТС'!$A:$A,$A193,'[1]1. Отчет АТС'!$B:$B,19)</f>
        <v>0</v>
      </c>
      <c r="V193" s="46">
        <f>SUMIFS('[1]1. Отчет АТС'!$E:$E,'[1]1. Отчет АТС'!$A:$A,$A193,'[1]1. Отчет АТС'!$B:$B,20)</f>
        <v>0</v>
      </c>
      <c r="W193" s="46">
        <f>SUMIFS('[1]1. Отчет АТС'!$E:$E,'[1]1. Отчет АТС'!$A:$A,$A193,'[1]1. Отчет АТС'!$B:$B,21)</f>
        <v>43.87</v>
      </c>
      <c r="X193" s="46">
        <f>SUMIFS('[1]1. Отчет АТС'!$E:$E,'[1]1. Отчет АТС'!$A:$A,$A193,'[1]1. Отчет АТС'!$B:$B,22)</f>
        <v>79.010000000000005</v>
      </c>
      <c r="Y193" s="46">
        <f>SUMIFS('[1]1. Отчет АТС'!$E:$E,'[1]1. Отчет АТС'!$A:$A,$A193,'[1]1. Отчет АТС'!$B:$B,23)</f>
        <v>363.2</v>
      </c>
    </row>
    <row r="194" spans="1:25" ht="15">
      <c r="A194" s="61">
        <v>45457</v>
      </c>
      <c r="B194" s="46">
        <f>SUMIFS('[1]1. Отчет АТС'!$E:$E,'[1]1. Отчет АТС'!$A:$A,$A194,'[1]1. Отчет АТС'!$B:$B,0)</f>
        <v>0</v>
      </c>
      <c r="C194" s="46">
        <f>SUMIFS('[1]1. Отчет АТС'!$E:$E,'[1]1. Отчет АТС'!$A:$A,$A194,'[1]1. Отчет АТС'!$B:$B,1)</f>
        <v>0</v>
      </c>
      <c r="D194" s="46">
        <f>SUMIFS('[1]1. Отчет АТС'!$E:$E,'[1]1. Отчет АТС'!$A:$A,$A194,'[1]1. Отчет АТС'!$B:$B,2)</f>
        <v>0</v>
      </c>
      <c r="E194" s="46">
        <f>SUMIFS('[1]1. Отчет АТС'!$E:$E,'[1]1. Отчет АТС'!$A:$A,$A194,'[1]1. Отчет АТС'!$B:$B,3)</f>
        <v>0</v>
      </c>
      <c r="F194" s="46">
        <f>SUMIFS('[1]1. Отчет АТС'!$E:$E,'[1]1. Отчет АТС'!$A:$A,$A194,'[1]1. Отчет АТС'!$B:$B,4)</f>
        <v>0</v>
      </c>
      <c r="G194" s="46">
        <f>SUMIFS('[1]1. Отчет АТС'!$E:$E,'[1]1. Отчет АТС'!$A:$A,$A194,'[1]1. Отчет АТС'!$B:$B,5)</f>
        <v>0</v>
      </c>
      <c r="H194" s="46">
        <f>SUMIFS('[1]1. Отчет АТС'!$E:$E,'[1]1. Отчет АТС'!$A:$A,$A194,'[1]1. Отчет АТС'!$B:$B,6)</f>
        <v>0</v>
      </c>
      <c r="I194" s="46">
        <f>SUMIFS('[1]1. Отчет АТС'!$E:$E,'[1]1. Отчет АТС'!$A:$A,$A194,'[1]1. Отчет АТС'!$B:$B,7)</f>
        <v>0</v>
      </c>
      <c r="J194" s="46">
        <f>SUMIFS('[1]1. Отчет АТС'!$E:$E,'[1]1. Отчет АТС'!$A:$A,$A194,'[1]1. Отчет АТС'!$B:$B,8)</f>
        <v>0</v>
      </c>
      <c r="K194" s="46">
        <f>SUMIFS('[1]1. Отчет АТС'!$E:$E,'[1]1. Отчет АТС'!$A:$A,$A194,'[1]1. Отчет АТС'!$B:$B,9)</f>
        <v>0</v>
      </c>
      <c r="L194" s="46">
        <f>SUMIFS('[1]1. Отчет АТС'!$E:$E,'[1]1. Отчет АТС'!$A:$A,$A194,'[1]1. Отчет АТС'!$B:$B,10)</f>
        <v>0</v>
      </c>
      <c r="M194" s="46">
        <f>SUMIFS('[1]1. Отчет АТС'!$E:$E,'[1]1. Отчет АТС'!$A:$A,$A194,'[1]1. Отчет АТС'!$B:$B,11)</f>
        <v>0</v>
      </c>
      <c r="N194" s="46">
        <f>SUMIFS('[1]1. Отчет АТС'!$E:$E,'[1]1. Отчет АТС'!$A:$A,$A194,'[1]1. Отчет АТС'!$B:$B,12)</f>
        <v>0</v>
      </c>
      <c r="O194" s="46">
        <f>SUMIFS('[1]1. Отчет АТС'!$E:$E,'[1]1. Отчет АТС'!$A:$A,$A194,'[1]1. Отчет АТС'!$B:$B,13)</f>
        <v>0</v>
      </c>
      <c r="P194" s="46">
        <f>SUMIFS('[1]1. Отчет АТС'!$E:$E,'[1]1. Отчет АТС'!$A:$A,$A194,'[1]1. Отчет АТС'!$B:$B,14)</f>
        <v>0</v>
      </c>
      <c r="Q194" s="46">
        <f>SUMIFS('[1]1. Отчет АТС'!$E:$E,'[1]1. Отчет АТС'!$A:$A,$A194,'[1]1. Отчет АТС'!$B:$B,15)</f>
        <v>0</v>
      </c>
      <c r="R194" s="46">
        <f>SUMIFS('[1]1. Отчет АТС'!$E:$E,'[1]1. Отчет АТС'!$A:$A,$A194,'[1]1. Отчет АТС'!$B:$B,16)</f>
        <v>0</v>
      </c>
      <c r="S194" s="46">
        <f>SUMIFS('[1]1. Отчет АТС'!$E:$E,'[1]1. Отчет АТС'!$A:$A,$A194,'[1]1. Отчет АТС'!$B:$B,17)</f>
        <v>0</v>
      </c>
      <c r="T194" s="46">
        <f>SUMIFS('[1]1. Отчет АТС'!$E:$E,'[1]1. Отчет АТС'!$A:$A,$A194,'[1]1. Отчет АТС'!$B:$B,18)</f>
        <v>0</v>
      </c>
      <c r="U194" s="46">
        <f>SUMIFS('[1]1. Отчет АТС'!$E:$E,'[1]1. Отчет АТС'!$A:$A,$A194,'[1]1. Отчет АТС'!$B:$B,19)</f>
        <v>0</v>
      </c>
      <c r="V194" s="46">
        <f>SUMIFS('[1]1. Отчет АТС'!$E:$E,'[1]1. Отчет АТС'!$A:$A,$A194,'[1]1. Отчет АТС'!$B:$B,20)</f>
        <v>0</v>
      </c>
      <c r="W194" s="46">
        <f>SUMIFS('[1]1. Отчет АТС'!$E:$E,'[1]1. Отчет АТС'!$A:$A,$A194,'[1]1. Отчет АТС'!$B:$B,21)</f>
        <v>39.46</v>
      </c>
      <c r="X194" s="46">
        <f>SUMIFS('[1]1. Отчет АТС'!$E:$E,'[1]1. Отчет АТС'!$A:$A,$A194,'[1]1. Отчет АТС'!$B:$B,22)</f>
        <v>248.17</v>
      </c>
      <c r="Y194" s="46">
        <f>SUMIFS('[1]1. Отчет АТС'!$E:$E,'[1]1. Отчет АТС'!$A:$A,$A194,'[1]1. Отчет АТС'!$B:$B,23)</f>
        <v>231.27</v>
      </c>
    </row>
    <row r="195" spans="1:25" ht="15">
      <c r="A195" s="61">
        <v>45458</v>
      </c>
      <c r="B195" s="46">
        <f>SUMIFS('[1]1. Отчет АТС'!$E:$E,'[1]1. Отчет АТС'!$A:$A,$A195,'[1]1. Отчет АТС'!$B:$B,0)</f>
        <v>32.44</v>
      </c>
      <c r="C195" s="46">
        <f>SUMIFS('[1]1. Отчет АТС'!$E:$E,'[1]1. Отчет АТС'!$A:$A,$A195,'[1]1. Отчет АТС'!$B:$B,1)</f>
        <v>4.7300000000000004</v>
      </c>
      <c r="D195" s="46">
        <f>SUMIFS('[1]1. Отчет АТС'!$E:$E,'[1]1. Отчет АТС'!$A:$A,$A195,'[1]1. Отчет АТС'!$B:$B,2)</f>
        <v>147.94</v>
      </c>
      <c r="E195" s="46">
        <f>SUMIFS('[1]1. Отчет АТС'!$E:$E,'[1]1. Отчет АТС'!$A:$A,$A195,'[1]1. Отчет АТС'!$B:$B,3)</f>
        <v>0</v>
      </c>
      <c r="F195" s="46">
        <f>SUMIFS('[1]1. Отчет АТС'!$E:$E,'[1]1. Отчет АТС'!$A:$A,$A195,'[1]1. Отчет АТС'!$B:$B,4)</f>
        <v>0</v>
      </c>
      <c r="G195" s="46">
        <f>SUMIFS('[1]1. Отчет АТС'!$E:$E,'[1]1. Отчет АТС'!$A:$A,$A195,'[1]1. Отчет АТС'!$B:$B,5)</f>
        <v>0</v>
      </c>
      <c r="H195" s="46">
        <f>SUMIFS('[1]1. Отчет АТС'!$E:$E,'[1]1. Отчет АТС'!$A:$A,$A195,'[1]1. Отчет АТС'!$B:$B,6)</f>
        <v>0</v>
      </c>
      <c r="I195" s="46">
        <f>SUMIFS('[1]1. Отчет АТС'!$E:$E,'[1]1. Отчет АТС'!$A:$A,$A195,'[1]1. Отчет АТС'!$B:$B,7)</f>
        <v>0</v>
      </c>
      <c r="J195" s="46">
        <f>SUMIFS('[1]1. Отчет АТС'!$E:$E,'[1]1. Отчет АТС'!$A:$A,$A195,'[1]1. Отчет АТС'!$B:$B,8)</f>
        <v>0</v>
      </c>
      <c r="K195" s="46">
        <f>SUMIFS('[1]1. Отчет АТС'!$E:$E,'[1]1. Отчет АТС'!$A:$A,$A195,'[1]1. Отчет АТС'!$B:$B,9)</f>
        <v>7.75</v>
      </c>
      <c r="L195" s="46">
        <f>SUMIFS('[1]1. Отчет АТС'!$E:$E,'[1]1. Отчет АТС'!$A:$A,$A195,'[1]1. Отчет АТС'!$B:$B,10)</f>
        <v>0</v>
      </c>
      <c r="M195" s="46">
        <f>SUMIFS('[1]1. Отчет АТС'!$E:$E,'[1]1. Отчет АТС'!$A:$A,$A195,'[1]1. Отчет АТС'!$B:$B,11)</f>
        <v>1.75</v>
      </c>
      <c r="N195" s="46">
        <f>SUMIFS('[1]1. Отчет АТС'!$E:$E,'[1]1. Отчет АТС'!$A:$A,$A195,'[1]1. Отчет АТС'!$B:$B,12)</f>
        <v>0</v>
      </c>
      <c r="O195" s="46">
        <f>SUMIFS('[1]1. Отчет АТС'!$E:$E,'[1]1. Отчет АТС'!$A:$A,$A195,'[1]1. Отчет АТС'!$B:$B,13)</f>
        <v>0</v>
      </c>
      <c r="P195" s="46">
        <f>SUMIFS('[1]1. Отчет АТС'!$E:$E,'[1]1. Отчет АТС'!$A:$A,$A195,'[1]1. Отчет АТС'!$B:$B,14)</f>
        <v>0</v>
      </c>
      <c r="Q195" s="46">
        <f>SUMIFS('[1]1. Отчет АТС'!$E:$E,'[1]1. Отчет АТС'!$A:$A,$A195,'[1]1. Отчет АТС'!$B:$B,15)</f>
        <v>0</v>
      </c>
      <c r="R195" s="46">
        <f>SUMIFS('[1]1. Отчет АТС'!$E:$E,'[1]1. Отчет АТС'!$A:$A,$A195,'[1]1. Отчет АТС'!$B:$B,16)</f>
        <v>0</v>
      </c>
      <c r="S195" s="46">
        <f>SUMIFS('[1]1. Отчет АТС'!$E:$E,'[1]1. Отчет АТС'!$A:$A,$A195,'[1]1. Отчет АТС'!$B:$B,17)</f>
        <v>8.25</v>
      </c>
      <c r="T195" s="46">
        <f>SUMIFS('[1]1. Отчет АТС'!$E:$E,'[1]1. Отчет АТС'!$A:$A,$A195,'[1]1. Отчет АТС'!$B:$B,18)</f>
        <v>15.51</v>
      </c>
      <c r="U195" s="46">
        <f>SUMIFS('[1]1. Отчет АТС'!$E:$E,'[1]1. Отчет АТС'!$A:$A,$A195,'[1]1. Отчет АТС'!$B:$B,19)</f>
        <v>4.3899999999999997</v>
      </c>
      <c r="V195" s="46">
        <f>SUMIFS('[1]1. Отчет АТС'!$E:$E,'[1]1. Отчет АТС'!$A:$A,$A195,'[1]1. Отчет АТС'!$B:$B,20)</f>
        <v>14.27</v>
      </c>
      <c r="W195" s="46">
        <f>SUMIFS('[1]1. Отчет АТС'!$E:$E,'[1]1. Отчет АТС'!$A:$A,$A195,'[1]1. Отчет АТС'!$B:$B,21)</f>
        <v>134.84</v>
      </c>
      <c r="X195" s="46">
        <f>SUMIFS('[1]1. Отчет АТС'!$E:$E,'[1]1. Отчет АТС'!$A:$A,$A195,'[1]1. Отчет АТС'!$B:$B,22)</f>
        <v>547.5</v>
      </c>
      <c r="Y195" s="46">
        <f>SUMIFS('[1]1. Отчет АТС'!$E:$E,'[1]1. Отчет АТС'!$A:$A,$A195,'[1]1. Отчет АТС'!$B:$B,23)</f>
        <v>341.08</v>
      </c>
    </row>
    <row r="196" spans="1:25" ht="15">
      <c r="A196" s="61">
        <v>45459</v>
      </c>
      <c r="B196" s="46">
        <f>SUMIFS('[1]1. Отчет АТС'!$E:$E,'[1]1. Отчет АТС'!$A:$A,$A196,'[1]1. Отчет АТС'!$B:$B,0)</f>
        <v>60.41</v>
      </c>
      <c r="C196" s="46">
        <f>SUMIFS('[1]1. Отчет АТС'!$E:$E,'[1]1. Отчет АТС'!$A:$A,$A196,'[1]1. Отчет АТС'!$B:$B,1)</f>
        <v>85.14</v>
      </c>
      <c r="D196" s="46">
        <f>SUMIFS('[1]1. Отчет АТС'!$E:$E,'[1]1. Отчет АТС'!$A:$A,$A196,'[1]1. Отчет АТС'!$B:$B,2)</f>
        <v>197.61</v>
      </c>
      <c r="E196" s="46">
        <f>SUMIFS('[1]1. Отчет АТС'!$E:$E,'[1]1. Отчет АТС'!$A:$A,$A196,'[1]1. Отчет АТС'!$B:$B,3)</f>
        <v>781.49</v>
      </c>
      <c r="F196" s="46">
        <f>SUMIFS('[1]1. Отчет АТС'!$E:$E,'[1]1. Отчет АТС'!$A:$A,$A196,'[1]1. Отчет АТС'!$B:$B,4)</f>
        <v>164.58</v>
      </c>
      <c r="G196" s="46">
        <f>SUMIFS('[1]1. Отчет АТС'!$E:$E,'[1]1. Отчет АТС'!$A:$A,$A196,'[1]1. Отчет АТС'!$B:$B,5)</f>
        <v>137.41</v>
      </c>
      <c r="H196" s="46">
        <f>SUMIFS('[1]1. Отчет АТС'!$E:$E,'[1]1. Отчет АТС'!$A:$A,$A196,'[1]1. Отчет АТС'!$B:$B,6)</f>
        <v>23.83</v>
      </c>
      <c r="I196" s="46">
        <f>SUMIFS('[1]1. Отчет АТС'!$E:$E,'[1]1. Отчет АТС'!$A:$A,$A196,'[1]1. Отчет АТС'!$B:$B,7)</f>
        <v>0</v>
      </c>
      <c r="J196" s="46">
        <f>SUMIFS('[1]1. Отчет АТС'!$E:$E,'[1]1. Отчет АТС'!$A:$A,$A196,'[1]1. Отчет АТС'!$B:$B,8)</f>
        <v>0</v>
      </c>
      <c r="K196" s="46">
        <f>SUMIFS('[1]1. Отчет АТС'!$E:$E,'[1]1. Отчет АТС'!$A:$A,$A196,'[1]1. Отчет АТС'!$B:$B,9)</f>
        <v>0</v>
      </c>
      <c r="L196" s="46">
        <f>SUMIFS('[1]1. Отчет АТС'!$E:$E,'[1]1. Отчет АТС'!$A:$A,$A196,'[1]1. Отчет АТС'!$B:$B,10)</f>
        <v>25.23</v>
      </c>
      <c r="M196" s="46">
        <f>SUMIFS('[1]1. Отчет АТС'!$E:$E,'[1]1. Отчет АТС'!$A:$A,$A196,'[1]1. Отчет АТС'!$B:$B,11)</f>
        <v>28.12</v>
      </c>
      <c r="N196" s="46">
        <f>SUMIFS('[1]1. Отчет АТС'!$E:$E,'[1]1. Отчет АТС'!$A:$A,$A196,'[1]1. Отчет АТС'!$B:$B,12)</f>
        <v>26.62</v>
      </c>
      <c r="O196" s="46">
        <f>SUMIFS('[1]1. Отчет АТС'!$E:$E,'[1]1. Отчет АТС'!$A:$A,$A196,'[1]1. Отчет АТС'!$B:$B,13)</f>
        <v>30.35</v>
      </c>
      <c r="P196" s="46">
        <f>SUMIFS('[1]1. Отчет АТС'!$E:$E,'[1]1. Отчет АТС'!$A:$A,$A196,'[1]1. Отчет АТС'!$B:$B,14)</f>
        <v>25.09</v>
      </c>
      <c r="Q196" s="46">
        <f>SUMIFS('[1]1. Отчет АТС'!$E:$E,'[1]1. Отчет АТС'!$A:$A,$A196,'[1]1. Отчет АТС'!$B:$B,15)</f>
        <v>20.84</v>
      </c>
      <c r="R196" s="46">
        <f>SUMIFS('[1]1. Отчет АТС'!$E:$E,'[1]1. Отчет АТС'!$A:$A,$A196,'[1]1. Отчет АТС'!$B:$B,16)</f>
        <v>31.24</v>
      </c>
      <c r="S196" s="46">
        <f>SUMIFS('[1]1. Отчет АТС'!$E:$E,'[1]1. Отчет АТС'!$A:$A,$A196,'[1]1. Отчет АТС'!$B:$B,17)</f>
        <v>30.33</v>
      </c>
      <c r="T196" s="46">
        <f>SUMIFS('[1]1. Отчет АТС'!$E:$E,'[1]1. Отчет АТС'!$A:$A,$A196,'[1]1. Отчет АТС'!$B:$B,18)</f>
        <v>35.53</v>
      </c>
      <c r="U196" s="46">
        <f>SUMIFS('[1]1. Отчет АТС'!$E:$E,'[1]1. Отчет АТС'!$A:$A,$A196,'[1]1. Отчет АТС'!$B:$B,19)</f>
        <v>20.059999999999999</v>
      </c>
      <c r="V196" s="46">
        <f>SUMIFS('[1]1. Отчет АТС'!$E:$E,'[1]1. Отчет АТС'!$A:$A,$A196,'[1]1. Отчет АТС'!$B:$B,20)</f>
        <v>9.33</v>
      </c>
      <c r="W196" s="46">
        <f>SUMIFS('[1]1. Отчет АТС'!$E:$E,'[1]1. Отчет АТС'!$A:$A,$A196,'[1]1. Отчет АТС'!$B:$B,21)</f>
        <v>2.48</v>
      </c>
      <c r="X196" s="46">
        <f>SUMIFS('[1]1. Отчет АТС'!$E:$E,'[1]1. Отчет АТС'!$A:$A,$A196,'[1]1. Отчет АТС'!$B:$B,22)</f>
        <v>28.18</v>
      </c>
      <c r="Y196" s="46">
        <f>SUMIFS('[1]1. Отчет АТС'!$E:$E,'[1]1. Отчет АТС'!$A:$A,$A196,'[1]1. Отчет АТС'!$B:$B,23)</f>
        <v>162.33000000000001</v>
      </c>
    </row>
    <row r="197" spans="1:25" ht="15">
      <c r="A197" s="61">
        <v>45460</v>
      </c>
      <c r="B197" s="46">
        <f>SUMIFS('[1]1. Отчет АТС'!$E:$E,'[1]1. Отчет АТС'!$A:$A,$A197,'[1]1. Отчет АТС'!$B:$B,0)</f>
        <v>0</v>
      </c>
      <c r="C197" s="46">
        <f>SUMIFS('[1]1. Отчет АТС'!$E:$E,'[1]1. Отчет АТС'!$A:$A,$A197,'[1]1. Отчет АТС'!$B:$B,1)</f>
        <v>0</v>
      </c>
      <c r="D197" s="46">
        <f>SUMIFS('[1]1. Отчет АТС'!$E:$E,'[1]1. Отчет АТС'!$A:$A,$A197,'[1]1. Отчет АТС'!$B:$B,2)</f>
        <v>0</v>
      </c>
      <c r="E197" s="46">
        <f>SUMIFS('[1]1. Отчет АТС'!$E:$E,'[1]1. Отчет АТС'!$A:$A,$A197,'[1]1. Отчет АТС'!$B:$B,3)</f>
        <v>0</v>
      </c>
      <c r="F197" s="46">
        <f>SUMIFS('[1]1. Отчет АТС'!$E:$E,'[1]1. Отчет АТС'!$A:$A,$A197,'[1]1. Отчет АТС'!$B:$B,4)</f>
        <v>0</v>
      </c>
      <c r="G197" s="46">
        <f>SUMIFS('[1]1. Отчет АТС'!$E:$E,'[1]1. Отчет АТС'!$A:$A,$A197,'[1]1. Отчет АТС'!$B:$B,5)</f>
        <v>0</v>
      </c>
      <c r="H197" s="46">
        <f>SUMIFS('[1]1. Отчет АТС'!$E:$E,'[1]1. Отчет АТС'!$A:$A,$A197,'[1]1. Отчет АТС'!$B:$B,6)</f>
        <v>0</v>
      </c>
      <c r="I197" s="46">
        <f>SUMIFS('[1]1. Отчет АТС'!$E:$E,'[1]1. Отчет АТС'!$A:$A,$A197,'[1]1. Отчет АТС'!$B:$B,7)</f>
        <v>0</v>
      </c>
      <c r="J197" s="46">
        <f>SUMIFS('[1]1. Отчет АТС'!$E:$E,'[1]1. Отчет АТС'!$A:$A,$A197,'[1]1. Отчет АТС'!$B:$B,8)</f>
        <v>0</v>
      </c>
      <c r="K197" s="46">
        <f>SUMIFS('[1]1. Отчет АТС'!$E:$E,'[1]1. Отчет АТС'!$A:$A,$A197,'[1]1. Отчет АТС'!$B:$B,9)</f>
        <v>0</v>
      </c>
      <c r="L197" s="46">
        <f>SUMIFS('[1]1. Отчет АТС'!$E:$E,'[1]1. Отчет АТС'!$A:$A,$A197,'[1]1. Отчет АТС'!$B:$B,10)</f>
        <v>0</v>
      </c>
      <c r="M197" s="46">
        <f>SUMIFS('[1]1. Отчет АТС'!$E:$E,'[1]1. Отчет АТС'!$A:$A,$A197,'[1]1. Отчет АТС'!$B:$B,11)</f>
        <v>0</v>
      </c>
      <c r="N197" s="46">
        <f>SUMIFS('[1]1. Отчет АТС'!$E:$E,'[1]1. Отчет АТС'!$A:$A,$A197,'[1]1. Отчет АТС'!$B:$B,12)</f>
        <v>0</v>
      </c>
      <c r="O197" s="46">
        <f>SUMIFS('[1]1. Отчет АТС'!$E:$E,'[1]1. Отчет АТС'!$A:$A,$A197,'[1]1. Отчет АТС'!$B:$B,13)</f>
        <v>0</v>
      </c>
      <c r="P197" s="46">
        <f>SUMIFS('[1]1. Отчет АТС'!$E:$E,'[1]1. Отчет АТС'!$A:$A,$A197,'[1]1. Отчет АТС'!$B:$B,14)</f>
        <v>0</v>
      </c>
      <c r="Q197" s="46">
        <f>SUMIFS('[1]1. Отчет АТС'!$E:$E,'[1]1. Отчет АТС'!$A:$A,$A197,'[1]1. Отчет АТС'!$B:$B,15)</f>
        <v>0</v>
      </c>
      <c r="R197" s="46">
        <f>SUMIFS('[1]1. Отчет АТС'!$E:$E,'[1]1. Отчет АТС'!$A:$A,$A197,'[1]1. Отчет АТС'!$B:$B,16)</f>
        <v>0</v>
      </c>
      <c r="S197" s="46">
        <f>SUMIFS('[1]1. Отчет АТС'!$E:$E,'[1]1. Отчет АТС'!$A:$A,$A197,'[1]1. Отчет АТС'!$B:$B,17)</f>
        <v>0</v>
      </c>
      <c r="T197" s="46">
        <f>SUMIFS('[1]1. Отчет АТС'!$E:$E,'[1]1. Отчет АТС'!$A:$A,$A197,'[1]1. Отчет АТС'!$B:$B,18)</f>
        <v>0</v>
      </c>
      <c r="U197" s="46">
        <f>SUMIFS('[1]1. Отчет АТС'!$E:$E,'[1]1. Отчет АТС'!$A:$A,$A197,'[1]1. Отчет АТС'!$B:$B,19)</f>
        <v>0</v>
      </c>
      <c r="V197" s="46">
        <f>SUMIFS('[1]1. Отчет АТС'!$E:$E,'[1]1. Отчет АТС'!$A:$A,$A197,'[1]1. Отчет АТС'!$B:$B,20)</f>
        <v>0</v>
      </c>
      <c r="W197" s="46">
        <f>SUMIFS('[1]1. Отчет АТС'!$E:$E,'[1]1. Отчет АТС'!$A:$A,$A197,'[1]1. Отчет АТС'!$B:$B,21)</f>
        <v>0</v>
      </c>
      <c r="X197" s="46">
        <f>SUMIFS('[1]1. Отчет АТС'!$E:$E,'[1]1. Отчет АТС'!$A:$A,$A197,'[1]1. Отчет АТС'!$B:$B,22)</f>
        <v>0</v>
      </c>
      <c r="Y197" s="46">
        <f>SUMIFS('[1]1. Отчет АТС'!$E:$E,'[1]1. Отчет АТС'!$A:$A,$A197,'[1]1. Отчет АТС'!$B:$B,23)</f>
        <v>73.569999999999993</v>
      </c>
    </row>
    <row r="198" spans="1:25" ht="15">
      <c r="A198" s="61">
        <v>45461</v>
      </c>
      <c r="B198" s="46">
        <f>SUMIFS('[1]1. Отчет АТС'!$E:$E,'[1]1. Отчет АТС'!$A:$A,$A198,'[1]1. Отчет АТС'!$B:$B,0)</f>
        <v>0</v>
      </c>
      <c r="C198" s="46">
        <f>SUMIFS('[1]1. Отчет АТС'!$E:$E,'[1]1. Отчет АТС'!$A:$A,$A198,'[1]1. Отчет АТС'!$B:$B,1)</f>
        <v>0</v>
      </c>
      <c r="D198" s="46">
        <f>SUMIFS('[1]1. Отчет АТС'!$E:$E,'[1]1. Отчет АТС'!$A:$A,$A198,'[1]1. Отчет АТС'!$B:$B,2)</f>
        <v>0</v>
      </c>
      <c r="E198" s="46">
        <f>SUMIFS('[1]1. Отчет АТС'!$E:$E,'[1]1. Отчет АТС'!$A:$A,$A198,'[1]1. Отчет АТС'!$B:$B,3)</f>
        <v>0</v>
      </c>
      <c r="F198" s="46">
        <f>SUMIFS('[1]1. Отчет АТС'!$E:$E,'[1]1. Отчет АТС'!$A:$A,$A198,'[1]1. Отчет АТС'!$B:$B,4)</f>
        <v>0</v>
      </c>
      <c r="G198" s="46">
        <f>SUMIFS('[1]1. Отчет АТС'!$E:$E,'[1]1. Отчет АТС'!$A:$A,$A198,'[1]1. Отчет АТС'!$B:$B,5)</f>
        <v>0</v>
      </c>
      <c r="H198" s="46">
        <f>SUMIFS('[1]1. Отчет АТС'!$E:$E,'[1]1. Отчет АТС'!$A:$A,$A198,'[1]1. Отчет АТС'!$B:$B,6)</f>
        <v>0</v>
      </c>
      <c r="I198" s="46">
        <f>SUMIFS('[1]1. Отчет АТС'!$E:$E,'[1]1. Отчет АТС'!$A:$A,$A198,'[1]1. Отчет АТС'!$B:$B,7)</f>
        <v>0</v>
      </c>
      <c r="J198" s="46">
        <f>SUMIFS('[1]1. Отчет АТС'!$E:$E,'[1]1. Отчет АТС'!$A:$A,$A198,'[1]1. Отчет АТС'!$B:$B,8)</f>
        <v>0</v>
      </c>
      <c r="K198" s="46">
        <f>SUMIFS('[1]1. Отчет АТС'!$E:$E,'[1]1. Отчет АТС'!$A:$A,$A198,'[1]1. Отчет АТС'!$B:$B,9)</f>
        <v>0</v>
      </c>
      <c r="L198" s="46">
        <f>SUMIFS('[1]1. Отчет АТС'!$E:$E,'[1]1. Отчет АТС'!$A:$A,$A198,'[1]1. Отчет АТС'!$B:$B,10)</f>
        <v>0</v>
      </c>
      <c r="M198" s="46">
        <f>SUMIFS('[1]1. Отчет АТС'!$E:$E,'[1]1. Отчет АТС'!$A:$A,$A198,'[1]1. Отчет АТС'!$B:$B,11)</f>
        <v>0</v>
      </c>
      <c r="N198" s="46">
        <f>SUMIFS('[1]1. Отчет АТС'!$E:$E,'[1]1. Отчет АТС'!$A:$A,$A198,'[1]1. Отчет АТС'!$B:$B,12)</f>
        <v>0</v>
      </c>
      <c r="O198" s="46">
        <f>SUMIFS('[1]1. Отчет АТС'!$E:$E,'[1]1. Отчет АТС'!$A:$A,$A198,'[1]1. Отчет АТС'!$B:$B,13)</f>
        <v>0</v>
      </c>
      <c r="P198" s="46">
        <f>SUMIFS('[1]1. Отчет АТС'!$E:$E,'[1]1. Отчет АТС'!$A:$A,$A198,'[1]1. Отчет АТС'!$B:$B,14)</f>
        <v>0</v>
      </c>
      <c r="Q198" s="46">
        <f>SUMIFS('[1]1. Отчет АТС'!$E:$E,'[1]1. Отчет АТС'!$A:$A,$A198,'[1]1. Отчет АТС'!$B:$B,15)</f>
        <v>0</v>
      </c>
      <c r="R198" s="46">
        <f>SUMIFS('[1]1. Отчет АТС'!$E:$E,'[1]1. Отчет АТС'!$A:$A,$A198,'[1]1. Отчет АТС'!$B:$B,16)</f>
        <v>0</v>
      </c>
      <c r="S198" s="46">
        <f>SUMIFS('[1]1. Отчет АТС'!$E:$E,'[1]1. Отчет АТС'!$A:$A,$A198,'[1]1. Отчет АТС'!$B:$B,17)</f>
        <v>0</v>
      </c>
      <c r="T198" s="46">
        <f>SUMIFS('[1]1. Отчет АТС'!$E:$E,'[1]1. Отчет АТС'!$A:$A,$A198,'[1]1. Отчет АТС'!$B:$B,18)</f>
        <v>0</v>
      </c>
      <c r="U198" s="46">
        <f>SUMIFS('[1]1. Отчет АТС'!$E:$E,'[1]1. Отчет АТС'!$A:$A,$A198,'[1]1. Отчет АТС'!$B:$B,19)</f>
        <v>0</v>
      </c>
      <c r="V198" s="46">
        <f>SUMIFS('[1]1. Отчет АТС'!$E:$E,'[1]1. Отчет АТС'!$A:$A,$A198,'[1]1. Отчет АТС'!$B:$B,20)</f>
        <v>0</v>
      </c>
      <c r="W198" s="46">
        <f>SUMIFS('[1]1. Отчет АТС'!$E:$E,'[1]1. Отчет АТС'!$A:$A,$A198,'[1]1. Отчет АТС'!$B:$B,21)</f>
        <v>0</v>
      </c>
      <c r="X198" s="46">
        <f>SUMIFS('[1]1. Отчет АТС'!$E:$E,'[1]1. Отчет АТС'!$A:$A,$A198,'[1]1. Отчет АТС'!$B:$B,22)</f>
        <v>11.14</v>
      </c>
      <c r="Y198" s="46">
        <f>SUMIFS('[1]1. Отчет АТС'!$E:$E,'[1]1. Отчет АТС'!$A:$A,$A198,'[1]1. Отчет АТС'!$B:$B,23)</f>
        <v>76.650000000000006</v>
      </c>
    </row>
    <row r="199" spans="1:25" ht="15">
      <c r="A199" s="61">
        <v>45462</v>
      </c>
      <c r="B199" s="46">
        <f>SUMIFS('[1]1. Отчет АТС'!$E:$E,'[1]1. Отчет АТС'!$A:$A,$A199,'[1]1. Отчет АТС'!$B:$B,0)</f>
        <v>0</v>
      </c>
      <c r="C199" s="46">
        <f>SUMIFS('[1]1. Отчет АТС'!$E:$E,'[1]1. Отчет АТС'!$A:$A,$A199,'[1]1. Отчет АТС'!$B:$B,1)</f>
        <v>0</v>
      </c>
      <c r="D199" s="46">
        <f>SUMIFS('[1]1. Отчет АТС'!$E:$E,'[1]1. Отчет АТС'!$A:$A,$A199,'[1]1. Отчет АТС'!$B:$B,2)</f>
        <v>0</v>
      </c>
      <c r="E199" s="46">
        <f>SUMIFS('[1]1. Отчет АТС'!$E:$E,'[1]1. Отчет АТС'!$A:$A,$A199,'[1]1. Отчет АТС'!$B:$B,3)</f>
        <v>0</v>
      </c>
      <c r="F199" s="46">
        <f>SUMIFS('[1]1. Отчет АТС'!$E:$E,'[1]1. Отчет АТС'!$A:$A,$A199,'[1]1. Отчет АТС'!$B:$B,4)</f>
        <v>0</v>
      </c>
      <c r="G199" s="46">
        <f>SUMIFS('[1]1. Отчет АТС'!$E:$E,'[1]1. Отчет АТС'!$A:$A,$A199,'[1]1. Отчет АТС'!$B:$B,5)</f>
        <v>0</v>
      </c>
      <c r="H199" s="46">
        <f>SUMIFS('[1]1. Отчет АТС'!$E:$E,'[1]1. Отчет АТС'!$A:$A,$A199,'[1]1. Отчет АТС'!$B:$B,6)</f>
        <v>0</v>
      </c>
      <c r="I199" s="46">
        <f>SUMIFS('[1]1. Отчет АТС'!$E:$E,'[1]1. Отчет АТС'!$A:$A,$A199,'[1]1. Отчет АТС'!$B:$B,7)</f>
        <v>0</v>
      </c>
      <c r="J199" s="46">
        <f>SUMIFS('[1]1. Отчет АТС'!$E:$E,'[1]1. Отчет АТС'!$A:$A,$A199,'[1]1. Отчет АТС'!$B:$B,8)</f>
        <v>0</v>
      </c>
      <c r="K199" s="46">
        <f>SUMIFS('[1]1. Отчет АТС'!$E:$E,'[1]1. Отчет АТС'!$A:$A,$A199,'[1]1. Отчет АТС'!$B:$B,9)</f>
        <v>0</v>
      </c>
      <c r="L199" s="46">
        <f>SUMIFS('[1]1. Отчет АТС'!$E:$E,'[1]1. Отчет АТС'!$A:$A,$A199,'[1]1. Отчет АТС'!$B:$B,10)</f>
        <v>0</v>
      </c>
      <c r="M199" s="46">
        <f>SUMIFS('[1]1. Отчет АТС'!$E:$E,'[1]1. Отчет АТС'!$A:$A,$A199,'[1]1. Отчет АТС'!$B:$B,11)</f>
        <v>0</v>
      </c>
      <c r="N199" s="46">
        <f>SUMIFS('[1]1. Отчет АТС'!$E:$E,'[1]1. Отчет АТС'!$A:$A,$A199,'[1]1. Отчет АТС'!$B:$B,12)</f>
        <v>0</v>
      </c>
      <c r="O199" s="46">
        <f>SUMIFS('[1]1. Отчет АТС'!$E:$E,'[1]1. Отчет АТС'!$A:$A,$A199,'[1]1. Отчет АТС'!$B:$B,13)</f>
        <v>0</v>
      </c>
      <c r="P199" s="46">
        <f>SUMIFS('[1]1. Отчет АТС'!$E:$E,'[1]1. Отчет АТС'!$A:$A,$A199,'[1]1. Отчет АТС'!$B:$B,14)</f>
        <v>0</v>
      </c>
      <c r="Q199" s="46">
        <f>SUMIFS('[1]1. Отчет АТС'!$E:$E,'[1]1. Отчет АТС'!$A:$A,$A199,'[1]1. Отчет АТС'!$B:$B,15)</f>
        <v>0</v>
      </c>
      <c r="R199" s="46">
        <f>SUMIFS('[1]1. Отчет АТС'!$E:$E,'[1]1. Отчет АТС'!$A:$A,$A199,'[1]1. Отчет АТС'!$B:$B,16)</f>
        <v>0</v>
      </c>
      <c r="S199" s="46">
        <f>SUMIFS('[1]1. Отчет АТС'!$E:$E,'[1]1. Отчет АТС'!$A:$A,$A199,'[1]1. Отчет АТС'!$B:$B,17)</f>
        <v>0</v>
      </c>
      <c r="T199" s="46">
        <f>SUMIFS('[1]1. Отчет АТС'!$E:$E,'[1]1. Отчет АТС'!$A:$A,$A199,'[1]1. Отчет АТС'!$B:$B,18)</f>
        <v>0</v>
      </c>
      <c r="U199" s="46">
        <f>SUMIFS('[1]1. Отчет АТС'!$E:$E,'[1]1. Отчет АТС'!$A:$A,$A199,'[1]1. Отчет АТС'!$B:$B,19)</f>
        <v>0</v>
      </c>
      <c r="V199" s="46">
        <f>SUMIFS('[1]1. Отчет АТС'!$E:$E,'[1]1. Отчет АТС'!$A:$A,$A199,'[1]1. Отчет АТС'!$B:$B,20)</f>
        <v>0</v>
      </c>
      <c r="W199" s="46">
        <f>SUMIFS('[1]1. Отчет АТС'!$E:$E,'[1]1. Отчет АТС'!$A:$A,$A199,'[1]1. Отчет АТС'!$B:$B,21)</f>
        <v>0</v>
      </c>
      <c r="X199" s="46">
        <f>SUMIFS('[1]1. Отчет АТС'!$E:$E,'[1]1. Отчет АТС'!$A:$A,$A199,'[1]1. Отчет АТС'!$B:$B,22)</f>
        <v>0</v>
      </c>
      <c r="Y199" s="46">
        <f>SUMIFS('[1]1. Отчет АТС'!$E:$E,'[1]1. Отчет АТС'!$A:$A,$A199,'[1]1. Отчет АТС'!$B:$B,23)</f>
        <v>0</v>
      </c>
    </row>
    <row r="200" spans="1:25" ht="15">
      <c r="A200" s="61">
        <v>45463</v>
      </c>
      <c r="B200" s="46">
        <f>SUMIFS('[1]1. Отчет АТС'!$E:$E,'[1]1. Отчет АТС'!$A:$A,$A200,'[1]1. Отчет АТС'!$B:$B,0)</f>
        <v>0</v>
      </c>
      <c r="C200" s="46">
        <f>SUMIFS('[1]1. Отчет АТС'!$E:$E,'[1]1. Отчет АТС'!$A:$A,$A200,'[1]1. Отчет АТС'!$B:$B,1)</f>
        <v>0</v>
      </c>
      <c r="D200" s="46">
        <f>SUMIFS('[1]1. Отчет АТС'!$E:$E,'[1]1. Отчет АТС'!$A:$A,$A200,'[1]1. Отчет АТС'!$B:$B,2)</f>
        <v>159.93</v>
      </c>
      <c r="E200" s="46">
        <f>SUMIFS('[1]1. Отчет АТС'!$E:$E,'[1]1. Отчет АТС'!$A:$A,$A200,'[1]1. Отчет АТС'!$B:$B,3)</f>
        <v>42.39</v>
      </c>
      <c r="F200" s="46">
        <f>SUMIFS('[1]1. Отчет АТС'!$E:$E,'[1]1. Отчет АТС'!$A:$A,$A200,'[1]1. Отчет АТС'!$B:$B,4)</f>
        <v>0</v>
      </c>
      <c r="G200" s="46">
        <f>SUMIFS('[1]1. Отчет АТС'!$E:$E,'[1]1. Отчет АТС'!$A:$A,$A200,'[1]1. Отчет АТС'!$B:$B,5)</f>
        <v>0</v>
      </c>
      <c r="H200" s="46">
        <f>SUMIFS('[1]1. Отчет АТС'!$E:$E,'[1]1. Отчет АТС'!$A:$A,$A200,'[1]1. Отчет АТС'!$B:$B,6)</f>
        <v>0</v>
      </c>
      <c r="I200" s="46">
        <f>SUMIFS('[1]1. Отчет АТС'!$E:$E,'[1]1. Отчет АТС'!$A:$A,$A200,'[1]1. Отчет АТС'!$B:$B,7)</f>
        <v>0</v>
      </c>
      <c r="J200" s="46">
        <f>SUMIFS('[1]1. Отчет АТС'!$E:$E,'[1]1. Отчет АТС'!$A:$A,$A200,'[1]1. Отчет АТС'!$B:$B,8)</f>
        <v>0</v>
      </c>
      <c r="K200" s="46">
        <f>SUMIFS('[1]1. Отчет АТС'!$E:$E,'[1]1. Отчет АТС'!$A:$A,$A200,'[1]1. Отчет АТС'!$B:$B,9)</f>
        <v>0</v>
      </c>
      <c r="L200" s="46">
        <f>SUMIFS('[1]1. Отчет АТС'!$E:$E,'[1]1. Отчет АТС'!$A:$A,$A200,'[1]1. Отчет АТС'!$B:$B,10)</f>
        <v>0</v>
      </c>
      <c r="M200" s="46">
        <f>SUMIFS('[1]1. Отчет АТС'!$E:$E,'[1]1. Отчет АТС'!$A:$A,$A200,'[1]1. Отчет АТС'!$B:$B,11)</f>
        <v>0</v>
      </c>
      <c r="N200" s="46">
        <f>SUMIFS('[1]1. Отчет АТС'!$E:$E,'[1]1. Отчет АТС'!$A:$A,$A200,'[1]1. Отчет АТС'!$B:$B,12)</f>
        <v>0</v>
      </c>
      <c r="O200" s="46">
        <f>SUMIFS('[1]1. Отчет АТС'!$E:$E,'[1]1. Отчет АТС'!$A:$A,$A200,'[1]1. Отчет АТС'!$B:$B,13)</f>
        <v>0</v>
      </c>
      <c r="P200" s="46">
        <f>SUMIFS('[1]1. Отчет АТС'!$E:$E,'[1]1. Отчет АТС'!$A:$A,$A200,'[1]1. Отчет АТС'!$B:$B,14)</f>
        <v>0</v>
      </c>
      <c r="Q200" s="46">
        <f>SUMIFS('[1]1. Отчет АТС'!$E:$E,'[1]1. Отчет АТС'!$A:$A,$A200,'[1]1. Отчет АТС'!$B:$B,15)</f>
        <v>0</v>
      </c>
      <c r="R200" s="46">
        <f>SUMIFS('[1]1. Отчет АТС'!$E:$E,'[1]1. Отчет АТС'!$A:$A,$A200,'[1]1. Отчет АТС'!$B:$B,16)</f>
        <v>0</v>
      </c>
      <c r="S200" s="46">
        <f>SUMIFS('[1]1. Отчет АТС'!$E:$E,'[1]1. Отчет АТС'!$A:$A,$A200,'[1]1. Отчет АТС'!$B:$B,17)</f>
        <v>0</v>
      </c>
      <c r="T200" s="46">
        <f>SUMIFS('[1]1. Отчет АТС'!$E:$E,'[1]1. Отчет АТС'!$A:$A,$A200,'[1]1. Отчет АТС'!$B:$B,18)</f>
        <v>11.09</v>
      </c>
      <c r="U200" s="46">
        <f>SUMIFS('[1]1. Отчет АТС'!$E:$E,'[1]1. Отчет АТС'!$A:$A,$A200,'[1]1. Отчет АТС'!$B:$B,19)</f>
        <v>0</v>
      </c>
      <c r="V200" s="46">
        <f>SUMIFS('[1]1. Отчет АТС'!$E:$E,'[1]1. Отчет АТС'!$A:$A,$A200,'[1]1. Отчет АТС'!$B:$B,20)</f>
        <v>0</v>
      </c>
      <c r="W200" s="46">
        <f>SUMIFS('[1]1. Отчет АТС'!$E:$E,'[1]1. Отчет АТС'!$A:$A,$A200,'[1]1. Отчет АТС'!$B:$B,21)</f>
        <v>0</v>
      </c>
      <c r="X200" s="46">
        <f>SUMIFS('[1]1. Отчет АТС'!$E:$E,'[1]1. Отчет АТС'!$A:$A,$A200,'[1]1. Отчет АТС'!$B:$B,22)</f>
        <v>159.07</v>
      </c>
      <c r="Y200" s="46">
        <f>SUMIFS('[1]1. Отчет АТС'!$E:$E,'[1]1. Отчет АТС'!$A:$A,$A200,'[1]1. Отчет АТС'!$B:$B,23)</f>
        <v>242.42</v>
      </c>
    </row>
    <row r="201" spans="1:25" ht="15">
      <c r="A201" s="61">
        <v>45464</v>
      </c>
      <c r="B201" s="46">
        <f>SUMIFS('[1]1. Отчет АТС'!$E:$E,'[1]1. Отчет АТС'!$A:$A,$A201,'[1]1. Отчет АТС'!$B:$B,0)</f>
        <v>1092.8599999999999</v>
      </c>
      <c r="C201" s="46">
        <f>SUMIFS('[1]1. Отчет АТС'!$E:$E,'[1]1. Отчет АТС'!$A:$A,$A201,'[1]1. Отчет АТС'!$B:$B,1)</f>
        <v>441.23</v>
      </c>
      <c r="D201" s="46">
        <f>SUMIFS('[1]1. Отчет АТС'!$E:$E,'[1]1. Отчет АТС'!$A:$A,$A201,'[1]1. Отчет АТС'!$B:$B,2)</f>
        <v>737.5</v>
      </c>
      <c r="E201" s="46">
        <f>SUMIFS('[1]1. Отчет АТС'!$E:$E,'[1]1. Отчет АТС'!$A:$A,$A201,'[1]1. Отчет АТС'!$B:$B,3)</f>
        <v>94.27</v>
      </c>
      <c r="F201" s="46">
        <f>SUMIFS('[1]1. Отчет АТС'!$E:$E,'[1]1. Отчет АТС'!$A:$A,$A201,'[1]1. Отчет АТС'!$B:$B,4)</f>
        <v>71</v>
      </c>
      <c r="G201" s="46">
        <f>SUMIFS('[1]1. Отчет АТС'!$E:$E,'[1]1. Отчет АТС'!$A:$A,$A201,'[1]1. Отчет АТС'!$B:$B,5)</f>
        <v>0</v>
      </c>
      <c r="H201" s="46">
        <f>SUMIFS('[1]1. Отчет АТС'!$E:$E,'[1]1. Отчет АТС'!$A:$A,$A201,'[1]1. Отчет АТС'!$B:$B,6)</f>
        <v>0</v>
      </c>
      <c r="I201" s="46">
        <f>SUMIFS('[1]1. Отчет АТС'!$E:$E,'[1]1. Отчет АТС'!$A:$A,$A201,'[1]1. Отчет АТС'!$B:$B,7)</f>
        <v>0</v>
      </c>
      <c r="J201" s="46">
        <f>SUMIFS('[1]1. Отчет АТС'!$E:$E,'[1]1. Отчет АТС'!$A:$A,$A201,'[1]1. Отчет АТС'!$B:$B,8)</f>
        <v>0</v>
      </c>
      <c r="K201" s="46">
        <f>SUMIFS('[1]1. Отчет АТС'!$E:$E,'[1]1. Отчет АТС'!$A:$A,$A201,'[1]1. Отчет АТС'!$B:$B,9)</f>
        <v>0</v>
      </c>
      <c r="L201" s="46">
        <f>SUMIFS('[1]1. Отчет АТС'!$E:$E,'[1]1. Отчет АТС'!$A:$A,$A201,'[1]1. Отчет АТС'!$B:$B,10)</f>
        <v>289.60000000000002</v>
      </c>
      <c r="M201" s="46">
        <f>SUMIFS('[1]1. Отчет АТС'!$E:$E,'[1]1. Отчет АТС'!$A:$A,$A201,'[1]1. Отчет АТС'!$B:$B,11)</f>
        <v>391.09</v>
      </c>
      <c r="N201" s="46">
        <f>SUMIFS('[1]1. Отчет АТС'!$E:$E,'[1]1. Отчет АТС'!$A:$A,$A201,'[1]1. Отчет АТС'!$B:$B,12)</f>
        <v>122.54</v>
      </c>
      <c r="O201" s="46">
        <f>SUMIFS('[1]1. Отчет АТС'!$E:$E,'[1]1. Отчет АТС'!$A:$A,$A201,'[1]1. Отчет АТС'!$B:$B,13)</f>
        <v>413.2</v>
      </c>
      <c r="P201" s="46">
        <f>SUMIFS('[1]1. Отчет АТС'!$E:$E,'[1]1. Отчет АТС'!$A:$A,$A201,'[1]1. Отчет АТС'!$B:$B,14)</f>
        <v>560.88</v>
      </c>
      <c r="Q201" s="46">
        <f>SUMIFS('[1]1. Отчет АТС'!$E:$E,'[1]1. Отчет АТС'!$A:$A,$A201,'[1]1. Отчет АТС'!$B:$B,15)</f>
        <v>498.65</v>
      </c>
      <c r="R201" s="46">
        <f>SUMIFS('[1]1. Отчет АТС'!$E:$E,'[1]1. Отчет АТС'!$A:$A,$A201,'[1]1. Отчет АТС'!$B:$B,16)</f>
        <v>518.1</v>
      </c>
      <c r="S201" s="46">
        <f>SUMIFS('[1]1. Отчет АТС'!$E:$E,'[1]1. Отчет АТС'!$A:$A,$A201,'[1]1. Отчет АТС'!$B:$B,17)</f>
        <v>694.09</v>
      </c>
      <c r="T201" s="46">
        <f>SUMIFS('[1]1. Отчет АТС'!$E:$E,'[1]1. Отчет АТС'!$A:$A,$A201,'[1]1. Отчет АТС'!$B:$B,18)</f>
        <v>762.18</v>
      </c>
      <c r="U201" s="46">
        <f>SUMIFS('[1]1. Отчет АТС'!$E:$E,'[1]1. Отчет АТС'!$A:$A,$A201,'[1]1. Отчет АТС'!$B:$B,19)</f>
        <v>689.59</v>
      </c>
      <c r="V201" s="46">
        <f>SUMIFS('[1]1. Отчет АТС'!$E:$E,'[1]1. Отчет АТС'!$A:$A,$A201,'[1]1. Отчет АТС'!$B:$B,20)</f>
        <v>505.82</v>
      </c>
      <c r="W201" s="46">
        <f>SUMIFS('[1]1. Отчет АТС'!$E:$E,'[1]1. Отчет АТС'!$A:$A,$A201,'[1]1. Отчет АТС'!$B:$B,21)</f>
        <v>975.83</v>
      </c>
      <c r="X201" s="46">
        <f>SUMIFS('[1]1. Отчет АТС'!$E:$E,'[1]1. Отчет АТС'!$A:$A,$A201,'[1]1. Отчет АТС'!$B:$B,22)</f>
        <v>903.9</v>
      </c>
      <c r="Y201" s="46">
        <f>SUMIFS('[1]1. Отчет АТС'!$E:$E,'[1]1. Отчет АТС'!$A:$A,$A201,'[1]1. Отчет АТС'!$B:$B,23)</f>
        <v>1330.35</v>
      </c>
    </row>
    <row r="202" spans="1:25" ht="15">
      <c r="A202" s="61">
        <v>45465</v>
      </c>
      <c r="B202" s="46">
        <f>SUMIFS('[1]1. Отчет АТС'!$E:$E,'[1]1. Отчет АТС'!$A:$A,$A202,'[1]1. Отчет АТС'!$B:$B,0)</f>
        <v>42.13</v>
      </c>
      <c r="C202" s="46">
        <f>SUMIFS('[1]1. Отчет АТС'!$E:$E,'[1]1. Отчет АТС'!$A:$A,$A202,'[1]1. Отчет АТС'!$B:$B,1)</f>
        <v>32.08</v>
      </c>
      <c r="D202" s="46">
        <f>SUMIFS('[1]1. Отчет АТС'!$E:$E,'[1]1. Отчет АТС'!$A:$A,$A202,'[1]1. Отчет АТС'!$B:$B,2)</f>
        <v>0</v>
      </c>
      <c r="E202" s="46">
        <f>SUMIFS('[1]1. Отчет АТС'!$E:$E,'[1]1. Отчет АТС'!$A:$A,$A202,'[1]1. Отчет АТС'!$B:$B,3)</f>
        <v>2</v>
      </c>
      <c r="F202" s="46">
        <f>SUMIFS('[1]1. Отчет АТС'!$E:$E,'[1]1. Отчет АТС'!$A:$A,$A202,'[1]1. Отчет АТС'!$B:$B,4)</f>
        <v>0</v>
      </c>
      <c r="G202" s="46">
        <f>SUMIFS('[1]1. Отчет АТС'!$E:$E,'[1]1. Отчет АТС'!$A:$A,$A202,'[1]1. Отчет АТС'!$B:$B,5)</f>
        <v>0</v>
      </c>
      <c r="H202" s="46">
        <f>SUMIFS('[1]1. Отчет АТС'!$E:$E,'[1]1. Отчет АТС'!$A:$A,$A202,'[1]1. Отчет АТС'!$B:$B,6)</f>
        <v>0</v>
      </c>
      <c r="I202" s="46">
        <f>SUMIFS('[1]1. Отчет АТС'!$E:$E,'[1]1. Отчет АТС'!$A:$A,$A202,'[1]1. Отчет АТС'!$B:$B,7)</f>
        <v>0</v>
      </c>
      <c r="J202" s="46">
        <f>SUMIFS('[1]1. Отчет АТС'!$E:$E,'[1]1. Отчет АТС'!$A:$A,$A202,'[1]1. Отчет АТС'!$B:$B,8)</f>
        <v>0</v>
      </c>
      <c r="K202" s="46">
        <f>SUMIFS('[1]1. Отчет АТС'!$E:$E,'[1]1. Отчет АТС'!$A:$A,$A202,'[1]1. Отчет АТС'!$B:$B,9)</f>
        <v>0</v>
      </c>
      <c r="L202" s="46">
        <f>SUMIFS('[1]1. Отчет АТС'!$E:$E,'[1]1. Отчет АТС'!$A:$A,$A202,'[1]1. Отчет АТС'!$B:$B,10)</f>
        <v>0</v>
      </c>
      <c r="M202" s="46">
        <f>SUMIFS('[1]1. Отчет АТС'!$E:$E,'[1]1. Отчет АТС'!$A:$A,$A202,'[1]1. Отчет АТС'!$B:$B,11)</f>
        <v>36.74</v>
      </c>
      <c r="N202" s="46">
        <f>SUMIFS('[1]1. Отчет АТС'!$E:$E,'[1]1. Отчет АТС'!$A:$A,$A202,'[1]1. Отчет АТС'!$B:$B,12)</f>
        <v>60.26</v>
      </c>
      <c r="O202" s="46">
        <f>SUMIFS('[1]1. Отчет АТС'!$E:$E,'[1]1. Отчет АТС'!$A:$A,$A202,'[1]1. Отчет АТС'!$B:$B,13)</f>
        <v>86.11</v>
      </c>
      <c r="P202" s="46">
        <f>SUMIFS('[1]1. Отчет АТС'!$E:$E,'[1]1. Отчет АТС'!$A:$A,$A202,'[1]1. Отчет АТС'!$B:$B,14)</f>
        <v>89.47</v>
      </c>
      <c r="Q202" s="46">
        <f>SUMIFS('[1]1. Отчет АТС'!$E:$E,'[1]1. Отчет АТС'!$A:$A,$A202,'[1]1. Отчет АТС'!$B:$B,15)</f>
        <v>86.58</v>
      </c>
      <c r="R202" s="46">
        <f>SUMIFS('[1]1. Отчет АТС'!$E:$E,'[1]1. Отчет АТС'!$A:$A,$A202,'[1]1. Отчет АТС'!$B:$B,16)</f>
        <v>55.74</v>
      </c>
      <c r="S202" s="46">
        <f>SUMIFS('[1]1. Отчет АТС'!$E:$E,'[1]1. Отчет АТС'!$A:$A,$A202,'[1]1. Отчет АТС'!$B:$B,17)</f>
        <v>61.49</v>
      </c>
      <c r="T202" s="46">
        <f>SUMIFS('[1]1. Отчет АТС'!$E:$E,'[1]1. Отчет АТС'!$A:$A,$A202,'[1]1. Отчет АТС'!$B:$B,18)</f>
        <v>51.83</v>
      </c>
      <c r="U202" s="46">
        <f>SUMIFS('[1]1. Отчет АТС'!$E:$E,'[1]1. Отчет АТС'!$A:$A,$A202,'[1]1. Отчет АТС'!$B:$B,19)</f>
        <v>147.75</v>
      </c>
      <c r="V202" s="46">
        <f>SUMIFS('[1]1. Отчет АТС'!$E:$E,'[1]1. Отчет АТС'!$A:$A,$A202,'[1]1. Отчет АТС'!$B:$B,20)</f>
        <v>22.1</v>
      </c>
      <c r="W202" s="46">
        <f>SUMIFS('[1]1. Отчет АТС'!$E:$E,'[1]1. Отчет АТС'!$A:$A,$A202,'[1]1. Отчет АТС'!$B:$B,21)</f>
        <v>116.64</v>
      </c>
      <c r="X202" s="46">
        <f>SUMIFS('[1]1. Отчет АТС'!$E:$E,'[1]1. Отчет АТС'!$A:$A,$A202,'[1]1. Отчет АТС'!$B:$B,22)</f>
        <v>916.78</v>
      </c>
      <c r="Y202" s="46">
        <f>SUMIFS('[1]1. Отчет АТС'!$E:$E,'[1]1. Отчет АТС'!$A:$A,$A202,'[1]1. Отчет АТС'!$B:$B,23)</f>
        <v>535.16</v>
      </c>
    </row>
    <row r="203" spans="1:25" ht="15">
      <c r="A203" s="61">
        <v>45466</v>
      </c>
      <c r="B203" s="46">
        <f>SUMIFS('[1]1. Отчет АТС'!$E:$E,'[1]1. Отчет АТС'!$A:$A,$A203,'[1]1. Отчет АТС'!$B:$B,0)</f>
        <v>106.96</v>
      </c>
      <c r="C203" s="46">
        <f>SUMIFS('[1]1. Отчет АТС'!$E:$E,'[1]1. Отчет АТС'!$A:$A,$A203,'[1]1. Отчет АТС'!$B:$B,1)</f>
        <v>63.19</v>
      </c>
      <c r="D203" s="46">
        <f>SUMIFS('[1]1. Отчет АТС'!$E:$E,'[1]1. Отчет АТС'!$A:$A,$A203,'[1]1. Отчет АТС'!$B:$B,2)</f>
        <v>96.77</v>
      </c>
      <c r="E203" s="46">
        <f>SUMIFS('[1]1. Отчет АТС'!$E:$E,'[1]1. Отчет АТС'!$A:$A,$A203,'[1]1. Отчет АТС'!$B:$B,3)</f>
        <v>81.95</v>
      </c>
      <c r="F203" s="46">
        <f>SUMIFS('[1]1. Отчет АТС'!$E:$E,'[1]1. Отчет АТС'!$A:$A,$A203,'[1]1. Отчет АТС'!$B:$B,4)</f>
        <v>66.430000000000007</v>
      </c>
      <c r="G203" s="46">
        <f>SUMIFS('[1]1. Отчет АТС'!$E:$E,'[1]1. Отчет АТС'!$A:$A,$A203,'[1]1. Отчет АТС'!$B:$B,5)</f>
        <v>0</v>
      </c>
      <c r="H203" s="46">
        <f>SUMIFS('[1]1. Отчет АТС'!$E:$E,'[1]1. Отчет АТС'!$A:$A,$A203,'[1]1. Отчет АТС'!$B:$B,6)</f>
        <v>0</v>
      </c>
      <c r="I203" s="46">
        <f>SUMIFS('[1]1. Отчет АТС'!$E:$E,'[1]1. Отчет АТС'!$A:$A,$A203,'[1]1. Отчет АТС'!$B:$B,7)</f>
        <v>0</v>
      </c>
      <c r="J203" s="46">
        <f>SUMIFS('[1]1. Отчет АТС'!$E:$E,'[1]1. Отчет АТС'!$A:$A,$A203,'[1]1. Отчет АТС'!$B:$B,8)</f>
        <v>0</v>
      </c>
      <c r="K203" s="46">
        <f>SUMIFS('[1]1. Отчет АТС'!$E:$E,'[1]1. Отчет АТС'!$A:$A,$A203,'[1]1. Отчет АТС'!$B:$B,9)</f>
        <v>38.9</v>
      </c>
      <c r="L203" s="46">
        <f>SUMIFS('[1]1. Отчет АТС'!$E:$E,'[1]1. Отчет АТС'!$A:$A,$A203,'[1]1. Отчет АТС'!$B:$B,10)</f>
        <v>77.290000000000006</v>
      </c>
      <c r="M203" s="46">
        <f>SUMIFS('[1]1. Отчет АТС'!$E:$E,'[1]1. Отчет АТС'!$A:$A,$A203,'[1]1. Отчет АТС'!$B:$B,11)</f>
        <v>150.13</v>
      </c>
      <c r="N203" s="46">
        <f>SUMIFS('[1]1. Отчет АТС'!$E:$E,'[1]1. Отчет АТС'!$A:$A,$A203,'[1]1. Отчет АТС'!$B:$B,12)</f>
        <v>195.43</v>
      </c>
      <c r="O203" s="46">
        <f>SUMIFS('[1]1. Отчет АТС'!$E:$E,'[1]1. Отчет АТС'!$A:$A,$A203,'[1]1. Отчет АТС'!$B:$B,13)</f>
        <v>218.73</v>
      </c>
      <c r="P203" s="46">
        <f>SUMIFS('[1]1. Отчет АТС'!$E:$E,'[1]1. Отчет АТС'!$A:$A,$A203,'[1]1. Отчет АТС'!$B:$B,14)</f>
        <v>206.74</v>
      </c>
      <c r="Q203" s="46">
        <f>SUMIFS('[1]1. Отчет АТС'!$E:$E,'[1]1. Отчет АТС'!$A:$A,$A203,'[1]1. Отчет АТС'!$B:$B,15)</f>
        <v>109.91</v>
      </c>
      <c r="R203" s="46">
        <f>SUMIFS('[1]1. Отчет АТС'!$E:$E,'[1]1. Отчет АТС'!$A:$A,$A203,'[1]1. Отчет АТС'!$B:$B,16)</f>
        <v>140.74</v>
      </c>
      <c r="S203" s="46">
        <f>SUMIFS('[1]1. Отчет АТС'!$E:$E,'[1]1. Отчет АТС'!$A:$A,$A203,'[1]1. Отчет АТС'!$B:$B,17)</f>
        <v>120.19</v>
      </c>
      <c r="T203" s="46">
        <f>SUMIFS('[1]1. Отчет АТС'!$E:$E,'[1]1. Отчет АТС'!$A:$A,$A203,'[1]1. Отчет АТС'!$B:$B,18)</f>
        <v>94.16</v>
      </c>
      <c r="U203" s="46">
        <f>SUMIFS('[1]1. Отчет АТС'!$E:$E,'[1]1. Отчет АТС'!$A:$A,$A203,'[1]1. Отчет АТС'!$B:$B,19)</f>
        <v>93.24</v>
      </c>
      <c r="V203" s="46">
        <f>SUMIFS('[1]1. Отчет АТС'!$E:$E,'[1]1. Отчет АТС'!$A:$A,$A203,'[1]1. Отчет АТС'!$B:$B,20)</f>
        <v>0</v>
      </c>
      <c r="W203" s="46">
        <f>SUMIFS('[1]1. Отчет АТС'!$E:$E,'[1]1. Отчет АТС'!$A:$A,$A203,'[1]1. Отчет АТС'!$B:$B,21)</f>
        <v>44.49</v>
      </c>
      <c r="X203" s="46">
        <f>SUMIFS('[1]1. Отчет АТС'!$E:$E,'[1]1. Отчет АТС'!$A:$A,$A203,'[1]1. Отчет АТС'!$B:$B,22)</f>
        <v>770.75</v>
      </c>
      <c r="Y203" s="46">
        <f>SUMIFS('[1]1. Отчет АТС'!$E:$E,'[1]1. Отчет АТС'!$A:$A,$A203,'[1]1. Отчет АТС'!$B:$B,23)</f>
        <v>267.58999999999997</v>
      </c>
    </row>
    <row r="204" spans="1:25" ht="15">
      <c r="A204" s="61">
        <v>45467</v>
      </c>
      <c r="B204" s="46">
        <f>SUMIFS('[1]1. Отчет АТС'!$E:$E,'[1]1. Отчет АТС'!$A:$A,$A204,'[1]1. Отчет АТС'!$B:$B,0)</f>
        <v>151.94999999999999</v>
      </c>
      <c r="C204" s="46">
        <f>SUMIFS('[1]1. Отчет АТС'!$E:$E,'[1]1. Отчет АТС'!$A:$A,$A204,'[1]1. Отчет АТС'!$B:$B,1)</f>
        <v>93.86</v>
      </c>
      <c r="D204" s="46">
        <f>SUMIFS('[1]1. Отчет АТС'!$E:$E,'[1]1. Отчет АТС'!$A:$A,$A204,'[1]1. Отчет АТС'!$B:$B,2)</f>
        <v>117.29</v>
      </c>
      <c r="E204" s="46">
        <f>SUMIFS('[1]1. Отчет АТС'!$E:$E,'[1]1. Отчет АТС'!$A:$A,$A204,'[1]1. Отчет АТС'!$B:$B,3)</f>
        <v>0</v>
      </c>
      <c r="F204" s="46">
        <f>SUMIFS('[1]1. Отчет АТС'!$E:$E,'[1]1. Отчет АТС'!$A:$A,$A204,'[1]1. Отчет АТС'!$B:$B,4)</f>
        <v>0</v>
      </c>
      <c r="G204" s="46">
        <f>SUMIFS('[1]1. Отчет АТС'!$E:$E,'[1]1. Отчет АТС'!$A:$A,$A204,'[1]1. Отчет АТС'!$B:$B,5)</f>
        <v>0</v>
      </c>
      <c r="H204" s="46">
        <f>SUMIFS('[1]1. Отчет АТС'!$E:$E,'[1]1. Отчет АТС'!$A:$A,$A204,'[1]1. Отчет АТС'!$B:$B,6)</f>
        <v>0</v>
      </c>
      <c r="I204" s="46">
        <f>SUMIFS('[1]1. Отчет АТС'!$E:$E,'[1]1. Отчет АТС'!$A:$A,$A204,'[1]1. Отчет АТС'!$B:$B,7)</f>
        <v>0</v>
      </c>
      <c r="J204" s="46">
        <f>SUMIFS('[1]1. Отчет АТС'!$E:$E,'[1]1. Отчет АТС'!$A:$A,$A204,'[1]1. Отчет АТС'!$B:$B,8)</f>
        <v>0</v>
      </c>
      <c r="K204" s="46">
        <f>SUMIFS('[1]1. Отчет АТС'!$E:$E,'[1]1. Отчет АТС'!$A:$A,$A204,'[1]1. Отчет АТС'!$B:$B,9)</f>
        <v>0</v>
      </c>
      <c r="L204" s="46">
        <f>SUMIFS('[1]1. Отчет АТС'!$E:$E,'[1]1. Отчет АТС'!$A:$A,$A204,'[1]1. Отчет АТС'!$B:$B,10)</f>
        <v>0</v>
      </c>
      <c r="M204" s="46">
        <f>SUMIFS('[1]1. Отчет АТС'!$E:$E,'[1]1. Отчет АТС'!$A:$A,$A204,'[1]1. Отчет АТС'!$B:$B,11)</f>
        <v>0</v>
      </c>
      <c r="N204" s="46">
        <f>SUMIFS('[1]1. Отчет АТС'!$E:$E,'[1]1. Отчет АТС'!$A:$A,$A204,'[1]1. Отчет АТС'!$B:$B,12)</f>
        <v>0</v>
      </c>
      <c r="O204" s="46">
        <f>SUMIFS('[1]1. Отчет АТС'!$E:$E,'[1]1. Отчет АТС'!$A:$A,$A204,'[1]1. Отчет АТС'!$B:$B,13)</f>
        <v>0</v>
      </c>
      <c r="P204" s="46">
        <f>SUMIFS('[1]1. Отчет АТС'!$E:$E,'[1]1. Отчет АТС'!$A:$A,$A204,'[1]1. Отчет АТС'!$B:$B,14)</f>
        <v>21.31</v>
      </c>
      <c r="Q204" s="46">
        <f>SUMIFS('[1]1. Отчет АТС'!$E:$E,'[1]1. Отчет АТС'!$A:$A,$A204,'[1]1. Отчет АТС'!$B:$B,15)</f>
        <v>44.22</v>
      </c>
      <c r="R204" s="46">
        <f>SUMIFS('[1]1. Отчет АТС'!$E:$E,'[1]1. Отчет АТС'!$A:$A,$A204,'[1]1. Отчет АТС'!$B:$B,16)</f>
        <v>46.31</v>
      </c>
      <c r="S204" s="46">
        <f>SUMIFS('[1]1. Отчет АТС'!$E:$E,'[1]1. Отчет АТС'!$A:$A,$A204,'[1]1. Отчет АТС'!$B:$B,17)</f>
        <v>39.119999999999997</v>
      </c>
      <c r="T204" s="46">
        <f>SUMIFS('[1]1. Отчет АТС'!$E:$E,'[1]1. Отчет АТС'!$A:$A,$A204,'[1]1. Отчет АТС'!$B:$B,18)</f>
        <v>0</v>
      </c>
      <c r="U204" s="46">
        <f>SUMIFS('[1]1. Отчет АТС'!$E:$E,'[1]1. Отчет АТС'!$A:$A,$A204,'[1]1. Отчет АТС'!$B:$B,19)</f>
        <v>0</v>
      </c>
      <c r="V204" s="46">
        <f>SUMIFS('[1]1. Отчет АТС'!$E:$E,'[1]1. Отчет АТС'!$A:$A,$A204,'[1]1. Отчет АТС'!$B:$B,20)</f>
        <v>0</v>
      </c>
      <c r="W204" s="46">
        <f>SUMIFS('[1]1. Отчет АТС'!$E:$E,'[1]1. Отчет АТС'!$A:$A,$A204,'[1]1. Отчет АТС'!$B:$B,21)</f>
        <v>20.46</v>
      </c>
      <c r="X204" s="46">
        <f>SUMIFS('[1]1. Отчет АТС'!$E:$E,'[1]1. Отчет АТС'!$A:$A,$A204,'[1]1. Отчет АТС'!$B:$B,22)</f>
        <v>371.61</v>
      </c>
      <c r="Y204" s="46">
        <f>SUMIFS('[1]1. Отчет АТС'!$E:$E,'[1]1. Отчет АТС'!$A:$A,$A204,'[1]1. Отчет АТС'!$B:$B,23)</f>
        <v>269.44</v>
      </c>
    </row>
    <row r="205" spans="1:25" ht="15">
      <c r="A205" s="61">
        <v>45468</v>
      </c>
      <c r="B205" s="46">
        <f>SUMIFS('[1]1. Отчет АТС'!$E:$E,'[1]1. Отчет АТС'!$A:$A,$A205,'[1]1. Отчет АТС'!$B:$B,0)</f>
        <v>165.65</v>
      </c>
      <c r="C205" s="46">
        <f>SUMIFS('[1]1. Отчет АТС'!$E:$E,'[1]1. Отчет АТС'!$A:$A,$A205,'[1]1. Отчет АТС'!$B:$B,1)</f>
        <v>83.19</v>
      </c>
      <c r="D205" s="46">
        <f>SUMIFS('[1]1. Отчет АТС'!$E:$E,'[1]1. Отчет АТС'!$A:$A,$A205,'[1]1. Отчет АТС'!$B:$B,2)</f>
        <v>874.28</v>
      </c>
      <c r="E205" s="46">
        <f>SUMIFS('[1]1. Отчет АТС'!$E:$E,'[1]1. Отчет АТС'!$A:$A,$A205,'[1]1. Отчет АТС'!$B:$B,3)</f>
        <v>2.25</v>
      </c>
      <c r="F205" s="46">
        <f>SUMIFS('[1]1. Отчет АТС'!$E:$E,'[1]1. Отчет АТС'!$A:$A,$A205,'[1]1. Отчет АТС'!$B:$B,4)</f>
        <v>2.0699999999999998</v>
      </c>
      <c r="G205" s="46">
        <f>SUMIFS('[1]1. Отчет АТС'!$E:$E,'[1]1. Отчет АТС'!$A:$A,$A205,'[1]1. Отчет АТС'!$B:$B,5)</f>
        <v>0</v>
      </c>
      <c r="H205" s="46">
        <f>SUMIFS('[1]1. Отчет АТС'!$E:$E,'[1]1. Отчет АТС'!$A:$A,$A205,'[1]1. Отчет АТС'!$B:$B,6)</f>
        <v>0</v>
      </c>
      <c r="I205" s="46">
        <f>SUMIFS('[1]1. Отчет АТС'!$E:$E,'[1]1. Отчет АТС'!$A:$A,$A205,'[1]1. Отчет АТС'!$B:$B,7)</f>
        <v>0</v>
      </c>
      <c r="J205" s="46">
        <f>SUMIFS('[1]1. Отчет АТС'!$E:$E,'[1]1. Отчет АТС'!$A:$A,$A205,'[1]1. Отчет АТС'!$B:$B,8)</f>
        <v>0</v>
      </c>
      <c r="K205" s="46">
        <f>SUMIFS('[1]1. Отчет АТС'!$E:$E,'[1]1. Отчет АТС'!$A:$A,$A205,'[1]1. Отчет АТС'!$B:$B,9)</f>
        <v>0</v>
      </c>
      <c r="L205" s="46">
        <f>SUMIFS('[1]1. Отчет АТС'!$E:$E,'[1]1. Отчет АТС'!$A:$A,$A205,'[1]1. Отчет АТС'!$B:$B,10)</f>
        <v>0</v>
      </c>
      <c r="M205" s="46">
        <f>SUMIFS('[1]1. Отчет АТС'!$E:$E,'[1]1. Отчет АТС'!$A:$A,$A205,'[1]1. Отчет АТС'!$B:$B,11)</f>
        <v>0</v>
      </c>
      <c r="N205" s="46">
        <f>SUMIFS('[1]1. Отчет АТС'!$E:$E,'[1]1. Отчет АТС'!$A:$A,$A205,'[1]1. Отчет АТС'!$B:$B,12)</f>
        <v>0</v>
      </c>
      <c r="O205" s="46">
        <f>SUMIFS('[1]1. Отчет АТС'!$E:$E,'[1]1. Отчет АТС'!$A:$A,$A205,'[1]1. Отчет АТС'!$B:$B,13)</f>
        <v>0</v>
      </c>
      <c r="P205" s="46">
        <f>SUMIFS('[1]1. Отчет АТС'!$E:$E,'[1]1. Отчет АТС'!$A:$A,$A205,'[1]1. Отчет АТС'!$B:$B,14)</f>
        <v>0</v>
      </c>
      <c r="Q205" s="46">
        <f>SUMIFS('[1]1. Отчет АТС'!$E:$E,'[1]1. Отчет АТС'!$A:$A,$A205,'[1]1. Отчет АТС'!$B:$B,15)</f>
        <v>0</v>
      </c>
      <c r="R205" s="46">
        <f>SUMIFS('[1]1. Отчет АТС'!$E:$E,'[1]1. Отчет АТС'!$A:$A,$A205,'[1]1. Отчет АТС'!$B:$B,16)</f>
        <v>25.64</v>
      </c>
      <c r="S205" s="46">
        <f>SUMIFS('[1]1. Отчет АТС'!$E:$E,'[1]1. Отчет АТС'!$A:$A,$A205,'[1]1. Отчет АТС'!$B:$B,17)</f>
        <v>60.35</v>
      </c>
      <c r="T205" s="46">
        <f>SUMIFS('[1]1. Отчет АТС'!$E:$E,'[1]1. Отчет АТС'!$A:$A,$A205,'[1]1. Отчет АТС'!$B:$B,18)</f>
        <v>88.09</v>
      </c>
      <c r="U205" s="46">
        <f>SUMIFS('[1]1. Отчет АТС'!$E:$E,'[1]1. Отчет АТС'!$A:$A,$A205,'[1]1. Отчет АТС'!$B:$B,19)</f>
        <v>137.19999999999999</v>
      </c>
      <c r="V205" s="46">
        <f>SUMIFS('[1]1. Отчет АТС'!$E:$E,'[1]1. Отчет АТС'!$A:$A,$A205,'[1]1. Отчет АТС'!$B:$B,20)</f>
        <v>59.59</v>
      </c>
      <c r="W205" s="46">
        <f>SUMIFS('[1]1. Отчет АТС'!$E:$E,'[1]1. Отчет АТС'!$A:$A,$A205,'[1]1. Отчет АТС'!$B:$B,21)</f>
        <v>195.84</v>
      </c>
      <c r="X205" s="46">
        <f>SUMIFS('[1]1. Отчет АТС'!$E:$E,'[1]1. Отчет АТС'!$A:$A,$A205,'[1]1. Отчет АТС'!$B:$B,22)</f>
        <v>623.46</v>
      </c>
      <c r="Y205" s="46">
        <f>SUMIFS('[1]1. Отчет АТС'!$E:$E,'[1]1. Отчет АТС'!$A:$A,$A205,'[1]1. Отчет АТС'!$B:$B,23)</f>
        <v>748.86</v>
      </c>
    </row>
    <row r="206" spans="1:25" ht="15">
      <c r="A206" s="61">
        <v>45469</v>
      </c>
      <c r="B206" s="46">
        <f>SUMIFS('[1]1. Отчет АТС'!$E:$E,'[1]1. Отчет АТС'!$A:$A,$A206,'[1]1. Отчет АТС'!$B:$B,0)</f>
        <v>290.83999999999997</v>
      </c>
      <c r="C206" s="46">
        <f>SUMIFS('[1]1. Отчет АТС'!$E:$E,'[1]1. Отчет АТС'!$A:$A,$A206,'[1]1. Отчет АТС'!$B:$B,1)</f>
        <v>121.61</v>
      </c>
      <c r="D206" s="46">
        <f>SUMIFS('[1]1. Отчет АТС'!$E:$E,'[1]1. Отчет АТС'!$A:$A,$A206,'[1]1. Отчет АТС'!$B:$B,2)</f>
        <v>927.26</v>
      </c>
      <c r="E206" s="46">
        <f>SUMIFS('[1]1. Отчет АТС'!$E:$E,'[1]1. Отчет АТС'!$A:$A,$A206,'[1]1. Отчет АТС'!$B:$B,3)</f>
        <v>854.1</v>
      </c>
      <c r="F206" s="46">
        <f>SUMIFS('[1]1. Отчет АТС'!$E:$E,'[1]1. Отчет АТС'!$A:$A,$A206,'[1]1. Отчет АТС'!$B:$B,4)</f>
        <v>646.4</v>
      </c>
      <c r="G206" s="46">
        <f>SUMIFS('[1]1. Отчет АТС'!$E:$E,'[1]1. Отчет АТС'!$A:$A,$A206,'[1]1. Отчет АТС'!$B:$B,5)</f>
        <v>0</v>
      </c>
      <c r="H206" s="46">
        <f>SUMIFS('[1]1. Отчет АТС'!$E:$E,'[1]1. Отчет АТС'!$A:$A,$A206,'[1]1. Отчет АТС'!$B:$B,6)</f>
        <v>0</v>
      </c>
      <c r="I206" s="46">
        <f>SUMIFS('[1]1. Отчет АТС'!$E:$E,'[1]1. Отчет АТС'!$A:$A,$A206,'[1]1. Отчет АТС'!$B:$B,7)</f>
        <v>0</v>
      </c>
      <c r="J206" s="46">
        <f>SUMIFS('[1]1. Отчет АТС'!$E:$E,'[1]1. Отчет АТС'!$A:$A,$A206,'[1]1. Отчет АТС'!$B:$B,8)</f>
        <v>0</v>
      </c>
      <c r="K206" s="46">
        <f>SUMIFS('[1]1. Отчет АТС'!$E:$E,'[1]1. Отчет АТС'!$A:$A,$A206,'[1]1. Отчет АТС'!$B:$B,9)</f>
        <v>17.48</v>
      </c>
      <c r="L206" s="46">
        <f>SUMIFS('[1]1. Отчет АТС'!$E:$E,'[1]1. Отчет АТС'!$A:$A,$A206,'[1]1. Отчет АТС'!$B:$B,10)</f>
        <v>34.82</v>
      </c>
      <c r="M206" s="46">
        <f>SUMIFS('[1]1. Отчет АТС'!$E:$E,'[1]1. Отчет АТС'!$A:$A,$A206,'[1]1. Отчет АТС'!$B:$B,11)</f>
        <v>87.26</v>
      </c>
      <c r="N206" s="46">
        <f>SUMIFS('[1]1. Отчет АТС'!$E:$E,'[1]1. Отчет АТС'!$A:$A,$A206,'[1]1. Отчет АТС'!$B:$B,12)</f>
        <v>107.33</v>
      </c>
      <c r="O206" s="46">
        <f>SUMIFS('[1]1. Отчет АТС'!$E:$E,'[1]1. Отчет АТС'!$A:$A,$A206,'[1]1. Отчет АТС'!$B:$B,13)</f>
        <v>89.46</v>
      </c>
      <c r="P206" s="46">
        <f>SUMIFS('[1]1. Отчет АТС'!$E:$E,'[1]1. Отчет АТС'!$A:$A,$A206,'[1]1. Отчет АТС'!$B:$B,14)</f>
        <v>94.97</v>
      </c>
      <c r="Q206" s="46">
        <f>SUMIFS('[1]1. Отчет АТС'!$E:$E,'[1]1. Отчет АТС'!$A:$A,$A206,'[1]1. Отчет АТС'!$B:$B,15)</f>
        <v>73.72</v>
      </c>
      <c r="R206" s="46">
        <f>SUMIFS('[1]1. Отчет АТС'!$E:$E,'[1]1. Отчет АТС'!$A:$A,$A206,'[1]1. Отчет АТС'!$B:$B,16)</f>
        <v>99.5</v>
      </c>
      <c r="S206" s="46">
        <f>SUMIFS('[1]1. Отчет АТС'!$E:$E,'[1]1. Отчет АТС'!$A:$A,$A206,'[1]1. Отчет АТС'!$B:$B,17)</f>
        <v>135.11000000000001</v>
      </c>
      <c r="T206" s="46">
        <f>SUMIFS('[1]1. Отчет АТС'!$E:$E,'[1]1. Отчет АТС'!$A:$A,$A206,'[1]1. Отчет АТС'!$B:$B,18)</f>
        <v>103.69</v>
      </c>
      <c r="U206" s="46">
        <f>SUMIFS('[1]1. Отчет АТС'!$E:$E,'[1]1. Отчет АТС'!$A:$A,$A206,'[1]1. Отчет АТС'!$B:$B,19)</f>
        <v>136.46</v>
      </c>
      <c r="V206" s="46">
        <f>SUMIFS('[1]1. Отчет АТС'!$E:$E,'[1]1. Отчет АТС'!$A:$A,$A206,'[1]1. Отчет АТС'!$B:$B,20)</f>
        <v>49.7</v>
      </c>
      <c r="W206" s="46">
        <f>SUMIFS('[1]1. Отчет АТС'!$E:$E,'[1]1. Отчет АТС'!$A:$A,$A206,'[1]1. Отчет АТС'!$B:$B,21)</f>
        <v>174.29</v>
      </c>
      <c r="X206" s="46">
        <f>SUMIFS('[1]1. Отчет АТС'!$E:$E,'[1]1. Отчет АТС'!$A:$A,$A206,'[1]1. Отчет АТС'!$B:$B,22)</f>
        <v>251.32</v>
      </c>
      <c r="Y206" s="46">
        <f>SUMIFS('[1]1. Отчет АТС'!$E:$E,'[1]1. Отчет АТС'!$A:$A,$A206,'[1]1. Отчет АТС'!$B:$B,23)</f>
        <v>447.35</v>
      </c>
    </row>
    <row r="207" spans="1:25" ht="15">
      <c r="A207" s="61">
        <v>45470</v>
      </c>
      <c r="B207" s="46">
        <f>SUMIFS('[1]1. Отчет АТС'!$E:$E,'[1]1. Отчет АТС'!$A:$A,$A207,'[1]1. Отчет АТС'!$B:$B,0)</f>
        <v>230.51</v>
      </c>
      <c r="C207" s="46">
        <f>SUMIFS('[1]1. Отчет АТС'!$E:$E,'[1]1. Отчет АТС'!$A:$A,$A207,'[1]1. Отчет АТС'!$B:$B,1)</f>
        <v>125.21</v>
      </c>
      <c r="D207" s="46">
        <f>SUMIFS('[1]1. Отчет АТС'!$E:$E,'[1]1. Отчет АТС'!$A:$A,$A207,'[1]1. Отчет АТС'!$B:$B,2)</f>
        <v>932.46</v>
      </c>
      <c r="E207" s="46">
        <f>SUMIFS('[1]1. Отчет АТС'!$E:$E,'[1]1. Отчет АТС'!$A:$A,$A207,'[1]1. Отчет АТС'!$B:$B,3)</f>
        <v>857.45</v>
      </c>
      <c r="F207" s="46">
        <f>SUMIFS('[1]1. Отчет АТС'!$E:$E,'[1]1. Отчет АТС'!$A:$A,$A207,'[1]1. Отчет АТС'!$B:$B,4)</f>
        <v>0</v>
      </c>
      <c r="G207" s="46">
        <f>SUMIFS('[1]1. Отчет АТС'!$E:$E,'[1]1. Отчет АТС'!$A:$A,$A207,'[1]1. Отчет АТС'!$B:$B,5)</f>
        <v>0</v>
      </c>
      <c r="H207" s="46">
        <f>SUMIFS('[1]1. Отчет АТС'!$E:$E,'[1]1. Отчет АТС'!$A:$A,$A207,'[1]1. Отчет АТС'!$B:$B,6)</f>
        <v>0</v>
      </c>
      <c r="I207" s="46">
        <f>SUMIFS('[1]1. Отчет АТС'!$E:$E,'[1]1. Отчет АТС'!$A:$A,$A207,'[1]1. Отчет АТС'!$B:$B,7)</f>
        <v>0</v>
      </c>
      <c r="J207" s="46">
        <f>SUMIFS('[1]1. Отчет АТС'!$E:$E,'[1]1. Отчет АТС'!$A:$A,$A207,'[1]1. Отчет АТС'!$B:$B,8)</f>
        <v>3.26</v>
      </c>
      <c r="K207" s="46">
        <f>SUMIFS('[1]1. Отчет АТС'!$E:$E,'[1]1. Отчет АТС'!$A:$A,$A207,'[1]1. Отчет АТС'!$B:$B,9)</f>
        <v>25.17</v>
      </c>
      <c r="L207" s="46">
        <f>SUMIFS('[1]1. Отчет АТС'!$E:$E,'[1]1. Отчет АТС'!$A:$A,$A207,'[1]1. Отчет АТС'!$B:$B,10)</f>
        <v>37.270000000000003</v>
      </c>
      <c r="M207" s="46">
        <f>SUMIFS('[1]1. Отчет АТС'!$E:$E,'[1]1. Отчет АТС'!$A:$A,$A207,'[1]1. Отчет АТС'!$B:$B,11)</f>
        <v>59.17</v>
      </c>
      <c r="N207" s="46">
        <f>SUMIFS('[1]1. Отчет АТС'!$E:$E,'[1]1. Отчет АТС'!$A:$A,$A207,'[1]1. Отчет АТС'!$B:$B,12)</f>
        <v>31.73</v>
      </c>
      <c r="O207" s="46">
        <f>SUMIFS('[1]1. Отчет АТС'!$E:$E,'[1]1. Отчет АТС'!$A:$A,$A207,'[1]1. Отчет АТС'!$B:$B,13)</f>
        <v>39.369999999999997</v>
      </c>
      <c r="P207" s="46">
        <f>SUMIFS('[1]1. Отчет АТС'!$E:$E,'[1]1. Отчет АТС'!$A:$A,$A207,'[1]1. Отчет АТС'!$B:$B,14)</f>
        <v>90.37</v>
      </c>
      <c r="Q207" s="46">
        <f>SUMIFS('[1]1. Отчет АТС'!$E:$E,'[1]1. Отчет АТС'!$A:$A,$A207,'[1]1. Отчет АТС'!$B:$B,15)</f>
        <v>0</v>
      </c>
      <c r="R207" s="46">
        <f>SUMIFS('[1]1. Отчет АТС'!$E:$E,'[1]1. Отчет АТС'!$A:$A,$A207,'[1]1. Отчет АТС'!$B:$B,16)</f>
        <v>0</v>
      </c>
      <c r="S207" s="46">
        <f>SUMIFS('[1]1. Отчет АТС'!$E:$E,'[1]1. Отчет АТС'!$A:$A,$A207,'[1]1. Отчет АТС'!$B:$B,17)</f>
        <v>124.43</v>
      </c>
      <c r="T207" s="46">
        <f>SUMIFS('[1]1. Отчет АТС'!$E:$E,'[1]1. Отчет АТС'!$A:$A,$A207,'[1]1. Отчет АТС'!$B:$B,18)</f>
        <v>54.76</v>
      </c>
      <c r="U207" s="46">
        <f>SUMIFS('[1]1. Отчет АТС'!$E:$E,'[1]1. Отчет АТС'!$A:$A,$A207,'[1]1. Отчет АТС'!$B:$B,19)</f>
        <v>52.11</v>
      </c>
      <c r="V207" s="46">
        <f>SUMIFS('[1]1. Отчет АТС'!$E:$E,'[1]1. Отчет АТС'!$A:$A,$A207,'[1]1. Отчет АТС'!$B:$B,20)</f>
        <v>15.3</v>
      </c>
      <c r="W207" s="46">
        <f>SUMIFS('[1]1. Отчет АТС'!$E:$E,'[1]1. Отчет АТС'!$A:$A,$A207,'[1]1. Отчет АТС'!$B:$B,21)</f>
        <v>159.68</v>
      </c>
      <c r="X207" s="46">
        <f>SUMIFS('[1]1. Отчет АТС'!$E:$E,'[1]1. Отчет АТС'!$A:$A,$A207,'[1]1. Отчет АТС'!$B:$B,22)</f>
        <v>357.48</v>
      </c>
      <c r="Y207" s="46">
        <f>SUMIFS('[1]1. Отчет АТС'!$E:$E,'[1]1. Отчет АТС'!$A:$A,$A207,'[1]1. Отчет АТС'!$B:$B,23)</f>
        <v>585.33000000000004</v>
      </c>
    </row>
    <row r="208" spans="1:25" ht="15">
      <c r="A208" s="61">
        <v>45471</v>
      </c>
      <c r="B208" s="46">
        <f>SUMIFS('[1]1. Отчет АТС'!$E:$E,'[1]1. Отчет АТС'!$A:$A,$A208,'[1]1. Отчет АТС'!$B:$B,0)</f>
        <v>189.68</v>
      </c>
      <c r="C208" s="46">
        <f>SUMIFS('[1]1. Отчет АТС'!$E:$E,'[1]1. Отчет АТС'!$A:$A,$A208,'[1]1. Отчет АТС'!$B:$B,1)</f>
        <v>37.21</v>
      </c>
      <c r="D208" s="46">
        <f>SUMIFS('[1]1. Отчет АТС'!$E:$E,'[1]1. Отчет АТС'!$A:$A,$A208,'[1]1. Отчет АТС'!$B:$B,2)</f>
        <v>203.46</v>
      </c>
      <c r="E208" s="46">
        <f>SUMIFS('[1]1. Отчет АТС'!$E:$E,'[1]1. Отчет АТС'!$A:$A,$A208,'[1]1. Отчет АТС'!$B:$B,3)</f>
        <v>2.86</v>
      </c>
      <c r="F208" s="46">
        <f>SUMIFS('[1]1. Отчет АТС'!$E:$E,'[1]1. Отчет АТС'!$A:$A,$A208,'[1]1. Отчет АТС'!$B:$B,4)</f>
        <v>2.12</v>
      </c>
      <c r="G208" s="46">
        <f>SUMIFS('[1]1. Отчет АТС'!$E:$E,'[1]1. Отчет АТС'!$A:$A,$A208,'[1]1. Отчет АТС'!$B:$B,5)</f>
        <v>0</v>
      </c>
      <c r="H208" s="46">
        <f>SUMIFS('[1]1. Отчет АТС'!$E:$E,'[1]1. Отчет АТС'!$A:$A,$A208,'[1]1. Отчет АТС'!$B:$B,6)</f>
        <v>0</v>
      </c>
      <c r="I208" s="46">
        <f>SUMIFS('[1]1. Отчет АТС'!$E:$E,'[1]1. Отчет АТС'!$A:$A,$A208,'[1]1. Отчет АТС'!$B:$B,7)</f>
        <v>0</v>
      </c>
      <c r="J208" s="46">
        <f>SUMIFS('[1]1. Отчет АТС'!$E:$E,'[1]1. Отчет АТС'!$A:$A,$A208,'[1]1. Отчет АТС'!$B:$B,8)</f>
        <v>0</v>
      </c>
      <c r="K208" s="46">
        <f>SUMIFS('[1]1. Отчет АТС'!$E:$E,'[1]1. Отчет АТС'!$A:$A,$A208,'[1]1. Отчет АТС'!$B:$B,9)</f>
        <v>0</v>
      </c>
      <c r="L208" s="46">
        <f>SUMIFS('[1]1. Отчет АТС'!$E:$E,'[1]1. Отчет АТС'!$A:$A,$A208,'[1]1. Отчет АТС'!$B:$B,10)</f>
        <v>0</v>
      </c>
      <c r="M208" s="46">
        <f>SUMIFS('[1]1. Отчет АТС'!$E:$E,'[1]1. Отчет АТС'!$A:$A,$A208,'[1]1. Отчет АТС'!$B:$B,11)</f>
        <v>0</v>
      </c>
      <c r="N208" s="46">
        <f>SUMIFS('[1]1. Отчет АТС'!$E:$E,'[1]1. Отчет АТС'!$A:$A,$A208,'[1]1. Отчет АТС'!$B:$B,12)</f>
        <v>0</v>
      </c>
      <c r="O208" s="46">
        <f>SUMIFS('[1]1. Отчет АТС'!$E:$E,'[1]1. Отчет АТС'!$A:$A,$A208,'[1]1. Отчет АТС'!$B:$B,13)</f>
        <v>0</v>
      </c>
      <c r="P208" s="46">
        <f>SUMIFS('[1]1. Отчет АТС'!$E:$E,'[1]1. Отчет АТС'!$A:$A,$A208,'[1]1. Отчет АТС'!$B:$B,14)</f>
        <v>0</v>
      </c>
      <c r="Q208" s="46">
        <f>SUMIFS('[1]1. Отчет АТС'!$E:$E,'[1]1. Отчет АТС'!$A:$A,$A208,'[1]1. Отчет АТС'!$B:$B,15)</f>
        <v>132.5</v>
      </c>
      <c r="R208" s="46">
        <f>SUMIFS('[1]1. Отчет АТС'!$E:$E,'[1]1. Отчет АТС'!$A:$A,$A208,'[1]1. Отчет АТС'!$B:$B,16)</f>
        <v>138</v>
      </c>
      <c r="S208" s="46">
        <f>SUMIFS('[1]1. Отчет АТС'!$E:$E,'[1]1. Отчет АТС'!$A:$A,$A208,'[1]1. Отчет АТС'!$B:$B,17)</f>
        <v>185.32</v>
      </c>
      <c r="T208" s="46">
        <f>SUMIFS('[1]1. Отчет АТС'!$E:$E,'[1]1. Отчет АТС'!$A:$A,$A208,'[1]1. Отчет АТС'!$B:$B,18)</f>
        <v>103.51</v>
      </c>
      <c r="U208" s="46">
        <f>SUMIFS('[1]1. Отчет АТС'!$E:$E,'[1]1. Отчет АТС'!$A:$A,$A208,'[1]1. Отчет АТС'!$B:$B,19)</f>
        <v>47.61</v>
      </c>
      <c r="V208" s="46">
        <f>SUMIFS('[1]1. Отчет АТС'!$E:$E,'[1]1. Отчет АТС'!$A:$A,$A208,'[1]1. Отчет АТС'!$B:$B,20)</f>
        <v>0</v>
      </c>
      <c r="W208" s="46">
        <f>SUMIFS('[1]1. Отчет АТС'!$E:$E,'[1]1. Отчет АТС'!$A:$A,$A208,'[1]1. Отчет АТС'!$B:$B,21)</f>
        <v>44.49</v>
      </c>
      <c r="X208" s="46">
        <f>SUMIFS('[1]1. Отчет АТС'!$E:$E,'[1]1. Отчет АТС'!$A:$A,$A208,'[1]1. Отчет АТС'!$B:$B,22)</f>
        <v>203.64</v>
      </c>
      <c r="Y208" s="46">
        <f>SUMIFS('[1]1. Отчет АТС'!$E:$E,'[1]1. Отчет АТС'!$A:$A,$A208,'[1]1. Отчет АТС'!$B:$B,23)</f>
        <v>274.88</v>
      </c>
    </row>
    <row r="209" spans="1:25" ht="15">
      <c r="A209" s="61">
        <v>45472</v>
      </c>
      <c r="B209" s="46">
        <f>SUMIFS('[1]1. Отчет АТС'!$E:$E,'[1]1. Отчет АТС'!$A:$A,$A209,'[1]1. Отчет АТС'!$B:$B,0)</f>
        <v>112.79</v>
      </c>
      <c r="C209" s="46">
        <f>SUMIFS('[1]1. Отчет АТС'!$E:$E,'[1]1. Отчет АТС'!$A:$A,$A209,'[1]1. Отчет АТС'!$B:$B,1)</f>
        <v>0</v>
      </c>
      <c r="D209" s="46">
        <f>SUMIFS('[1]1. Отчет АТС'!$E:$E,'[1]1. Отчет АТС'!$A:$A,$A209,'[1]1. Отчет АТС'!$B:$B,2)</f>
        <v>1.31</v>
      </c>
      <c r="E209" s="46">
        <f>SUMIFS('[1]1. Отчет АТС'!$E:$E,'[1]1. Отчет АТС'!$A:$A,$A209,'[1]1. Отчет АТС'!$B:$B,3)</f>
        <v>52.21</v>
      </c>
      <c r="F209" s="46">
        <f>SUMIFS('[1]1. Отчет АТС'!$E:$E,'[1]1. Отчет АТС'!$A:$A,$A209,'[1]1. Отчет АТС'!$B:$B,4)</f>
        <v>0</v>
      </c>
      <c r="G209" s="46">
        <f>SUMIFS('[1]1. Отчет АТС'!$E:$E,'[1]1. Отчет АТС'!$A:$A,$A209,'[1]1. Отчет АТС'!$B:$B,5)</f>
        <v>0</v>
      </c>
      <c r="H209" s="46">
        <f>SUMIFS('[1]1. Отчет АТС'!$E:$E,'[1]1. Отчет АТС'!$A:$A,$A209,'[1]1. Отчет АТС'!$B:$B,6)</f>
        <v>0</v>
      </c>
      <c r="I209" s="46">
        <f>SUMIFS('[1]1. Отчет АТС'!$E:$E,'[1]1. Отчет АТС'!$A:$A,$A209,'[1]1. Отчет АТС'!$B:$B,7)</f>
        <v>0</v>
      </c>
      <c r="J209" s="46">
        <f>SUMIFS('[1]1. Отчет АТС'!$E:$E,'[1]1. Отчет АТС'!$A:$A,$A209,'[1]1. Отчет АТС'!$B:$B,8)</f>
        <v>0</v>
      </c>
      <c r="K209" s="46">
        <f>SUMIFS('[1]1. Отчет АТС'!$E:$E,'[1]1. Отчет АТС'!$A:$A,$A209,'[1]1. Отчет АТС'!$B:$B,9)</f>
        <v>0</v>
      </c>
      <c r="L209" s="46">
        <f>SUMIFS('[1]1. Отчет АТС'!$E:$E,'[1]1. Отчет АТС'!$A:$A,$A209,'[1]1. Отчет АТС'!$B:$B,10)</f>
        <v>0</v>
      </c>
      <c r="M209" s="46">
        <f>SUMIFS('[1]1. Отчет АТС'!$E:$E,'[1]1. Отчет АТС'!$A:$A,$A209,'[1]1. Отчет АТС'!$B:$B,11)</f>
        <v>0</v>
      </c>
      <c r="N209" s="46">
        <f>SUMIFS('[1]1. Отчет АТС'!$E:$E,'[1]1. Отчет АТС'!$A:$A,$A209,'[1]1. Отчет АТС'!$B:$B,12)</f>
        <v>0</v>
      </c>
      <c r="O209" s="46">
        <f>SUMIFS('[1]1. Отчет АТС'!$E:$E,'[1]1. Отчет АТС'!$A:$A,$A209,'[1]1. Отчет АТС'!$B:$B,13)</f>
        <v>0</v>
      </c>
      <c r="P209" s="46">
        <f>SUMIFS('[1]1. Отчет АТС'!$E:$E,'[1]1. Отчет АТС'!$A:$A,$A209,'[1]1. Отчет АТС'!$B:$B,14)</f>
        <v>0</v>
      </c>
      <c r="Q209" s="46">
        <f>SUMIFS('[1]1. Отчет АТС'!$E:$E,'[1]1. Отчет АТС'!$A:$A,$A209,'[1]1. Отчет АТС'!$B:$B,15)</f>
        <v>37.119999999999997</v>
      </c>
      <c r="R209" s="46">
        <f>SUMIFS('[1]1. Отчет АТС'!$E:$E,'[1]1. Отчет АТС'!$A:$A,$A209,'[1]1. Отчет АТС'!$B:$B,16)</f>
        <v>69.2</v>
      </c>
      <c r="S209" s="46">
        <f>SUMIFS('[1]1. Отчет АТС'!$E:$E,'[1]1. Отчет АТС'!$A:$A,$A209,'[1]1. Отчет АТС'!$B:$B,17)</f>
        <v>10.7</v>
      </c>
      <c r="T209" s="46">
        <f>SUMIFS('[1]1. Отчет АТС'!$E:$E,'[1]1. Отчет АТС'!$A:$A,$A209,'[1]1. Отчет АТС'!$B:$B,18)</f>
        <v>0</v>
      </c>
      <c r="U209" s="46">
        <f>SUMIFS('[1]1. Отчет АТС'!$E:$E,'[1]1. Отчет АТС'!$A:$A,$A209,'[1]1. Отчет АТС'!$B:$B,19)</f>
        <v>0</v>
      </c>
      <c r="V209" s="46">
        <f>SUMIFS('[1]1. Отчет АТС'!$E:$E,'[1]1. Отчет АТС'!$A:$A,$A209,'[1]1. Отчет АТС'!$B:$B,20)</f>
        <v>0</v>
      </c>
      <c r="W209" s="46">
        <f>SUMIFS('[1]1. Отчет АТС'!$E:$E,'[1]1. Отчет АТС'!$A:$A,$A209,'[1]1. Отчет АТС'!$B:$B,21)</f>
        <v>0</v>
      </c>
      <c r="X209" s="46">
        <f>SUMIFS('[1]1. Отчет АТС'!$E:$E,'[1]1. Отчет АТС'!$A:$A,$A209,'[1]1. Отчет АТС'!$B:$B,22)</f>
        <v>48.7</v>
      </c>
      <c r="Y209" s="46">
        <f>SUMIFS('[1]1. Отчет АТС'!$E:$E,'[1]1. Отчет АТС'!$A:$A,$A209,'[1]1. Отчет АТС'!$B:$B,23)</f>
        <v>0</v>
      </c>
    </row>
    <row r="210" spans="1:25" ht="15">
      <c r="A210" s="61">
        <v>45473</v>
      </c>
      <c r="B210" s="46">
        <f>SUMIFS('[1]1. Отчет АТС'!$E:$E,'[1]1. Отчет АТС'!$A:$A,$A210,'[1]1. Отчет АТС'!$B:$B,0)</f>
        <v>0</v>
      </c>
      <c r="C210" s="46">
        <f>SUMIFS('[1]1. Отчет АТС'!$E:$E,'[1]1. Отчет АТС'!$A:$A,$A210,'[1]1. Отчет АТС'!$B:$B,1)</f>
        <v>0</v>
      </c>
      <c r="D210" s="46">
        <f>SUMIFS('[1]1. Отчет АТС'!$E:$E,'[1]1. Отчет АТС'!$A:$A,$A210,'[1]1. Отчет АТС'!$B:$B,2)</f>
        <v>83.85</v>
      </c>
      <c r="E210" s="46">
        <f>SUMIFS('[1]1. Отчет АТС'!$E:$E,'[1]1. Отчет АТС'!$A:$A,$A210,'[1]1. Отчет АТС'!$B:$B,3)</f>
        <v>35.79</v>
      </c>
      <c r="F210" s="46">
        <f>SUMIFS('[1]1. Отчет АТС'!$E:$E,'[1]1. Отчет АТС'!$A:$A,$A210,'[1]1. Отчет АТС'!$B:$B,4)</f>
        <v>79.53</v>
      </c>
      <c r="G210" s="46">
        <f>SUMIFS('[1]1. Отчет АТС'!$E:$E,'[1]1. Отчет АТС'!$A:$A,$A210,'[1]1. Отчет АТС'!$B:$B,5)</f>
        <v>0</v>
      </c>
      <c r="H210" s="46">
        <f>SUMIFS('[1]1. Отчет АТС'!$E:$E,'[1]1. Отчет АТС'!$A:$A,$A210,'[1]1. Отчет АТС'!$B:$B,6)</f>
        <v>0</v>
      </c>
      <c r="I210" s="46">
        <f>SUMIFS('[1]1. Отчет АТС'!$E:$E,'[1]1. Отчет АТС'!$A:$A,$A210,'[1]1. Отчет АТС'!$B:$B,7)</f>
        <v>0</v>
      </c>
      <c r="J210" s="46">
        <f>SUMIFS('[1]1. Отчет АТС'!$E:$E,'[1]1. Отчет АТС'!$A:$A,$A210,'[1]1. Отчет АТС'!$B:$B,8)</f>
        <v>0</v>
      </c>
      <c r="K210" s="46">
        <f>SUMIFS('[1]1. Отчет АТС'!$E:$E,'[1]1. Отчет АТС'!$A:$A,$A210,'[1]1. Отчет АТС'!$B:$B,9)</f>
        <v>0</v>
      </c>
      <c r="L210" s="46">
        <f>SUMIFS('[1]1. Отчет АТС'!$E:$E,'[1]1. Отчет АТС'!$A:$A,$A210,'[1]1. Отчет АТС'!$B:$B,10)</f>
        <v>0</v>
      </c>
      <c r="M210" s="46">
        <f>SUMIFS('[1]1. Отчет АТС'!$E:$E,'[1]1. Отчет АТС'!$A:$A,$A210,'[1]1. Отчет АТС'!$B:$B,11)</f>
        <v>0</v>
      </c>
      <c r="N210" s="46">
        <f>SUMIFS('[1]1. Отчет АТС'!$E:$E,'[1]1. Отчет АТС'!$A:$A,$A210,'[1]1. Отчет АТС'!$B:$B,12)</f>
        <v>0</v>
      </c>
      <c r="O210" s="46">
        <f>SUMIFS('[1]1. Отчет АТС'!$E:$E,'[1]1. Отчет АТС'!$A:$A,$A210,'[1]1. Отчет АТС'!$B:$B,13)</f>
        <v>0</v>
      </c>
      <c r="P210" s="46">
        <f>SUMIFS('[1]1. Отчет АТС'!$E:$E,'[1]1. Отчет АТС'!$A:$A,$A210,'[1]1. Отчет АТС'!$B:$B,14)</f>
        <v>0</v>
      </c>
      <c r="Q210" s="46">
        <f>SUMIFS('[1]1. Отчет АТС'!$E:$E,'[1]1. Отчет АТС'!$A:$A,$A210,'[1]1. Отчет АТС'!$B:$B,15)</f>
        <v>0</v>
      </c>
      <c r="R210" s="46">
        <f>SUMIFS('[1]1. Отчет АТС'!$E:$E,'[1]1. Отчет АТС'!$A:$A,$A210,'[1]1. Отчет АТС'!$B:$B,16)</f>
        <v>0</v>
      </c>
      <c r="S210" s="46">
        <f>SUMIFS('[1]1. Отчет АТС'!$E:$E,'[1]1. Отчет АТС'!$A:$A,$A210,'[1]1. Отчет АТС'!$B:$B,17)</f>
        <v>0</v>
      </c>
      <c r="T210" s="46">
        <f>SUMIFS('[1]1. Отчет АТС'!$E:$E,'[1]1. Отчет АТС'!$A:$A,$A210,'[1]1. Отчет АТС'!$B:$B,18)</f>
        <v>0</v>
      </c>
      <c r="U210" s="46">
        <f>SUMIFS('[1]1. Отчет АТС'!$E:$E,'[1]1. Отчет АТС'!$A:$A,$A210,'[1]1. Отчет АТС'!$B:$B,19)</f>
        <v>0</v>
      </c>
      <c r="V210" s="46">
        <f>SUMIFS('[1]1. Отчет АТС'!$E:$E,'[1]1. Отчет АТС'!$A:$A,$A210,'[1]1. Отчет АТС'!$B:$B,20)</f>
        <v>0</v>
      </c>
      <c r="W210" s="46">
        <f>SUMIFS('[1]1. Отчет АТС'!$E:$E,'[1]1. Отчет АТС'!$A:$A,$A210,'[1]1. Отчет АТС'!$B:$B,21)</f>
        <v>0</v>
      </c>
      <c r="X210" s="46">
        <f>SUMIFS('[1]1. Отчет АТС'!$E:$E,'[1]1. Отчет АТС'!$A:$A,$A210,'[1]1. Отчет АТС'!$B:$B,22)</f>
        <v>0</v>
      </c>
      <c r="Y210" s="46">
        <f>SUMIFS('[1]1. Отчет АТС'!$E:$E,'[1]1. Отчет АТС'!$A:$A,$A210,'[1]1. Отчет АТС'!$B:$B,23)</f>
        <v>0</v>
      </c>
    </row>
    <row r="213" spans="1:25">
      <c r="A213" s="47"/>
      <c r="B213" s="47"/>
      <c r="C213" s="47"/>
      <c r="D213" s="47"/>
      <c r="E213" s="47"/>
      <c r="F213" s="47"/>
      <c r="G213" s="48" t="s">
        <v>39</v>
      </c>
      <c r="H213" s="48"/>
      <c r="I213" s="49"/>
      <c r="J213" s="50"/>
      <c r="K213" s="50"/>
      <c r="L213" s="50"/>
      <c r="M213" s="50"/>
      <c r="N213" s="50"/>
      <c r="O213" s="50"/>
      <c r="P213" s="50"/>
      <c r="Q213" s="50"/>
      <c r="R213" s="51"/>
      <c r="S213" s="51"/>
      <c r="T213" s="50"/>
      <c r="U213" s="50"/>
      <c r="V213" s="50"/>
      <c r="W213" s="50"/>
      <c r="X213" s="50"/>
      <c r="Y213" s="50"/>
    </row>
    <row r="214" spans="1:25">
      <c r="A214" s="47" t="s">
        <v>40</v>
      </c>
      <c r="B214" s="47"/>
      <c r="C214" s="47"/>
      <c r="D214" s="47"/>
      <c r="E214" s="47"/>
      <c r="F214" s="47"/>
      <c r="G214" s="52" t="str">
        <f>'[1]1. Отчет АТС'!$B$44</f>
        <v>7,06</v>
      </c>
      <c r="H214" s="52"/>
      <c r="I214" s="49"/>
      <c r="J214" s="50"/>
      <c r="K214" s="50"/>
      <c r="L214" s="50"/>
      <c r="M214" s="50"/>
      <c r="N214" s="50"/>
      <c r="O214" s="50"/>
      <c r="P214" s="50"/>
      <c r="Q214" s="50"/>
      <c r="R214" s="51"/>
      <c r="S214" s="51"/>
      <c r="T214" s="50"/>
      <c r="U214" s="50"/>
      <c r="V214" s="50"/>
      <c r="W214" s="50"/>
      <c r="X214" s="50"/>
      <c r="Y214" s="50"/>
    </row>
    <row r="215" spans="1:25">
      <c r="A215" s="47" t="s">
        <v>41</v>
      </c>
      <c r="B215" s="47"/>
      <c r="C215" s="47"/>
      <c r="D215" s="47"/>
      <c r="E215" s="47"/>
      <c r="F215" s="47"/>
      <c r="G215" s="52" t="str">
        <f>'[1]1. Отчет АТС'!$B$45</f>
        <v>167,43</v>
      </c>
      <c r="H215" s="52"/>
      <c r="I215" s="49"/>
      <c r="J215" s="50"/>
      <c r="K215" s="50"/>
      <c r="L215" s="50"/>
      <c r="M215" s="50"/>
      <c r="N215" s="50"/>
      <c r="O215" s="50"/>
      <c r="P215" s="50"/>
      <c r="Q215" s="50"/>
      <c r="R215" s="51"/>
      <c r="S215" s="51"/>
      <c r="T215" s="50"/>
      <c r="U215" s="50"/>
      <c r="V215" s="50"/>
      <c r="W215" s="50"/>
      <c r="X215" s="50"/>
      <c r="Y215" s="50"/>
    </row>
    <row r="216" spans="1:25">
      <c r="A216" s="53"/>
      <c r="B216" s="53"/>
      <c r="C216" s="53"/>
      <c r="D216" s="54"/>
      <c r="E216" s="49"/>
      <c r="F216" s="49"/>
      <c r="G216" s="49"/>
      <c r="H216" s="49"/>
      <c r="I216" s="49"/>
      <c r="J216" s="50"/>
      <c r="K216" s="50"/>
      <c r="L216" s="50"/>
      <c r="M216" s="50"/>
      <c r="N216" s="50"/>
      <c r="O216" s="50"/>
      <c r="P216" s="50"/>
      <c r="Q216" s="50"/>
      <c r="R216" s="51"/>
      <c r="S216" s="51"/>
      <c r="T216" s="50"/>
      <c r="U216" s="50"/>
      <c r="V216" s="50"/>
      <c r="W216" s="50"/>
      <c r="X216" s="50"/>
      <c r="Y216" s="50"/>
    </row>
    <row r="217" spans="1:25">
      <c r="A217" s="53"/>
      <c r="B217" s="53"/>
      <c r="C217" s="53"/>
      <c r="D217" s="54"/>
      <c r="E217" s="49"/>
      <c r="F217" s="49"/>
      <c r="G217" s="49"/>
      <c r="H217" s="49"/>
      <c r="I217" s="49"/>
      <c r="J217" s="50"/>
      <c r="K217" s="50"/>
      <c r="L217" s="50"/>
      <c r="M217" s="50"/>
      <c r="N217" s="50"/>
      <c r="O217" s="50"/>
      <c r="P217" s="50"/>
      <c r="Q217" s="50"/>
      <c r="R217" s="51"/>
      <c r="S217" s="51"/>
      <c r="T217" s="50"/>
      <c r="U217" s="50"/>
      <c r="V217" s="50"/>
      <c r="W217" s="50"/>
      <c r="X217" s="50"/>
      <c r="Y217" s="50"/>
    </row>
    <row r="218" spans="1:25">
      <c r="A218" s="55" t="s">
        <v>42</v>
      </c>
      <c r="B218" s="55"/>
      <c r="C218" s="55"/>
      <c r="D218" s="55"/>
      <c r="E218" s="55"/>
      <c r="F218" s="55"/>
      <c r="G218" s="55"/>
      <c r="H218" s="55"/>
      <c r="I218" s="55"/>
      <c r="J218" s="55"/>
      <c r="K218" s="56"/>
      <c r="L218" s="57" t="str">
        <f>'[1]1. Отчет АТС'!$B$32</f>
        <v>795151,04</v>
      </c>
      <c r="M218" s="57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</row>
    <row r="219" spans="1:25">
      <c r="A219" s="58"/>
      <c r="B219" s="59"/>
      <c r="C219" s="60"/>
      <c r="D219" s="60"/>
      <c r="E219" s="60"/>
      <c r="F219" s="60"/>
      <c r="G219" s="60"/>
      <c r="H219" s="60"/>
      <c r="I219" s="60"/>
      <c r="J219" s="60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</row>
  </sheetData>
  <mergeCells count="17">
    <mergeCell ref="A214:F214"/>
    <mergeCell ref="G214:H214"/>
    <mergeCell ref="A215:F215"/>
    <mergeCell ref="G215:H215"/>
    <mergeCell ref="L218:M218"/>
    <mergeCell ref="A77:A78"/>
    <mergeCell ref="A111:A112"/>
    <mergeCell ref="A145:A146"/>
    <mergeCell ref="A179:A180"/>
    <mergeCell ref="A213:F213"/>
    <mergeCell ref="G213:H213"/>
    <mergeCell ref="A1:T1"/>
    <mergeCell ref="U2:V2"/>
    <mergeCell ref="U3:V3"/>
    <mergeCell ref="A5:Q5"/>
    <mergeCell ref="A9:A10"/>
    <mergeCell ref="A43:A4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 670 кВт</vt:lpstr>
      <vt:lpstr>от 670 кВт до 10 МВт</vt:lpstr>
      <vt:lpstr>более 10 МВт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2024-07-11T07:44:21Z</dcterms:modified>
</cp:coreProperties>
</file>