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 670 кВт" sheetId="1" r:id="rId1"/>
    <sheet name="от 670 кВт до 10 МВт" sheetId="2" r:id="rId2"/>
    <sheet name="более 10 МВт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K223" i="3"/>
  <c r="I223"/>
  <c r="G223"/>
  <c r="E223"/>
  <c r="L218"/>
  <c r="G215"/>
  <c r="G214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F210"/>
  <c r="E210"/>
  <c r="D210"/>
  <c r="C210"/>
  <c r="B210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B209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F208"/>
  <c r="E208"/>
  <c r="D208"/>
  <c r="C208"/>
  <c r="B208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F207"/>
  <c r="E207"/>
  <c r="D207"/>
  <c r="C207"/>
  <c r="B207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B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C205"/>
  <c r="B205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B204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B203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B202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B199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B197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B196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B195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B194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B193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B192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B189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B188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B187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B186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B185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B184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B182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U2"/>
  <c r="T2"/>
  <c r="A1"/>
</calcChain>
</file>

<file path=xl/sharedStrings.xml><?xml version="1.0" encoding="utf-8"?>
<sst xmlns="http://schemas.openxmlformats.org/spreadsheetml/2006/main" count="533" uniqueCount="56">
  <si>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</si>
  <si>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</si>
  <si>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</si>
  <si>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</si>
  <si>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</si>
  <si>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</si>
  <si>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 услуги по передаче электрической энергии в двухставочном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</si>
  <si>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</si>
  <si>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</si>
  <si>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</si>
  <si>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</si>
  <si>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</si>
  <si>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</si>
  <si>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</si>
  <si>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</si>
  <si>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</si>
  <si>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</si>
  <si>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</si>
  <si>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</si>
  <si>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</si>
  <si>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</si>
  <si>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</si>
  <si>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</si>
  <si>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</si>
  <si>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</si>
  <si>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</si>
  <si>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</si>
  <si>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</si>
  <si>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</si>
  <si>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</si>
  <si>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</si>
  <si>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</si>
  <si>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</si>
  <si>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</si>
  <si>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</si>
  <si>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</si>
  <si>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</si>
  <si>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</si>
  <si>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</si>
  <si>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</si>
  <si>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рублей/МВт·ч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</si>
  <si>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рублей/МВт·ч без НДС</t>
  </si>
  <si>
    <t>2. Ставка за мощность предельного уровня нерегулируемых цен, рублей/МВт в месяц без НДС</t>
  </si>
  <si>
    <t xml:space="preserve"> 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</si>
  <si>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</si>
  <si>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</si>
  <si>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</si>
  <si>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</si>
  <si>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</si>
  <si>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сетей</t>
  </si>
  <si>
    <t>Июнь</t>
  </si>
  <si>
    <t>2024 год</t>
  </si>
  <si>
    <t>7,06</t>
  </si>
  <si>
    <t>167,43</t>
  </si>
  <si>
    <t>795151,04</t>
  </si>
  <si>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t>
  </si>
</sst>
</file>

<file path=xl/styles.xml><?xml version="1.0" encoding="utf-8"?>
<styleSheet xmlns="http://schemas.openxmlformats.org/spreadsheetml/2006/main">
  <numFmts count="3">
    <numFmt numFmtId="164" formatCode="[$-419]mmmm;@"/>
    <numFmt numFmtId="165" formatCode="0.000"/>
    <numFmt numFmtId="166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6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6" fillId="0" borderId="4" xfId="0" applyFont="1" applyBorder="1"/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11" fillId="0" borderId="5" xfId="0" applyFont="1" applyBorder="1"/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4" fontId="8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/>
    <xf numFmtId="4" fontId="14" fillId="0" borderId="0" xfId="1" applyNumberFormat="1" applyFont="1" applyFill="1" applyAlignment="1">
      <alignment horizontal="center" vertical="center"/>
    </xf>
    <xf numFmtId="166" fontId="8" fillId="0" borderId="0" xfId="2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 applyAlignment="1">
      <alignment horizontal="left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5;&#1069;&#1054;\&#1062;&#1077;&#1085;&#1099;\2024\6.&#1048;&#1102;&#1085;&#1100;%202024\&#1088;&#1072;&#1089;&#1095;&#1077;&#1090;%20&#1062;&#1077;&#1085;&#1099;\3.%20&#1048;&#1102;&#1085;&#1100;%202024%20(&#1085;&#1077;%20&#1084;&#1077;&#1085;&#1077;&#1077;%2010%20&#1052;&#1042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>
        <row r="2">
          <cell r="A2" t="str">
            <v>Составляющие предельных уровней нерегулируемых цен</v>
          </cell>
        </row>
        <row r="3">
          <cell r="A3" t="str">
            <v>за расчетный период</v>
          </cell>
          <cell r="B3" t="str">
            <v>июнь 2024</v>
          </cell>
        </row>
        <row r="4">
          <cell r="A4" t="str">
            <v>для ГТП</v>
          </cell>
          <cell r="B4" t="str">
            <v>PGELESKS</v>
          </cell>
        </row>
        <row r="5">
          <cell r="A5" t="str">
            <v>участника оптового рынка</v>
          </cell>
          <cell r="B5" t="str">
            <v>АО "ГОРЭЛЕКТРОСЕТЬ" (г.Кисловодск)</v>
          </cell>
          <cell r="C5" t="str">
            <v/>
          </cell>
        </row>
        <row r="9">
          <cell r="A9" t="str">
            <v>Дифференцированные по зонам суток расчетного периода средневзвешенные нерегулируемые цены на электрическую энергию (мощность) на оптовом рынке и средневзвешенные нерегулируемые цены на электрическую энергию на оптовом рынке, определяемые для соответствующих зон суток, руб/МВтч</v>
          </cell>
        </row>
        <row r="10">
          <cell r="A10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трем зонам суток:</v>
          </cell>
        </row>
        <row r="11">
          <cell r="A11" t="str">
            <v>Ночная зона</v>
          </cell>
          <cell r="B11">
            <v>940.81</v>
          </cell>
        </row>
        <row r="12">
          <cell r="A12" t="str">
            <v>Полупиковая зона</v>
          </cell>
          <cell r="B12">
            <v>3373.59</v>
          </cell>
        </row>
        <row r="13">
          <cell r="A13" t="str">
            <v>Пиковая зона</v>
          </cell>
          <cell r="B13">
            <v>8115.2</v>
          </cell>
        </row>
        <row r="14">
          <cell r="A14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двум зонам суток:</v>
          </cell>
        </row>
        <row r="15">
          <cell r="A15" t="str">
            <v>Ночная зона</v>
          </cell>
          <cell r="B15">
            <v>940.81</v>
          </cell>
        </row>
        <row r="16">
          <cell r="A16" t="str">
            <v>Дневная зона</v>
          </cell>
          <cell r="B16">
            <v>4880.32</v>
          </cell>
        </row>
        <row r="17">
          <cell r="A17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18">
          <cell r="A18" t="str">
            <v>Ночная зона</v>
          </cell>
          <cell r="B18">
            <v>940.81</v>
          </cell>
        </row>
        <row r="19">
          <cell r="A19" t="str">
            <v>Полупиковая зона</v>
          </cell>
          <cell r="B19">
            <v>2018.37</v>
          </cell>
        </row>
        <row r="20">
          <cell r="A20" t="str">
            <v>Пиковая зона</v>
          </cell>
          <cell r="B20">
            <v>2094.77</v>
          </cell>
        </row>
        <row r="21">
          <cell r="A21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22">
          <cell r="A22" t="str">
            <v>Ночная зона</v>
          </cell>
          <cell r="B22">
            <v>940.81</v>
          </cell>
        </row>
        <row r="23">
          <cell r="A23" t="str">
            <v>Дневная зона</v>
          </cell>
          <cell r="B23">
            <v>2042.63</v>
          </cell>
        </row>
        <row r="24">
          <cell r="A24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для соответствующих зон суток, руб/МВтч</v>
          </cell>
        </row>
        <row r="25">
          <cell r="A25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трем зонам суток:</v>
          </cell>
        </row>
        <row r="26">
          <cell r="A26" t="str">
            <v>Ночная зона</v>
          </cell>
          <cell r="B26">
            <v>908.23</v>
          </cell>
        </row>
        <row r="27">
          <cell r="A27" t="str">
            <v>Полупиковая зона</v>
          </cell>
          <cell r="B27">
            <v>1985.79</v>
          </cell>
        </row>
        <row r="28">
          <cell r="A28" t="str">
            <v>Пиковая зона</v>
          </cell>
          <cell r="B28">
            <v>2062.19</v>
          </cell>
        </row>
        <row r="29">
          <cell r="A29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двум зонам суток:</v>
          </cell>
        </row>
        <row r="30">
          <cell r="A30" t="str">
            <v>Ночная зона</v>
          </cell>
          <cell r="B30">
            <v>908.23</v>
          </cell>
        </row>
        <row r="31">
          <cell r="A31" t="str">
            <v>Дневная зона</v>
          </cell>
          <cell r="B31">
            <v>2010.05</v>
          </cell>
        </row>
        <row r="32">
          <cell r="A32" t="str">
            <v>Средневзвешенная нерегулируемая цена на мощность на оптовом рынке, руб/МВт</v>
          </cell>
          <cell r="B32" t="str">
            <v>795151,04</v>
          </cell>
        </row>
        <row r="33">
          <cell r="A33" t="str">
            <v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  <cell r="B33" t="str">
            <v>1752,68</v>
          </cell>
        </row>
        <row r="34">
          <cell r="A34" t="str">
            <v>Средневзвешенная нерегулируемая цена на электрическую энергию на оптовом рынке, определяемая по результатам конкурентных отборов на сутки вперед, руб/МВтч</v>
          </cell>
          <cell r="B34" t="str">
            <v>1720,1</v>
          </cell>
        </row>
        <row r="35">
          <cell r="A35" t="str">
            <v>Средневзвешенная цена услуг по управлению изменением режима потребления электрической энергии,руб/МВт</v>
          </cell>
          <cell r="B35" t="str">
            <v>0</v>
          </cell>
        </row>
        <row r="39">
          <cell r="A39" t="str">
            <v>Объем электрической энергии, приобретенный участником оптового рынка за расчетный период по регулируемым ценам, МВтч</v>
          </cell>
          <cell r="B39" t="str">
            <v>7159,98</v>
          </cell>
        </row>
        <row r="40">
          <cell r="A40" t="str">
            <v>Объем электрической энергии, приобретенный участником оптового рынка за расчетный период по результатам конкурентного отбора заявок на сутки вперед, МВтч</v>
          </cell>
          <cell r="B40" t="str">
            <v>15376,02</v>
          </cell>
        </row>
        <row r="44">
          <cell r="A44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вперед, руб/МВтч</v>
          </cell>
          <cell r="B44" t="str">
            <v>7,06</v>
          </cell>
        </row>
        <row r="45">
          <cell r="A45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системы, руб/МВтч</v>
          </cell>
          <cell r="B45" t="str">
            <v>167,43</v>
          </cell>
        </row>
        <row r="49">
          <cell r="A49" t="str">
            <v>Расчетная стоимость услуг инфраструктурных организаций оптового рынка, руб.
в том числе:</v>
          </cell>
          <cell r="B49">
            <v>97295.13</v>
          </cell>
        </row>
        <row r="50">
          <cell r="A50" t="str">
            <v>расчетная стоимость услуги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Единой энергетической системы России из аварийных ситуаций, услуг по формированию технологического резерва мощностей</v>
          </cell>
          <cell r="B50">
            <v>49348.67</v>
          </cell>
        </row>
        <row r="51">
          <cell r="A51" t="str">
            <v>расчетная стоимость услуг коммерческого оператора по организации торговли на оптовом рынке, связанной с заключением и организацией исполнения сделок по обращению электрической энергии, мощности, иных объектов торговли, обращение которых допускается на оптовом рынке</v>
          </cell>
          <cell r="B51">
            <v>38017.919999999998</v>
          </cell>
        </row>
        <row r="52">
          <cell r="A52" t="str">
            <v>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</v>
          </cell>
          <cell r="B52">
            <v>9928.5400000000009</v>
          </cell>
        </row>
        <row r="56">
          <cell r="A56" t="str">
            <v>дата</v>
          </cell>
          <cell r="B56" t="str">
            <v>час</v>
          </cell>
          <cell r="C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вперед, руб/МВтч</v>
          </cell>
          <cell r="D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плановым, руб/МВтч</v>
          </cell>
          <cell r="E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фактическим, руб/МВтч</v>
          </cell>
        </row>
        <row r="57">
          <cell r="A57" t="str">
            <v>01.06.2024</v>
          </cell>
          <cell r="B57">
            <v>0</v>
          </cell>
          <cell r="C57">
            <v>1218.96</v>
          </cell>
          <cell r="D57">
            <v>0</v>
          </cell>
          <cell r="E57">
            <v>119.39</v>
          </cell>
        </row>
        <row r="58">
          <cell r="A58" t="str">
            <v>01.06.2024</v>
          </cell>
          <cell r="B58">
            <v>1</v>
          </cell>
          <cell r="C58">
            <v>1164.6600000000001</v>
          </cell>
          <cell r="D58">
            <v>0</v>
          </cell>
          <cell r="E58">
            <v>222.77</v>
          </cell>
        </row>
        <row r="59">
          <cell r="A59" t="str">
            <v>01.06.2024</v>
          </cell>
          <cell r="B59">
            <v>2</v>
          </cell>
          <cell r="C59">
            <v>1017.38</v>
          </cell>
          <cell r="D59">
            <v>0</v>
          </cell>
          <cell r="E59">
            <v>168.28</v>
          </cell>
        </row>
        <row r="60">
          <cell r="A60" t="str">
            <v>01.06.2024</v>
          </cell>
          <cell r="B60">
            <v>3</v>
          </cell>
          <cell r="C60">
            <v>892.62</v>
          </cell>
          <cell r="D60">
            <v>0</v>
          </cell>
          <cell r="E60">
            <v>219.62</v>
          </cell>
        </row>
        <row r="61">
          <cell r="A61" t="str">
            <v>01.06.2024</v>
          </cell>
          <cell r="B61">
            <v>4</v>
          </cell>
          <cell r="C61">
            <v>670.68</v>
          </cell>
          <cell r="D61">
            <v>0</v>
          </cell>
          <cell r="E61">
            <v>692.17</v>
          </cell>
        </row>
        <row r="62">
          <cell r="A62" t="str">
            <v>01.06.2024</v>
          </cell>
          <cell r="B62">
            <v>5</v>
          </cell>
          <cell r="C62">
            <v>591.33000000000004</v>
          </cell>
          <cell r="D62">
            <v>151.55000000000001</v>
          </cell>
          <cell r="E62">
            <v>0</v>
          </cell>
        </row>
        <row r="63">
          <cell r="A63" t="str">
            <v>01.06.2024</v>
          </cell>
          <cell r="B63">
            <v>6</v>
          </cell>
          <cell r="C63">
            <v>10.68</v>
          </cell>
          <cell r="D63">
            <v>740.56</v>
          </cell>
          <cell r="E63">
            <v>0</v>
          </cell>
        </row>
        <row r="64">
          <cell r="A64" t="str">
            <v>01.06.2024</v>
          </cell>
          <cell r="B64">
            <v>7</v>
          </cell>
          <cell r="C64">
            <v>1114.33</v>
          </cell>
          <cell r="D64">
            <v>124.81</v>
          </cell>
          <cell r="E64">
            <v>0</v>
          </cell>
        </row>
        <row r="65">
          <cell r="A65" t="str">
            <v>01.06.2024</v>
          </cell>
          <cell r="B65">
            <v>8</v>
          </cell>
          <cell r="C65">
            <v>1407.42</v>
          </cell>
          <cell r="D65">
            <v>197.98</v>
          </cell>
          <cell r="E65">
            <v>0</v>
          </cell>
        </row>
        <row r="66">
          <cell r="A66" t="str">
            <v>01.06.2024</v>
          </cell>
          <cell r="B66">
            <v>9</v>
          </cell>
          <cell r="C66">
            <v>1571.28</v>
          </cell>
          <cell r="D66">
            <v>329.65</v>
          </cell>
          <cell r="E66">
            <v>0</v>
          </cell>
        </row>
        <row r="67">
          <cell r="A67" t="str">
            <v>01.06.2024</v>
          </cell>
          <cell r="B67">
            <v>10</v>
          </cell>
          <cell r="C67">
            <v>1653.3</v>
          </cell>
          <cell r="D67">
            <v>234.13</v>
          </cell>
          <cell r="E67">
            <v>0</v>
          </cell>
        </row>
        <row r="68">
          <cell r="A68" t="str">
            <v>01.06.2024</v>
          </cell>
          <cell r="B68">
            <v>11</v>
          </cell>
          <cell r="C68">
            <v>1442.89</v>
          </cell>
          <cell r="D68">
            <v>5.76</v>
          </cell>
          <cell r="E68">
            <v>0</v>
          </cell>
        </row>
        <row r="69">
          <cell r="A69" t="str">
            <v>01.06.2024</v>
          </cell>
          <cell r="B69">
            <v>12</v>
          </cell>
          <cell r="C69">
            <v>1438.56</v>
          </cell>
          <cell r="D69">
            <v>121.48</v>
          </cell>
          <cell r="E69">
            <v>0</v>
          </cell>
        </row>
        <row r="70">
          <cell r="A70" t="str">
            <v>01.06.2024</v>
          </cell>
          <cell r="B70">
            <v>13</v>
          </cell>
          <cell r="C70">
            <v>1448.08</v>
          </cell>
          <cell r="D70">
            <v>218.68</v>
          </cell>
          <cell r="E70">
            <v>0</v>
          </cell>
        </row>
        <row r="71">
          <cell r="A71" t="str">
            <v>01.06.2024</v>
          </cell>
          <cell r="B71">
            <v>14</v>
          </cell>
          <cell r="C71">
            <v>1437.71</v>
          </cell>
          <cell r="D71">
            <v>215</v>
          </cell>
          <cell r="E71">
            <v>0</v>
          </cell>
        </row>
        <row r="72">
          <cell r="A72" t="str">
            <v>01.06.2024</v>
          </cell>
          <cell r="B72">
            <v>15</v>
          </cell>
          <cell r="C72">
            <v>1457.62</v>
          </cell>
          <cell r="D72">
            <v>269.32</v>
          </cell>
          <cell r="E72">
            <v>0</v>
          </cell>
        </row>
        <row r="73">
          <cell r="A73" t="str">
            <v>01.06.2024</v>
          </cell>
          <cell r="B73">
            <v>16</v>
          </cell>
          <cell r="C73">
            <v>1508.95</v>
          </cell>
          <cell r="D73">
            <v>315.79000000000002</v>
          </cell>
          <cell r="E73">
            <v>0</v>
          </cell>
        </row>
        <row r="74">
          <cell r="A74" t="str">
            <v>01.06.2024</v>
          </cell>
          <cell r="B74">
            <v>17</v>
          </cell>
          <cell r="C74">
            <v>1765.12</v>
          </cell>
          <cell r="D74">
            <v>0</v>
          </cell>
          <cell r="E74">
            <v>10.72</v>
          </cell>
        </row>
        <row r="75">
          <cell r="A75" t="str">
            <v>01.06.2024</v>
          </cell>
          <cell r="B75">
            <v>18</v>
          </cell>
          <cell r="C75">
            <v>1714.9</v>
          </cell>
          <cell r="D75">
            <v>102.81</v>
          </cell>
          <cell r="E75">
            <v>0</v>
          </cell>
        </row>
        <row r="76">
          <cell r="A76" t="str">
            <v>01.06.2024</v>
          </cell>
          <cell r="B76">
            <v>19</v>
          </cell>
          <cell r="C76">
            <v>1685.12</v>
          </cell>
          <cell r="D76">
            <v>99.72</v>
          </cell>
          <cell r="E76">
            <v>0</v>
          </cell>
        </row>
        <row r="77">
          <cell r="A77" t="str">
            <v>01.06.2024</v>
          </cell>
          <cell r="B77">
            <v>20</v>
          </cell>
          <cell r="C77">
            <v>1808.66</v>
          </cell>
          <cell r="D77">
            <v>100.98</v>
          </cell>
          <cell r="E77">
            <v>0</v>
          </cell>
        </row>
        <row r="78">
          <cell r="A78" t="str">
            <v>01.06.2024</v>
          </cell>
          <cell r="B78">
            <v>21</v>
          </cell>
          <cell r="C78">
            <v>1720.54</v>
          </cell>
          <cell r="D78">
            <v>0</v>
          </cell>
          <cell r="E78">
            <v>581.13</v>
          </cell>
        </row>
        <row r="79">
          <cell r="A79" t="str">
            <v>01.06.2024</v>
          </cell>
          <cell r="B79">
            <v>22</v>
          </cell>
          <cell r="C79">
            <v>1419.23</v>
          </cell>
          <cell r="D79">
            <v>0</v>
          </cell>
          <cell r="E79">
            <v>283.33</v>
          </cell>
        </row>
        <row r="80">
          <cell r="A80" t="str">
            <v>01.06.2024</v>
          </cell>
          <cell r="B80">
            <v>23</v>
          </cell>
          <cell r="C80">
            <v>1248.8499999999999</v>
          </cell>
          <cell r="D80">
            <v>0</v>
          </cell>
          <cell r="E80">
            <v>1289.47</v>
          </cell>
        </row>
        <row r="81">
          <cell r="A81" t="str">
            <v>02.06.2024</v>
          </cell>
          <cell r="B81">
            <v>0</v>
          </cell>
          <cell r="C81">
            <v>1177.8699999999999</v>
          </cell>
          <cell r="D81">
            <v>0</v>
          </cell>
          <cell r="E81">
            <v>1215.01</v>
          </cell>
        </row>
        <row r="82">
          <cell r="A82" t="str">
            <v>02.06.2024</v>
          </cell>
          <cell r="B82">
            <v>1</v>
          </cell>
          <cell r="C82">
            <v>974.48</v>
          </cell>
          <cell r="D82">
            <v>0</v>
          </cell>
          <cell r="E82">
            <v>1003.81</v>
          </cell>
        </row>
        <row r="83">
          <cell r="A83" t="str">
            <v>02.06.2024</v>
          </cell>
          <cell r="B83">
            <v>2</v>
          </cell>
          <cell r="C83">
            <v>775.17</v>
          </cell>
          <cell r="D83">
            <v>0</v>
          </cell>
          <cell r="E83">
            <v>797.85</v>
          </cell>
        </row>
        <row r="84">
          <cell r="A84" t="str">
            <v>02.06.2024</v>
          </cell>
          <cell r="B84">
            <v>3</v>
          </cell>
          <cell r="C84">
            <v>641.55999999999995</v>
          </cell>
          <cell r="D84">
            <v>0</v>
          </cell>
          <cell r="E84">
            <v>284.62</v>
          </cell>
        </row>
        <row r="85">
          <cell r="A85" t="str">
            <v>02.06.2024</v>
          </cell>
          <cell r="B85">
            <v>4</v>
          </cell>
          <cell r="C85">
            <v>557.9</v>
          </cell>
          <cell r="D85">
            <v>0</v>
          </cell>
          <cell r="E85">
            <v>573.61</v>
          </cell>
        </row>
        <row r="86">
          <cell r="A86" t="str">
            <v>02.06.2024</v>
          </cell>
          <cell r="B86">
            <v>5</v>
          </cell>
          <cell r="C86">
            <v>576.71</v>
          </cell>
          <cell r="D86">
            <v>135.59</v>
          </cell>
          <cell r="E86">
            <v>0</v>
          </cell>
        </row>
        <row r="87">
          <cell r="A87" t="str">
            <v>02.06.2024</v>
          </cell>
          <cell r="B87">
            <v>6</v>
          </cell>
          <cell r="C87">
            <v>5.26</v>
          </cell>
          <cell r="D87">
            <v>0</v>
          </cell>
          <cell r="E87">
            <v>5.44</v>
          </cell>
        </row>
        <row r="88">
          <cell r="A88" t="str">
            <v>02.06.2024</v>
          </cell>
          <cell r="B88">
            <v>7</v>
          </cell>
          <cell r="C88">
            <v>8.7200000000000006</v>
          </cell>
          <cell r="D88">
            <v>660.16</v>
          </cell>
          <cell r="E88">
            <v>0</v>
          </cell>
        </row>
        <row r="89">
          <cell r="A89" t="str">
            <v>02.06.2024</v>
          </cell>
          <cell r="B89">
            <v>8</v>
          </cell>
          <cell r="C89">
            <v>1266.7</v>
          </cell>
          <cell r="D89">
            <v>143.80000000000001</v>
          </cell>
          <cell r="E89">
            <v>0</v>
          </cell>
        </row>
        <row r="90">
          <cell r="A90" t="str">
            <v>02.06.2024</v>
          </cell>
          <cell r="B90">
            <v>9</v>
          </cell>
          <cell r="C90">
            <v>1606.28</v>
          </cell>
          <cell r="D90">
            <v>220.55</v>
          </cell>
          <cell r="E90">
            <v>0</v>
          </cell>
        </row>
        <row r="91">
          <cell r="A91" t="str">
            <v>02.06.2024</v>
          </cell>
          <cell r="B91">
            <v>10</v>
          </cell>
          <cell r="C91">
            <v>1730.05</v>
          </cell>
          <cell r="D91">
            <v>121.53</v>
          </cell>
          <cell r="E91">
            <v>0</v>
          </cell>
        </row>
        <row r="92">
          <cell r="A92" t="str">
            <v>02.06.2024</v>
          </cell>
          <cell r="B92">
            <v>11</v>
          </cell>
          <cell r="C92">
            <v>1738.41</v>
          </cell>
          <cell r="D92">
            <v>144.52000000000001</v>
          </cell>
          <cell r="E92">
            <v>0</v>
          </cell>
        </row>
        <row r="93">
          <cell r="A93" t="str">
            <v>02.06.2024</v>
          </cell>
          <cell r="B93">
            <v>12</v>
          </cell>
          <cell r="C93">
            <v>1734.43</v>
          </cell>
          <cell r="D93">
            <v>165.52</v>
          </cell>
          <cell r="E93">
            <v>0</v>
          </cell>
        </row>
        <row r="94">
          <cell r="A94" t="str">
            <v>02.06.2024</v>
          </cell>
          <cell r="B94">
            <v>13</v>
          </cell>
          <cell r="C94">
            <v>1763.75</v>
          </cell>
          <cell r="D94">
            <v>160.86000000000001</v>
          </cell>
          <cell r="E94">
            <v>0</v>
          </cell>
        </row>
        <row r="95">
          <cell r="A95" t="str">
            <v>02.06.2024</v>
          </cell>
          <cell r="B95">
            <v>14</v>
          </cell>
          <cell r="C95">
            <v>1829.86</v>
          </cell>
          <cell r="D95">
            <v>135.41999999999999</v>
          </cell>
          <cell r="E95">
            <v>0</v>
          </cell>
        </row>
        <row r="96">
          <cell r="A96" t="str">
            <v>02.06.2024</v>
          </cell>
          <cell r="B96">
            <v>15</v>
          </cell>
          <cell r="C96">
            <v>1880.07</v>
          </cell>
          <cell r="D96">
            <v>98.52</v>
          </cell>
          <cell r="E96">
            <v>0</v>
          </cell>
        </row>
        <row r="97">
          <cell r="A97" t="str">
            <v>02.06.2024</v>
          </cell>
          <cell r="B97">
            <v>16</v>
          </cell>
          <cell r="C97">
            <v>1918.93</v>
          </cell>
          <cell r="D97">
            <v>68.48</v>
          </cell>
          <cell r="E97">
            <v>0</v>
          </cell>
        </row>
        <row r="98">
          <cell r="A98" t="str">
            <v>02.06.2024</v>
          </cell>
          <cell r="B98">
            <v>17</v>
          </cell>
          <cell r="C98">
            <v>1940.61</v>
          </cell>
          <cell r="D98">
            <v>57.36</v>
          </cell>
          <cell r="E98">
            <v>0</v>
          </cell>
        </row>
        <row r="99">
          <cell r="A99" t="str">
            <v>02.06.2024</v>
          </cell>
          <cell r="B99">
            <v>18</v>
          </cell>
          <cell r="C99">
            <v>1941.25</v>
          </cell>
          <cell r="D99">
            <v>50.62</v>
          </cell>
          <cell r="E99">
            <v>0</v>
          </cell>
        </row>
        <row r="100">
          <cell r="A100" t="str">
            <v>02.06.2024</v>
          </cell>
          <cell r="B100">
            <v>19</v>
          </cell>
          <cell r="C100">
            <v>1832.39</v>
          </cell>
          <cell r="D100">
            <v>179.85</v>
          </cell>
          <cell r="E100">
            <v>0</v>
          </cell>
        </row>
        <row r="101">
          <cell r="A101" t="str">
            <v>02.06.2024</v>
          </cell>
          <cell r="B101">
            <v>20</v>
          </cell>
          <cell r="C101">
            <v>1866.15</v>
          </cell>
          <cell r="D101">
            <v>139.94</v>
          </cell>
          <cell r="E101">
            <v>0</v>
          </cell>
        </row>
        <row r="102">
          <cell r="A102" t="str">
            <v>02.06.2024</v>
          </cell>
          <cell r="B102">
            <v>21</v>
          </cell>
          <cell r="C102">
            <v>1878.19</v>
          </cell>
          <cell r="D102">
            <v>61.35</v>
          </cell>
          <cell r="E102">
            <v>0</v>
          </cell>
        </row>
        <row r="103">
          <cell r="A103" t="str">
            <v>02.06.2024</v>
          </cell>
          <cell r="B103">
            <v>22</v>
          </cell>
          <cell r="C103">
            <v>1738.56</v>
          </cell>
          <cell r="D103">
            <v>0</v>
          </cell>
          <cell r="E103">
            <v>456.81</v>
          </cell>
        </row>
        <row r="104">
          <cell r="A104" t="str">
            <v>02.06.2024</v>
          </cell>
          <cell r="B104">
            <v>23</v>
          </cell>
          <cell r="C104">
            <v>1354.91</v>
          </cell>
          <cell r="D104">
            <v>0</v>
          </cell>
          <cell r="E104">
            <v>223.94</v>
          </cell>
        </row>
        <row r="105">
          <cell r="A105" t="str">
            <v>03.06.2024</v>
          </cell>
          <cell r="B105">
            <v>0</v>
          </cell>
          <cell r="C105">
            <v>1227.56</v>
          </cell>
          <cell r="D105">
            <v>0</v>
          </cell>
          <cell r="E105">
            <v>109.58</v>
          </cell>
        </row>
        <row r="106">
          <cell r="A106" t="str">
            <v>03.06.2024</v>
          </cell>
          <cell r="B106">
            <v>1</v>
          </cell>
          <cell r="C106">
            <v>1008.94</v>
          </cell>
          <cell r="D106">
            <v>0</v>
          </cell>
          <cell r="E106">
            <v>6.39</v>
          </cell>
        </row>
        <row r="107">
          <cell r="A107" t="str">
            <v>03.06.2024</v>
          </cell>
          <cell r="B107">
            <v>2</v>
          </cell>
          <cell r="C107">
            <v>975.83</v>
          </cell>
          <cell r="D107">
            <v>0</v>
          </cell>
          <cell r="E107">
            <v>118.7</v>
          </cell>
        </row>
        <row r="108">
          <cell r="A108" t="str">
            <v>03.06.2024</v>
          </cell>
          <cell r="B108">
            <v>3</v>
          </cell>
          <cell r="C108">
            <v>820.86</v>
          </cell>
          <cell r="D108">
            <v>0</v>
          </cell>
          <cell r="E108">
            <v>137.87</v>
          </cell>
        </row>
        <row r="109">
          <cell r="A109" t="str">
            <v>03.06.2024</v>
          </cell>
          <cell r="B109">
            <v>4</v>
          </cell>
          <cell r="C109">
            <v>754.03</v>
          </cell>
          <cell r="D109">
            <v>0</v>
          </cell>
          <cell r="E109">
            <v>105.31</v>
          </cell>
        </row>
        <row r="110">
          <cell r="A110" t="str">
            <v>03.06.2024</v>
          </cell>
          <cell r="B110">
            <v>5</v>
          </cell>
          <cell r="C110">
            <v>954.15</v>
          </cell>
          <cell r="D110">
            <v>149.76</v>
          </cell>
          <cell r="E110">
            <v>0</v>
          </cell>
        </row>
        <row r="111">
          <cell r="A111" t="str">
            <v>03.06.2024</v>
          </cell>
          <cell r="B111">
            <v>6</v>
          </cell>
          <cell r="C111">
            <v>1099.29</v>
          </cell>
          <cell r="D111">
            <v>66.5</v>
          </cell>
          <cell r="E111">
            <v>0</v>
          </cell>
        </row>
        <row r="112">
          <cell r="A112" t="str">
            <v>03.06.2024</v>
          </cell>
          <cell r="B112">
            <v>7</v>
          </cell>
          <cell r="C112">
            <v>1298.8599999999999</v>
          </cell>
          <cell r="D112">
            <v>21.14</v>
          </cell>
          <cell r="E112">
            <v>0</v>
          </cell>
        </row>
        <row r="113">
          <cell r="A113" t="str">
            <v>03.06.2024</v>
          </cell>
          <cell r="B113">
            <v>8</v>
          </cell>
          <cell r="C113">
            <v>1791.05</v>
          </cell>
          <cell r="D113">
            <v>180</v>
          </cell>
          <cell r="E113">
            <v>0</v>
          </cell>
        </row>
        <row r="114">
          <cell r="A114" t="str">
            <v>03.06.2024</v>
          </cell>
          <cell r="B114">
            <v>9</v>
          </cell>
          <cell r="C114">
            <v>1998.49</v>
          </cell>
          <cell r="D114">
            <v>69.59</v>
          </cell>
          <cell r="E114">
            <v>0</v>
          </cell>
        </row>
        <row r="115">
          <cell r="A115" t="str">
            <v>03.06.2024</v>
          </cell>
          <cell r="B115">
            <v>10</v>
          </cell>
          <cell r="C115">
            <v>2001.48</v>
          </cell>
          <cell r="D115">
            <v>250.72</v>
          </cell>
          <cell r="E115">
            <v>0</v>
          </cell>
        </row>
        <row r="116">
          <cell r="A116" t="str">
            <v>03.06.2024</v>
          </cell>
          <cell r="B116">
            <v>11</v>
          </cell>
          <cell r="C116">
            <v>1980.17</v>
          </cell>
          <cell r="D116">
            <v>319.52999999999997</v>
          </cell>
          <cell r="E116">
            <v>0</v>
          </cell>
        </row>
        <row r="117">
          <cell r="A117" t="str">
            <v>03.06.2024</v>
          </cell>
          <cell r="B117">
            <v>12</v>
          </cell>
          <cell r="C117">
            <v>1980.56</v>
          </cell>
          <cell r="D117">
            <v>127.02</v>
          </cell>
          <cell r="E117">
            <v>0</v>
          </cell>
        </row>
        <row r="118">
          <cell r="A118" t="str">
            <v>03.06.2024</v>
          </cell>
          <cell r="B118">
            <v>13</v>
          </cell>
          <cell r="C118">
            <v>1981.26</v>
          </cell>
          <cell r="D118">
            <v>117.81</v>
          </cell>
          <cell r="E118">
            <v>0</v>
          </cell>
        </row>
        <row r="119">
          <cell r="A119" t="str">
            <v>03.06.2024</v>
          </cell>
          <cell r="B119">
            <v>14</v>
          </cell>
          <cell r="C119">
            <v>1986.08</v>
          </cell>
          <cell r="D119">
            <v>544.11</v>
          </cell>
          <cell r="E119">
            <v>0</v>
          </cell>
        </row>
        <row r="120">
          <cell r="A120" t="str">
            <v>03.06.2024</v>
          </cell>
          <cell r="B120">
            <v>15</v>
          </cell>
          <cell r="C120">
            <v>1977.22</v>
          </cell>
          <cell r="D120">
            <v>496.01</v>
          </cell>
          <cell r="E120">
            <v>0</v>
          </cell>
        </row>
        <row r="121">
          <cell r="A121" t="str">
            <v>03.06.2024</v>
          </cell>
          <cell r="B121">
            <v>16</v>
          </cell>
          <cell r="C121">
            <v>1973.97</v>
          </cell>
          <cell r="D121">
            <v>285.55</v>
          </cell>
          <cell r="E121">
            <v>0</v>
          </cell>
        </row>
        <row r="122">
          <cell r="A122" t="str">
            <v>03.06.2024</v>
          </cell>
          <cell r="B122">
            <v>17</v>
          </cell>
          <cell r="C122">
            <v>1972.66</v>
          </cell>
          <cell r="D122">
            <v>141.78</v>
          </cell>
          <cell r="E122">
            <v>0</v>
          </cell>
        </row>
        <row r="123">
          <cell r="A123" t="str">
            <v>03.06.2024</v>
          </cell>
          <cell r="B123">
            <v>18</v>
          </cell>
          <cell r="C123">
            <v>1972.42</v>
          </cell>
          <cell r="D123">
            <v>82.65</v>
          </cell>
          <cell r="E123">
            <v>0</v>
          </cell>
        </row>
        <row r="124">
          <cell r="A124" t="str">
            <v>03.06.2024</v>
          </cell>
          <cell r="B124">
            <v>19</v>
          </cell>
          <cell r="C124">
            <v>1839.57</v>
          </cell>
          <cell r="D124">
            <v>197.19</v>
          </cell>
          <cell r="E124">
            <v>0</v>
          </cell>
        </row>
        <row r="125">
          <cell r="A125" t="str">
            <v>03.06.2024</v>
          </cell>
          <cell r="B125">
            <v>20</v>
          </cell>
          <cell r="C125">
            <v>1890.66</v>
          </cell>
          <cell r="D125">
            <v>155.63999999999999</v>
          </cell>
          <cell r="E125">
            <v>0</v>
          </cell>
        </row>
        <row r="126">
          <cell r="A126" t="str">
            <v>03.06.2024</v>
          </cell>
          <cell r="B126">
            <v>21</v>
          </cell>
          <cell r="C126">
            <v>1879.51</v>
          </cell>
          <cell r="D126">
            <v>0</v>
          </cell>
          <cell r="E126">
            <v>26.3</v>
          </cell>
        </row>
        <row r="127">
          <cell r="A127" t="str">
            <v>03.06.2024</v>
          </cell>
          <cell r="B127">
            <v>22</v>
          </cell>
          <cell r="C127">
            <v>1558.99</v>
          </cell>
          <cell r="D127">
            <v>0</v>
          </cell>
          <cell r="E127">
            <v>179.5</v>
          </cell>
        </row>
        <row r="128">
          <cell r="A128" t="str">
            <v>03.06.2024</v>
          </cell>
          <cell r="B128">
            <v>23</v>
          </cell>
          <cell r="C128">
            <v>1298.5</v>
          </cell>
          <cell r="D128">
            <v>0</v>
          </cell>
          <cell r="E128">
            <v>135.05000000000001</v>
          </cell>
        </row>
        <row r="129">
          <cell r="A129" t="str">
            <v>04.06.2024</v>
          </cell>
          <cell r="B129">
            <v>0</v>
          </cell>
          <cell r="C129">
            <v>1322.3</v>
          </cell>
          <cell r="D129">
            <v>0</v>
          </cell>
          <cell r="E129">
            <v>153.16999999999999</v>
          </cell>
        </row>
        <row r="130">
          <cell r="A130" t="str">
            <v>04.06.2024</v>
          </cell>
          <cell r="B130">
            <v>1</v>
          </cell>
          <cell r="C130">
            <v>1095.06</v>
          </cell>
          <cell r="D130">
            <v>0</v>
          </cell>
          <cell r="E130">
            <v>211</v>
          </cell>
        </row>
        <row r="131">
          <cell r="A131" t="str">
            <v>04.06.2024</v>
          </cell>
          <cell r="B131">
            <v>2</v>
          </cell>
          <cell r="C131">
            <v>958.75</v>
          </cell>
          <cell r="D131">
            <v>0</v>
          </cell>
          <cell r="E131">
            <v>106.53</v>
          </cell>
        </row>
        <row r="132">
          <cell r="A132" t="str">
            <v>04.06.2024</v>
          </cell>
          <cell r="B132">
            <v>3</v>
          </cell>
          <cell r="C132">
            <v>861.68</v>
          </cell>
          <cell r="D132">
            <v>0</v>
          </cell>
          <cell r="E132">
            <v>66.08</v>
          </cell>
        </row>
        <row r="133">
          <cell r="A133" t="str">
            <v>04.06.2024</v>
          </cell>
          <cell r="B133">
            <v>4</v>
          </cell>
          <cell r="C133">
            <v>863.83</v>
          </cell>
          <cell r="D133">
            <v>104.11</v>
          </cell>
          <cell r="E133">
            <v>0</v>
          </cell>
        </row>
        <row r="134">
          <cell r="A134" t="str">
            <v>04.06.2024</v>
          </cell>
          <cell r="B134">
            <v>5</v>
          </cell>
          <cell r="C134">
            <v>1036.01</v>
          </cell>
          <cell r="D134">
            <v>158.35</v>
          </cell>
          <cell r="E134">
            <v>0</v>
          </cell>
        </row>
        <row r="135">
          <cell r="A135" t="str">
            <v>04.06.2024</v>
          </cell>
          <cell r="B135">
            <v>6</v>
          </cell>
          <cell r="C135">
            <v>1155.6600000000001</v>
          </cell>
          <cell r="D135">
            <v>292.98</v>
          </cell>
          <cell r="E135">
            <v>0</v>
          </cell>
        </row>
        <row r="136">
          <cell r="A136" t="str">
            <v>04.06.2024</v>
          </cell>
          <cell r="B136">
            <v>7</v>
          </cell>
          <cell r="C136">
            <v>1405.06</v>
          </cell>
          <cell r="D136">
            <v>377.71</v>
          </cell>
          <cell r="E136">
            <v>0</v>
          </cell>
        </row>
        <row r="137">
          <cell r="A137" t="str">
            <v>04.06.2024</v>
          </cell>
          <cell r="B137">
            <v>8</v>
          </cell>
          <cell r="C137">
            <v>1861.4</v>
          </cell>
          <cell r="D137">
            <v>168.27</v>
          </cell>
          <cell r="E137">
            <v>0</v>
          </cell>
        </row>
        <row r="138">
          <cell r="A138" t="str">
            <v>04.06.2024</v>
          </cell>
          <cell r="B138">
            <v>9</v>
          </cell>
          <cell r="C138">
            <v>2012.84</v>
          </cell>
          <cell r="D138">
            <v>29.76</v>
          </cell>
          <cell r="E138">
            <v>0</v>
          </cell>
        </row>
        <row r="139">
          <cell r="A139" t="str">
            <v>04.06.2024</v>
          </cell>
          <cell r="B139">
            <v>10</v>
          </cell>
          <cell r="C139">
            <v>2024.26</v>
          </cell>
          <cell r="D139">
            <v>82.07</v>
          </cell>
          <cell r="E139">
            <v>0</v>
          </cell>
        </row>
        <row r="140">
          <cell r="A140" t="str">
            <v>04.06.2024</v>
          </cell>
          <cell r="B140">
            <v>11</v>
          </cell>
          <cell r="C140">
            <v>2024.5</v>
          </cell>
          <cell r="D140">
            <v>32.75</v>
          </cell>
          <cell r="E140">
            <v>0</v>
          </cell>
        </row>
        <row r="141">
          <cell r="A141" t="str">
            <v>04.06.2024</v>
          </cell>
          <cell r="B141">
            <v>12</v>
          </cell>
          <cell r="C141">
            <v>2017.06</v>
          </cell>
          <cell r="D141">
            <v>216.58</v>
          </cell>
          <cell r="E141">
            <v>0</v>
          </cell>
        </row>
        <row r="142">
          <cell r="A142" t="str">
            <v>04.06.2024</v>
          </cell>
          <cell r="B142">
            <v>13</v>
          </cell>
          <cell r="C142">
            <v>2017.23</v>
          </cell>
          <cell r="D142">
            <v>300.88</v>
          </cell>
          <cell r="E142">
            <v>0</v>
          </cell>
        </row>
        <row r="143">
          <cell r="A143" t="str">
            <v>04.06.2024</v>
          </cell>
          <cell r="B143">
            <v>14</v>
          </cell>
          <cell r="C143">
            <v>2018.85</v>
          </cell>
          <cell r="D143">
            <v>680.25</v>
          </cell>
          <cell r="E143">
            <v>0</v>
          </cell>
        </row>
        <row r="144">
          <cell r="A144" t="str">
            <v>04.06.2024</v>
          </cell>
          <cell r="B144">
            <v>15</v>
          </cell>
          <cell r="C144">
            <v>2016.71</v>
          </cell>
          <cell r="D144">
            <v>155.76</v>
          </cell>
          <cell r="E144">
            <v>0</v>
          </cell>
        </row>
        <row r="145">
          <cell r="A145" t="str">
            <v>04.06.2024</v>
          </cell>
          <cell r="B145">
            <v>16</v>
          </cell>
          <cell r="C145">
            <v>2023.94</v>
          </cell>
          <cell r="D145">
            <v>65.900000000000006</v>
          </cell>
          <cell r="E145">
            <v>0</v>
          </cell>
        </row>
        <row r="146">
          <cell r="A146" t="str">
            <v>04.06.2024</v>
          </cell>
          <cell r="B146">
            <v>17</v>
          </cell>
          <cell r="C146">
            <v>2025.05</v>
          </cell>
          <cell r="D146">
            <v>14.38</v>
          </cell>
          <cell r="E146">
            <v>0</v>
          </cell>
        </row>
        <row r="147">
          <cell r="A147" t="str">
            <v>04.06.2024</v>
          </cell>
          <cell r="B147">
            <v>18</v>
          </cell>
          <cell r="C147">
            <v>2026.6</v>
          </cell>
          <cell r="D147">
            <v>220.54</v>
          </cell>
          <cell r="E147">
            <v>0</v>
          </cell>
        </row>
        <row r="148">
          <cell r="A148" t="str">
            <v>04.06.2024</v>
          </cell>
          <cell r="B148">
            <v>19</v>
          </cell>
          <cell r="C148">
            <v>2008.58</v>
          </cell>
          <cell r="D148">
            <v>41.27</v>
          </cell>
          <cell r="E148">
            <v>0</v>
          </cell>
        </row>
        <row r="149">
          <cell r="A149" t="str">
            <v>04.06.2024</v>
          </cell>
          <cell r="B149">
            <v>20</v>
          </cell>
          <cell r="C149">
            <v>2007.55</v>
          </cell>
          <cell r="D149">
            <v>48.92</v>
          </cell>
          <cell r="E149">
            <v>0</v>
          </cell>
        </row>
        <row r="150">
          <cell r="A150" t="str">
            <v>04.06.2024</v>
          </cell>
          <cell r="B150">
            <v>21</v>
          </cell>
          <cell r="C150">
            <v>2015.71</v>
          </cell>
          <cell r="D150">
            <v>0</v>
          </cell>
          <cell r="E150">
            <v>12.65</v>
          </cell>
        </row>
        <row r="151">
          <cell r="A151" t="str">
            <v>04.06.2024</v>
          </cell>
          <cell r="B151">
            <v>22</v>
          </cell>
          <cell r="C151">
            <v>1555.16</v>
          </cell>
          <cell r="D151">
            <v>0</v>
          </cell>
          <cell r="E151">
            <v>43.56</v>
          </cell>
        </row>
        <row r="152">
          <cell r="A152" t="str">
            <v>04.06.2024</v>
          </cell>
          <cell r="B152">
            <v>23</v>
          </cell>
          <cell r="C152">
            <v>1299.55</v>
          </cell>
          <cell r="D152">
            <v>0</v>
          </cell>
          <cell r="E152">
            <v>119.11</v>
          </cell>
        </row>
        <row r="153">
          <cell r="A153" t="str">
            <v>05.06.2024</v>
          </cell>
          <cell r="B153">
            <v>0</v>
          </cell>
          <cell r="C153">
            <v>1133.8499999999999</v>
          </cell>
          <cell r="D153">
            <v>4.68</v>
          </cell>
          <cell r="E153">
            <v>0</v>
          </cell>
        </row>
        <row r="154">
          <cell r="A154" t="str">
            <v>05.06.2024</v>
          </cell>
          <cell r="B154">
            <v>1</v>
          </cell>
          <cell r="C154">
            <v>957.25</v>
          </cell>
          <cell r="D154">
            <v>0</v>
          </cell>
          <cell r="E154">
            <v>16.5</v>
          </cell>
        </row>
        <row r="155">
          <cell r="A155" t="str">
            <v>05.06.2024</v>
          </cell>
          <cell r="B155">
            <v>2</v>
          </cell>
          <cell r="C155">
            <v>820.1</v>
          </cell>
          <cell r="D155">
            <v>46.26</v>
          </cell>
          <cell r="E155">
            <v>0</v>
          </cell>
        </row>
        <row r="156">
          <cell r="A156" t="str">
            <v>05.06.2024</v>
          </cell>
          <cell r="B156">
            <v>3</v>
          </cell>
          <cell r="C156">
            <v>729.12</v>
          </cell>
          <cell r="D156">
            <v>56.41</v>
          </cell>
          <cell r="E156">
            <v>0</v>
          </cell>
        </row>
        <row r="157">
          <cell r="A157" t="str">
            <v>05.06.2024</v>
          </cell>
          <cell r="B157">
            <v>4</v>
          </cell>
          <cell r="C157">
            <v>0</v>
          </cell>
          <cell r="D157">
            <v>831.55</v>
          </cell>
          <cell r="E157">
            <v>0</v>
          </cell>
        </row>
        <row r="158">
          <cell r="A158" t="str">
            <v>05.06.2024</v>
          </cell>
          <cell r="B158">
            <v>5</v>
          </cell>
          <cell r="C158">
            <v>0</v>
          </cell>
          <cell r="D158">
            <v>1145.77</v>
          </cell>
          <cell r="E158">
            <v>0</v>
          </cell>
        </row>
        <row r="159">
          <cell r="A159" t="str">
            <v>05.06.2024</v>
          </cell>
          <cell r="B159">
            <v>6</v>
          </cell>
          <cell r="C159">
            <v>204.24</v>
          </cell>
          <cell r="D159">
            <v>1081.46</v>
          </cell>
          <cell r="E159">
            <v>0</v>
          </cell>
        </row>
        <row r="160">
          <cell r="A160" t="str">
            <v>05.06.2024</v>
          </cell>
          <cell r="B160">
            <v>7</v>
          </cell>
          <cell r="C160">
            <v>108.1</v>
          </cell>
          <cell r="D160">
            <v>1596.65</v>
          </cell>
          <cell r="E160">
            <v>0</v>
          </cell>
        </row>
        <row r="161">
          <cell r="A161" t="str">
            <v>05.06.2024</v>
          </cell>
          <cell r="B161">
            <v>8</v>
          </cell>
          <cell r="C161">
            <v>1733.89</v>
          </cell>
          <cell r="D161">
            <v>266.61</v>
          </cell>
          <cell r="E161">
            <v>0</v>
          </cell>
        </row>
        <row r="162">
          <cell r="A162" t="str">
            <v>05.06.2024</v>
          </cell>
          <cell r="B162">
            <v>9</v>
          </cell>
          <cell r="C162">
            <v>1981.91</v>
          </cell>
          <cell r="D162">
            <v>0</v>
          </cell>
          <cell r="E162">
            <v>1439.84</v>
          </cell>
        </row>
        <row r="163">
          <cell r="A163" t="str">
            <v>05.06.2024</v>
          </cell>
          <cell r="B163">
            <v>10</v>
          </cell>
          <cell r="C163">
            <v>2004.94</v>
          </cell>
          <cell r="D163">
            <v>72.97</v>
          </cell>
          <cell r="E163">
            <v>0</v>
          </cell>
        </row>
        <row r="164">
          <cell r="A164" t="str">
            <v>05.06.2024</v>
          </cell>
          <cell r="B164">
            <v>11</v>
          </cell>
          <cell r="C164">
            <v>1994.47</v>
          </cell>
          <cell r="D164">
            <v>182.22</v>
          </cell>
          <cell r="E164">
            <v>0</v>
          </cell>
        </row>
        <row r="165">
          <cell r="A165" t="str">
            <v>05.06.2024</v>
          </cell>
          <cell r="B165">
            <v>12</v>
          </cell>
          <cell r="C165">
            <v>1996.16</v>
          </cell>
          <cell r="D165">
            <v>805.82</v>
          </cell>
          <cell r="E165">
            <v>0</v>
          </cell>
        </row>
        <row r="166">
          <cell r="A166" t="str">
            <v>05.06.2024</v>
          </cell>
          <cell r="B166">
            <v>13</v>
          </cell>
          <cell r="C166">
            <v>1996.94</v>
          </cell>
          <cell r="D166">
            <v>1294.23</v>
          </cell>
          <cell r="E166">
            <v>0</v>
          </cell>
        </row>
        <row r="167">
          <cell r="A167" t="str">
            <v>05.06.2024</v>
          </cell>
          <cell r="B167">
            <v>14</v>
          </cell>
          <cell r="C167">
            <v>1997.14</v>
          </cell>
          <cell r="D167">
            <v>1506.09</v>
          </cell>
          <cell r="E167">
            <v>0</v>
          </cell>
        </row>
        <row r="168">
          <cell r="A168" t="str">
            <v>05.06.2024</v>
          </cell>
          <cell r="B168">
            <v>15</v>
          </cell>
          <cell r="C168">
            <v>1998.2</v>
          </cell>
          <cell r="D168">
            <v>1345.92</v>
          </cell>
          <cell r="E168">
            <v>0</v>
          </cell>
        </row>
        <row r="169">
          <cell r="A169" t="str">
            <v>05.06.2024</v>
          </cell>
          <cell r="B169">
            <v>16</v>
          </cell>
          <cell r="C169">
            <v>1998.51</v>
          </cell>
          <cell r="D169">
            <v>1866.8</v>
          </cell>
          <cell r="E169">
            <v>0</v>
          </cell>
        </row>
        <row r="170">
          <cell r="A170" t="str">
            <v>05.06.2024</v>
          </cell>
          <cell r="B170">
            <v>17</v>
          </cell>
          <cell r="C170">
            <v>2025.21</v>
          </cell>
          <cell r="D170">
            <v>1783.94</v>
          </cell>
          <cell r="E170">
            <v>0</v>
          </cell>
        </row>
        <row r="171">
          <cell r="A171" t="str">
            <v>05.06.2024</v>
          </cell>
          <cell r="B171">
            <v>18</v>
          </cell>
          <cell r="C171">
            <v>2010.02</v>
          </cell>
          <cell r="D171">
            <v>238.85</v>
          </cell>
          <cell r="E171">
            <v>0</v>
          </cell>
        </row>
        <row r="172">
          <cell r="A172" t="str">
            <v>05.06.2024</v>
          </cell>
          <cell r="B172">
            <v>19</v>
          </cell>
          <cell r="C172">
            <v>1975.12</v>
          </cell>
          <cell r="D172">
            <v>61.79</v>
          </cell>
          <cell r="E172">
            <v>0</v>
          </cell>
        </row>
        <row r="173">
          <cell r="A173" t="str">
            <v>05.06.2024</v>
          </cell>
          <cell r="B173">
            <v>20</v>
          </cell>
          <cell r="C173">
            <v>1991</v>
          </cell>
          <cell r="D173">
            <v>46.5</v>
          </cell>
          <cell r="E173">
            <v>0</v>
          </cell>
        </row>
        <row r="174">
          <cell r="A174" t="str">
            <v>05.06.2024</v>
          </cell>
          <cell r="B174">
            <v>21</v>
          </cell>
          <cell r="C174">
            <v>1988.94</v>
          </cell>
          <cell r="D174">
            <v>47.68</v>
          </cell>
          <cell r="E174">
            <v>0</v>
          </cell>
        </row>
        <row r="175">
          <cell r="A175" t="str">
            <v>05.06.2024</v>
          </cell>
          <cell r="B175">
            <v>22</v>
          </cell>
          <cell r="C175">
            <v>1544.34</v>
          </cell>
          <cell r="D175">
            <v>0</v>
          </cell>
          <cell r="E175">
            <v>75.489999999999995</v>
          </cell>
        </row>
        <row r="176">
          <cell r="A176" t="str">
            <v>05.06.2024</v>
          </cell>
          <cell r="B176">
            <v>23</v>
          </cell>
          <cell r="C176">
            <v>1230.6099999999999</v>
          </cell>
          <cell r="D176">
            <v>0</v>
          </cell>
          <cell r="E176">
            <v>89.58</v>
          </cell>
        </row>
        <row r="177">
          <cell r="A177" t="str">
            <v>06.06.2024</v>
          </cell>
          <cell r="B177">
            <v>0</v>
          </cell>
          <cell r="C177">
            <v>878.1</v>
          </cell>
          <cell r="D177">
            <v>179.28</v>
          </cell>
          <cell r="E177">
            <v>0</v>
          </cell>
        </row>
        <row r="178">
          <cell r="A178" t="str">
            <v>06.06.2024</v>
          </cell>
          <cell r="B178">
            <v>1</v>
          </cell>
          <cell r="C178">
            <v>763.89</v>
          </cell>
          <cell r="D178">
            <v>178.01</v>
          </cell>
          <cell r="E178">
            <v>0</v>
          </cell>
        </row>
        <row r="179">
          <cell r="A179" t="str">
            <v>06.06.2024</v>
          </cell>
          <cell r="B179">
            <v>2</v>
          </cell>
          <cell r="C179">
            <v>656.79</v>
          </cell>
          <cell r="D179">
            <v>203.99</v>
          </cell>
          <cell r="E179">
            <v>0</v>
          </cell>
        </row>
        <row r="180">
          <cell r="A180" t="str">
            <v>06.06.2024</v>
          </cell>
          <cell r="B180">
            <v>3</v>
          </cell>
          <cell r="C180">
            <v>0</v>
          </cell>
          <cell r="D180">
            <v>554.38</v>
          </cell>
          <cell r="E180">
            <v>0</v>
          </cell>
        </row>
        <row r="181">
          <cell r="A181" t="str">
            <v>06.06.2024</v>
          </cell>
          <cell r="B181">
            <v>4</v>
          </cell>
          <cell r="C181">
            <v>0</v>
          </cell>
          <cell r="D181">
            <v>256.41000000000003</v>
          </cell>
          <cell r="E181">
            <v>0</v>
          </cell>
        </row>
        <row r="182">
          <cell r="A182" t="str">
            <v>06.06.2024</v>
          </cell>
          <cell r="B182">
            <v>5</v>
          </cell>
          <cell r="C182">
            <v>0</v>
          </cell>
          <cell r="D182">
            <v>1003.13</v>
          </cell>
          <cell r="E182">
            <v>0</v>
          </cell>
        </row>
        <row r="183">
          <cell r="A183" t="str">
            <v>06.06.2024</v>
          </cell>
          <cell r="B183">
            <v>6</v>
          </cell>
          <cell r="C183">
            <v>140.63999999999999</v>
          </cell>
          <cell r="D183">
            <v>1008.51</v>
          </cell>
          <cell r="E183">
            <v>0</v>
          </cell>
        </row>
        <row r="184">
          <cell r="A184" t="str">
            <v>06.06.2024</v>
          </cell>
          <cell r="B184">
            <v>7</v>
          </cell>
          <cell r="C184">
            <v>1114.17</v>
          </cell>
          <cell r="D184">
            <v>573.39</v>
          </cell>
          <cell r="E184">
            <v>0</v>
          </cell>
        </row>
        <row r="185">
          <cell r="A185" t="str">
            <v>06.06.2024</v>
          </cell>
          <cell r="B185">
            <v>8</v>
          </cell>
          <cell r="C185">
            <v>1579.39</v>
          </cell>
          <cell r="D185">
            <v>438.42</v>
          </cell>
          <cell r="E185">
            <v>0</v>
          </cell>
        </row>
        <row r="186">
          <cell r="A186" t="str">
            <v>06.06.2024</v>
          </cell>
          <cell r="B186">
            <v>9</v>
          </cell>
          <cell r="C186">
            <v>1978.36</v>
          </cell>
          <cell r="D186">
            <v>86.33</v>
          </cell>
          <cell r="E186">
            <v>0</v>
          </cell>
        </row>
        <row r="187">
          <cell r="A187" t="str">
            <v>06.06.2024</v>
          </cell>
          <cell r="B187">
            <v>10</v>
          </cell>
          <cell r="C187">
            <v>2018.85</v>
          </cell>
          <cell r="D187">
            <v>91.87</v>
          </cell>
          <cell r="E187">
            <v>0</v>
          </cell>
        </row>
        <row r="188">
          <cell r="A188" t="str">
            <v>06.06.2024</v>
          </cell>
          <cell r="B188">
            <v>11</v>
          </cell>
          <cell r="C188">
            <v>2024.83</v>
          </cell>
          <cell r="D188">
            <v>87.57</v>
          </cell>
          <cell r="E188">
            <v>0</v>
          </cell>
        </row>
        <row r="189">
          <cell r="A189" t="str">
            <v>06.06.2024</v>
          </cell>
          <cell r="B189">
            <v>12</v>
          </cell>
          <cell r="C189">
            <v>2020.81</v>
          </cell>
          <cell r="D189">
            <v>90.9</v>
          </cell>
          <cell r="E189">
            <v>0</v>
          </cell>
        </row>
        <row r="190">
          <cell r="A190" t="str">
            <v>06.06.2024</v>
          </cell>
          <cell r="B190">
            <v>13</v>
          </cell>
          <cell r="C190">
            <v>2016.6</v>
          </cell>
          <cell r="D190">
            <v>96.15</v>
          </cell>
          <cell r="E190">
            <v>0</v>
          </cell>
        </row>
        <row r="191">
          <cell r="A191" t="str">
            <v>06.06.2024</v>
          </cell>
          <cell r="B191">
            <v>14</v>
          </cell>
          <cell r="C191">
            <v>2038.53</v>
          </cell>
          <cell r="D191">
            <v>855.78</v>
          </cell>
          <cell r="E191">
            <v>0</v>
          </cell>
        </row>
        <row r="192">
          <cell r="A192" t="str">
            <v>06.06.2024</v>
          </cell>
          <cell r="B192">
            <v>15</v>
          </cell>
          <cell r="C192">
            <v>2044.67</v>
          </cell>
          <cell r="D192">
            <v>875.83</v>
          </cell>
          <cell r="E192">
            <v>0</v>
          </cell>
        </row>
        <row r="193">
          <cell r="A193" t="str">
            <v>06.06.2024</v>
          </cell>
          <cell r="B193">
            <v>16</v>
          </cell>
          <cell r="C193">
            <v>2032.78</v>
          </cell>
          <cell r="D193">
            <v>857.93</v>
          </cell>
          <cell r="E193">
            <v>0</v>
          </cell>
        </row>
        <row r="194">
          <cell r="A194" t="str">
            <v>06.06.2024</v>
          </cell>
          <cell r="B194">
            <v>17</v>
          </cell>
          <cell r="C194">
            <v>2017.77</v>
          </cell>
          <cell r="D194">
            <v>55.12</v>
          </cell>
          <cell r="E194">
            <v>0</v>
          </cell>
        </row>
        <row r="195">
          <cell r="A195" t="str">
            <v>06.06.2024</v>
          </cell>
          <cell r="B195">
            <v>18</v>
          </cell>
          <cell r="C195">
            <v>2001.66</v>
          </cell>
          <cell r="D195">
            <v>35.53</v>
          </cell>
          <cell r="E195">
            <v>0</v>
          </cell>
        </row>
        <row r="196">
          <cell r="A196" t="str">
            <v>06.06.2024</v>
          </cell>
          <cell r="B196">
            <v>19</v>
          </cell>
          <cell r="C196">
            <v>1824.64</v>
          </cell>
          <cell r="D196">
            <v>0</v>
          </cell>
          <cell r="E196">
            <v>164.17</v>
          </cell>
        </row>
        <row r="197">
          <cell r="A197" t="str">
            <v>06.06.2024</v>
          </cell>
          <cell r="B197">
            <v>20</v>
          </cell>
          <cell r="C197">
            <v>1910.69</v>
          </cell>
          <cell r="D197">
            <v>99.72</v>
          </cell>
          <cell r="E197">
            <v>0</v>
          </cell>
        </row>
        <row r="198">
          <cell r="A198" t="str">
            <v>06.06.2024</v>
          </cell>
          <cell r="B198">
            <v>21</v>
          </cell>
          <cell r="C198">
            <v>1827.36</v>
          </cell>
          <cell r="D198">
            <v>0</v>
          </cell>
          <cell r="E198">
            <v>104.18</v>
          </cell>
        </row>
        <row r="199">
          <cell r="A199" t="str">
            <v>06.06.2024</v>
          </cell>
          <cell r="B199">
            <v>22</v>
          </cell>
          <cell r="C199">
            <v>1376.53</v>
          </cell>
          <cell r="D199">
            <v>0</v>
          </cell>
          <cell r="E199">
            <v>450.7</v>
          </cell>
        </row>
        <row r="200">
          <cell r="A200" t="str">
            <v>06.06.2024</v>
          </cell>
          <cell r="B200">
            <v>23</v>
          </cell>
          <cell r="C200">
            <v>1090.46</v>
          </cell>
          <cell r="D200">
            <v>0</v>
          </cell>
          <cell r="E200">
            <v>1129.1300000000001</v>
          </cell>
        </row>
        <row r="201">
          <cell r="A201" t="str">
            <v>07.06.2024</v>
          </cell>
          <cell r="B201">
            <v>0</v>
          </cell>
          <cell r="C201">
            <v>932.86</v>
          </cell>
          <cell r="D201">
            <v>38.6</v>
          </cell>
          <cell r="E201">
            <v>0</v>
          </cell>
        </row>
        <row r="202">
          <cell r="A202" t="str">
            <v>07.06.2024</v>
          </cell>
          <cell r="B202">
            <v>1</v>
          </cell>
          <cell r="C202">
            <v>746.82</v>
          </cell>
          <cell r="D202">
            <v>0</v>
          </cell>
          <cell r="E202">
            <v>102.21</v>
          </cell>
        </row>
        <row r="203">
          <cell r="A203" t="str">
            <v>07.06.2024</v>
          </cell>
          <cell r="B203">
            <v>2</v>
          </cell>
          <cell r="C203">
            <v>108.78</v>
          </cell>
          <cell r="D203">
            <v>566.94000000000005</v>
          </cell>
          <cell r="E203">
            <v>0</v>
          </cell>
        </row>
        <row r="204">
          <cell r="A204" t="str">
            <v>07.06.2024</v>
          </cell>
          <cell r="B204">
            <v>3</v>
          </cell>
          <cell r="C204">
            <v>95.88</v>
          </cell>
          <cell r="D204">
            <v>466.31</v>
          </cell>
          <cell r="E204">
            <v>0</v>
          </cell>
        </row>
        <row r="205">
          <cell r="A205" t="str">
            <v>07.06.2024</v>
          </cell>
          <cell r="B205">
            <v>4</v>
          </cell>
          <cell r="C205">
            <v>88.95</v>
          </cell>
          <cell r="D205">
            <v>0</v>
          </cell>
          <cell r="E205">
            <v>92.78</v>
          </cell>
        </row>
        <row r="206">
          <cell r="A206" t="str">
            <v>07.06.2024</v>
          </cell>
          <cell r="B206">
            <v>5</v>
          </cell>
          <cell r="C206">
            <v>114.05</v>
          </cell>
          <cell r="D206">
            <v>894.46</v>
          </cell>
          <cell r="E206">
            <v>0</v>
          </cell>
        </row>
        <row r="207">
          <cell r="A207" t="str">
            <v>07.06.2024</v>
          </cell>
          <cell r="B207">
            <v>6</v>
          </cell>
          <cell r="C207">
            <v>963.82</v>
          </cell>
          <cell r="D207">
            <v>368.16</v>
          </cell>
          <cell r="E207">
            <v>0</v>
          </cell>
        </row>
        <row r="208">
          <cell r="A208" t="str">
            <v>07.06.2024</v>
          </cell>
          <cell r="B208">
            <v>7</v>
          </cell>
          <cell r="C208">
            <v>1255.6500000000001</v>
          </cell>
          <cell r="D208">
            <v>410.14</v>
          </cell>
          <cell r="E208">
            <v>0</v>
          </cell>
        </row>
        <row r="209">
          <cell r="A209" t="str">
            <v>07.06.2024</v>
          </cell>
          <cell r="B209">
            <v>8</v>
          </cell>
          <cell r="C209">
            <v>1625.64</v>
          </cell>
          <cell r="D209">
            <v>385.46</v>
          </cell>
          <cell r="E209">
            <v>0</v>
          </cell>
        </row>
        <row r="210">
          <cell r="A210" t="str">
            <v>07.06.2024</v>
          </cell>
          <cell r="B210">
            <v>9</v>
          </cell>
          <cell r="C210">
            <v>2000.11</v>
          </cell>
          <cell r="D210">
            <v>61.54</v>
          </cell>
          <cell r="E210">
            <v>0</v>
          </cell>
        </row>
        <row r="211">
          <cell r="A211" t="str">
            <v>07.06.2024</v>
          </cell>
          <cell r="B211">
            <v>10</v>
          </cell>
          <cell r="C211">
            <v>2001.91</v>
          </cell>
          <cell r="D211">
            <v>40.67</v>
          </cell>
          <cell r="E211">
            <v>0</v>
          </cell>
        </row>
        <row r="212">
          <cell r="A212" t="str">
            <v>07.06.2024</v>
          </cell>
          <cell r="B212">
            <v>11</v>
          </cell>
          <cell r="C212">
            <v>2004.05</v>
          </cell>
          <cell r="D212">
            <v>6.82</v>
          </cell>
          <cell r="E212">
            <v>0</v>
          </cell>
        </row>
        <row r="213">
          <cell r="A213" t="str">
            <v>07.06.2024</v>
          </cell>
          <cell r="B213">
            <v>12</v>
          </cell>
          <cell r="C213">
            <v>2007.85</v>
          </cell>
          <cell r="D213">
            <v>31.67</v>
          </cell>
          <cell r="E213">
            <v>0</v>
          </cell>
        </row>
        <row r="214">
          <cell r="A214" t="str">
            <v>07.06.2024</v>
          </cell>
          <cell r="B214">
            <v>13</v>
          </cell>
          <cell r="C214">
            <v>2005.48</v>
          </cell>
          <cell r="D214">
            <v>25.08</v>
          </cell>
          <cell r="E214">
            <v>0</v>
          </cell>
        </row>
        <row r="215">
          <cell r="A215" t="str">
            <v>07.06.2024</v>
          </cell>
          <cell r="B215">
            <v>14</v>
          </cell>
          <cell r="C215">
            <v>2011.48</v>
          </cell>
          <cell r="D215">
            <v>24.52</v>
          </cell>
          <cell r="E215">
            <v>0</v>
          </cell>
        </row>
        <row r="216">
          <cell r="A216" t="str">
            <v>07.06.2024</v>
          </cell>
          <cell r="B216">
            <v>15</v>
          </cell>
          <cell r="C216">
            <v>2012.22</v>
          </cell>
          <cell r="D216">
            <v>10.58</v>
          </cell>
          <cell r="E216">
            <v>0</v>
          </cell>
        </row>
        <row r="217">
          <cell r="A217" t="str">
            <v>07.06.2024</v>
          </cell>
          <cell r="B217">
            <v>16</v>
          </cell>
          <cell r="C217">
            <v>2049.81</v>
          </cell>
          <cell r="D217">
            <v>0</v>
          </cell>
          <cell r="E217">
            <v>52.75</v>
          </cell>
        </row>
        <row r="218">
          <cell r="A218" t="str">
            <v>07.06.2024</v>
          </cell>
          <cell r="B218">
            <v>17</v>
          </cell>
          <cell r="C218">
            <v>2029.45</v>
          </cell>
          <cell r="D218">
            <v>0</v>
          </cell>
          <cell r="E218">
            <v>114.03</v>
          </cell>
        </row>
        <row r="219">
          <cell r="A219" t="str">
            <v>07.06.2024</v>
          </cell>
          <cell r="B219">
            <v>18</v>
          </cell>
          <cell r="C219">
            <v>2039.98</v>
          </cell>
          <cell r="D219">
            <v>0</v>
          </cell>
          <cell r="E219">
            <v>258.85000000000002</v>
          </cell>
        </row>
        <row r="220">
          <cell r="A220" t="str">
            <v>07.06.2024</v>
          </cell>
          <cell r="B220">
            <v>19</v>
          </cell>
          <cell r="C220">
            <v>2005.13</v>
          </cell>
          <cell r="D220">
            <v>0</v>
          </cell>
          <cell r="E220">
            <v>331.89</v>
          </cell>
        </row>
        <row r="221">
          <cell r="A221" t="str">
            <v>07.06.2024</v>
          </cell>
          <cell r="B221">
            <v>20</v>
          </cell>
          <cell r="C221">
            <v>2041.32</v>
          </cell>
          <cell r="D221">
            <v>0</v>
          </cell>
          <cell r="E221">
            <v>137.71</v>
          </cell>
        </row>
        <row r="222">
          <cell r="A222" t="str">
            <v>07.06.2024</v>
          </cell>
          <cell r="B222">
            <v>21</v>
          </cell>
          <cell r="C222">
            <v>2033.45</v>
          </cell>
          <cell r="D222">
            <v>0</v>
          </cell>
          <cell r="E222">
            <v>356.36</v>
          </cell>
        </row>
        <row r="223">
          <cell r="A223" t="str">
            <v>07.06.2024</v>
          </cell>
          <cell r="B223">
            <v>22</v>
          </cell>
          <cell r="C223">
            <v>1652.11</v>
          </cell>
          <cell r="D223">
            <v>0</v>
          </cell>
          <cell r="E223">
            <v>608.97</v>
          </cell>
        </row>
        <row r="224">
          <cell r="A224" t="str">
            <v>07.06.2024</v>
          </cell>
          <cell r="B224">
            <v>23</v>
          </cell>
          <cell r="C224">
            <v>1281.55</v>
          </cell>
          <cell r="D224">
            <v>0</v>
          </cell>
          <cell r="E224">
            <v>411.45</v>
          </cell>
        </row>
        <row r="225">
          <cell r="A225" t="str">
            <v>08.06.2024</v>
          </cell>
          <cell r="B225">
            <v>0</v>
          </cell>
          <cell r="C225">
            <v>1211.31</v>
          </cell>
          <cell r="D225">
            <v>0</v>
          </cell>
          <cell r="E225">
            <v>31.85</v>
          </cell>
        </row>
        <row r="226">
          <cell r="A226" t="str">
            <v>08.06.2024</v>
          </cell>
          <cell r="B226">
            <v>1</v>
          </cell>
          <cell r="C226">
            <v>992.41</v>
          </cell>
          <cell r="D226">
            <v>76.150000000000006</v>
          </cell>
          <cell r="E226">
            <v>0</v>
          </cell>
        </row>
        <row r="227">
          <cell r="A227" t="str">
            <v>08.06.2024</v>
          </cell>
          <cell r="B227">
            <v>2</v>
          </cell>
          <cell r="C227">
            <v>852.16</v>
          </cell>
          <cell r="D227">
            <v>27.86</v>
          </cell>
          <cell r="E227">
            <v>0</v>
          </cell>
        </row>
        <row r="228">
          <cell r="A228" t="str">
            <v>08.06.2024</v>
          </cell>
          <cell r="B228">
            <v>3</v>
          </cell>
          <cell r="C228">
            <v>793.25</v>
          </cell>
          <cell r="D228">
            <v>0</v>
          </cell>
          <cell r="E228">
            <v>688.73</v>
          </cell>
        </row>
        <row r="229">
          <cell r="A229" t="str">
            <v>08.06.2024</v>
          </cell>
          <cell r="B229">
            <v>4</v>
          </cell>
          <cell r="C229">
            <v>796.95</v>
          </cell>
          <cell r="D229">
            <v>0</v>
          </cell>
          <cell r="E229">
            <v>826.85</v>
          </cell>
        </row>
        <row r="230">
          <cell r="A230" t="str">
            <v>08.06.2024</v>
          </cell>
          <cell r="B230">
            <v>5</v>
          </cell>
          <cell r="C230">
            <v>912.17</v>
          </cell>
          <cell r="D230">
            <v>72.959999999999994</v>
          </cell>
          <cell r="E230">
            <v>0</v>
          </cell>
        </row>
        <row r="231">
          <cell r="A231" t="str">
            <v>08.06.2024</v>
          </cell>
          <cell r="B231">
            <v>6</v>
          </cell>
          <cell r="C231">
            <v>1037.17</v>
          </cell>
          <cell r="D231">
            <v>53.68</v>
          </cell>
          <cell r="E231">
            <v>0</v>
          </cell>
        </row>
        <row r="232">
          <cell r="A232" t="str">
            <v>08.06.2024</v>
          </cell>
          <cell r="B232">
            <v>7</v>
          </cell>
          <cell r="C232">
            <v>1224.06</v>
          </cell>
          <cell r="D232">
            <v>187</v>
          </cell>
          <cell r="E232">
            <v>0</v>
          </cell>
        </row>
        <row r="233">
          <cell r="A233" t="str">
            <v>08.06.2024</v>
          </cell>
          <cell r="B233">
            <v>8</v>
          </cell>
          <cell r="C233">
            <v>1720.06</v>
          </cell>
          <cell r="D233">
            <v>254.99</v>
          </cell>
          <cell r="E233">
            <v>0</v>
          </cell>
        </row>
        <row r="234">
          <cell r="A234" t="str">
            <v>08.06.2024</v>
          </cell>
          <cell r="B234">
            <v>9</v>
          </cell>
          <cell r="C234">
            <v>2029.33</v>
          </cell>
          <cell r="D234">
            <v>28.95</v>
          </cell>
          <cell r="E234">
            <v>0</v>
          </cell>
        </row>
        <row r="235">
          <cell r="A235" t="str">
            <v>08.06.2024</v>
          </cell>
          <cell r="B235">
            <v>10</v>
          </cell>
          <cell r="C235">
            <v>2049.8000000000002</v>
          </cell>
          <cell r="D235">
            <v>26.75</v>
          </cell>
          <cell r="E235">
            <v>0</v>
          </cell>
        </row>
        <row r="236">
          <cell r="A236" t="str">
            <v>08.06.2024</v>
          </cell>
          <cell r="B236">
            <v>11</v>
          </cell>
          <cell r="C236">
            <v>2055.91</v>
          </cell>
          <cell r="D236">
            <v>28.6</v>
          </cell>
          <cell r="E236">
            <v>0</v>
          </cell>
        </row>
        <row r="237">
          <cell r="A237" t="str">
            <v>08.06.2024</v>
          </cell>
          <cell r="B237">
            <v>12</v>
          </cell>
          <cell r="C237">
            <v>2060.17</v>
          </cell>
          <cell r="D237">
            <v>26.62</v>
          </cell>
          <cell r="E237">
            <v>0</v>
          </cell>
        </row>
        <row r="238">
          <cell r="A238" t="str">
            <v>08.06.2024</v>
          </cell>
          <cell r="B238">
            <v>13</v>
          </cell>
          <cell r="C238">
            <v>2057.58</v>
          </cell>
          <cell r="D238">
            <v>20</v>
          </cell>
          <cell r="E238">
            <v>0</v>
          </cell>
        </row>
        <row r="239">
          <cell r="A239" t="str">
            <v>08.06.2024</v>
          </cell>
          <cell r="B239">
            <v>14</v>
          </cell>
          <cell r="C239">
            <v>2065.9499999999998</v>
          </cell>
          <cell r="D239">
            <v>22.84</v>
          </cell>
          <cell r="E239">
            <v>0</v>
          </cell>
        </row>
        <row r="240">
          <cell r="A240" t="str">
            <v>08.06.2024</v>
          </cell>
          <cell r="B240">
            <v>15</v>
          </cell>
          <cell r="C240">
            <v>2070.7600000000002</v>
          </cell>
          <cell r="D240">
            <v>43.79</v>
          </cell>
          <cell r="E240">
            <v>0</v>
          </cell>
        </row>
        <row r="241">
          <cell r="A241" t="str">
            <v>08.06.2024</v>
          </cell>
          <cell r="B241">
            <v>16</v>
          </cell>
          <cell r="C241">
            <v>2085.4</v>
          </cell>
          <cell r="D241">
            <v>84.71</v>
          </cell>
          <cell r="E241">
            <v>0</v>
          </cell>
        </row>
        <row r="242">
          <cell r="A242" t="str">
            <v>08.06.2024</v>
          </cell>
          <cell r="B242">
            <v>17</v>
          </cell>
          <cell r="C242">
            <v>2087.7199999999998</v>
          </cell>
          <cell r="D242">
            <v>3.92</v>
          </cell>
          <cell r="E242">
            <v>0</v>
          </cell>
        </row>
        <row r="243">
          <cell r="A243" t="str">
            <v>08.06.2024</v>
          </cell>
          <cell r="B243">
            <v>18</v>
          </cell>
          <cell r="C243">
            <v>2078.4699999999998</v>
          </cell>
          <cell r="D243">
            <v>0</v>
          </cell>
          <cell r="E243">
            <v>1.57</v>
          </cell>
        </row>
        <row r="244">
          <cell r="A244" t="str">
            <v>08.06.2024</v>
          </cell>
          <cell r="B244">
            <v>19</v>
          </cell>
          <cell r="C244">
            <v>2060.8200000000002</v>
          </cell>
          <cell r="D244">
            <v>11.24</v>
          </cell>
          <cell r="E244">
            <v>0</v>
          </cell>
        </row>
        <row r="245">
          <cell r="A245" t="str">
            <v>08.06.2024</v>
          </cell>
          <cell r="B245">
            <v>20</v>
          </cell>
          <cell r="C245">
            <v>2079.3000000000002</v>
          </cell>
          <cell r="D245">
            <v>9.67</v>
          </cell>
          <cell r="E245">
            <v>0</v>
          </cell>
        </row>
        <row r="246">
          <cell r="A246" t="str">
            <v>08.06.2024</v>
          </cell>
          <cell r="B246">
            <v>21</v>
          </cell>
          <cell r="C246">
            <v>2070.56</v>
          </cell>
          <cell r="D246">
            <v>0</v>
          </cell>
          <cell r="E246">
            <v>65.209999999999994</v>
          </cell>
        </row>
        <row r="247">
          <cell r="A247" t="str">
            <v>08.06.2024</v>
          </cell>
          <cell r="B247">
            <v>22</v>
          </cell>
          <cell r="C247">
            <v>1966.04</v>
          </cell>
          <cell r="D247">
            <v>0</v>
          </cell>
          <cell r="E247">
            <v>697.97</v>
          </cell>
        </row>
        <row r="248">
          <cell r="A248" t="str">
            <v>08.06.2024</v>
          </cell>
          <cell r="B248">
            <v>23</v>
          </cell>
          <cell r="C248">
            <v>1457.26</v>
          </cell>
          <cell r="D248">
            <v>0</v>
          </cell>
          <cell r="E248">
            <v>283.99</v>
          </cell>
        </row>
        <row r="249">
          <cell r="A249" t="str">
            <v>09.06.2024</v>
          </cell>
          <cell r="B249">
            <v>0</v>
          </cell>
          <cell r="C249">
            <v>1130.1600000000001</v>
          </cell>
          <cell r="D249">
            <v>0</v>
          </cell>
          <cell r="E249">
            <v>135.22999999999999</v>
          </cell>
        </row>
        <row r="250">
          <cell r="A250" t="str">
            <v>09.06.2024</v>
          </cell>
          <cell r="B250">
            <v>1</v>
          </cell>
          <cell r="C250">
            <v>1017.95</v>
          </cell>
          <cell r="D250">
            <v>0</v>
          </cell>
          <cell r="E250">
            <v>67.13</v>
          </cell>
        </row>
        <row r="251">
          <cell r="A251" t="str">
            <v>09.06.2024</v>
          </cell>
          <cell r="B251">
            <v>2</v>
          </cell>
          <cell r="C251">
            <v>847.65</v>
          </cell>
          <cell r="D251">
            <v>0</v>
          </cell>
          <cell r="E251">
            <v>30.24</v>
          </cell>
        </row>
        <row r="252">
          <cell r="A252" t="str">
            <v>09.06.2024</v>
          </cell>
          <cell r="B252">
            <v>3</v>
          </cell>
          <cell r="C252">
            <v>761.81</v>
          </cell>
          <cell r="D252">
            <v>0</v>
          </cell>
          <cell r="E252">
            <v>32.24</v>
          </cell>
        </row>
        <row r="253">
          <cell r="A253" t="str">
            <v>09.06.2024</v>
          </cell>
          <cell r="B253">
            <v>4</v>
          </cell>
          <cell r="C253">
            <v>712.13</v>
          </cell>
          <cell r="D253">
            <v>11.22</v>
          </cell>
          <cell r="E253">
            <v>0</v>
          </cell>
        </row>
        <row r="254">
          <cell r="A254" t="str">
            <v>09.06.2024</v>
          </cell>
          <cell r="B254">
            <v>5</v>
          </cell>
          <cell r="C254">
            <v>748.46</v>
          </cell>
          <cell r="D254">
            <v>148.63</v>
          </cell>
          <cell r="E254">
            <v>0</v>
          </cell>
        </row>
        <row r="255">
          <cell r="A255" t="str">
            <v>09.06.2024</v>
          </cell>
          <cell r="B255">
            <v>6</v>
          </cell>
          <cell r="C255">
            <v>746.79</v>
          </cell>
          <cell r="D255">
            <v>244</v>
          </cell>
          <cell r="E255">
            <v>0</v>
          </cell>
        </row>
        <row r="256">
          <cell r="A256" t="str">
            <v>09.06.2024</v>
          </cell>
          <cell r="B256">
            <v>7</v>
          </cell>
          <cell r="C256">
            <v>1137.8399999999999</v>
          </cell>
          <cell r="D256">
            <v>202.88</v>
          </cell>
          <cell r="E256">
            <v>0</v>
          </cell>
        </row>
        <row r="257">
          <cell r="A257" t="str">
            <v>09.06.2024</v>
          </cell>
          <cell r="B257">
            <v>8</v>
          </cell>
          <cell r="C257">
            <v>1490.25</v>
          </cell>
          <cell r="D257">
            <v>193.72</v>
          </cell>
          <cell r="E257">
            <v>0</v>
          </cell>
        </row>
        <row r="258">
          <cell r="A258" t="str">
            <v>09.06.2024</v>
          </cell>
          <cell r="B258">
            <v>9</v>
          </cell>
          <cell r="C258">
            <v>1896.2</v>
          </cell>
          <cell r="D258">
            <v>0</v>
          </cell>
          <cell r="E258">
            <v>7.45</v>
          </cell>
        </row>
        <row r="259">
          <cell r="A259" t="str">
            <v>09.06.2024</v>
          </cell>
          <cell r="B259">
            <v>10</v>
          </cell>
          <cell r="C259">
            <v>2021.81</v>
          </cell>
          <cell r="D259">
            <v>0</v>
          </cell>
          <cell r="E259">
            <v>76.16</v>
          </cell>
        </row>
        <row r="260">
          <cell r="A260" t="str">
            <v>09.06.2024</v>
          </cell>
          <cell r="B260">
            <v>11</v>
          </cell>
          <cell r="C260">
            <v>2028.88</v>
          </cell>
          <cell r="D260">
            <v>0</v>
          </cell>
          <cell r="E260">
            <v>97.26</v>
          </cell>
        </row>
        <row r="261">
          <cell r="A261" t="str">
            <v>09.06.2024</v>
          </cell>
          <cell r="B261">
            <v>12</v>
          </cell>
          <cell r="C261">
            <v>2028.69</v>
          </cell>
          <cell r="D261">
            <v>0</v>
          </cell>
          <cell r="E261">
            <v>26.08</v>
          </cell>
        </row>
        <row r="262">
          <cell r="A262" t="str">
            <v>09.06.2024</v>
          </cell>
          <cell r="B262">
            <v>13</v>
          </cell>
          <cell r="C262">
            <v>2024.16</v>
          </cell>
          <cell r="D262">
            <v>0</v>
          </cell>
          <cell r="E262">
            <v>56.38</v>
          </cell>
        </row>
        <row r="263">
          <cell r="A263" t="str">
            <v>09.06.2024</v>
          </cell>
          <cell r="B263">
            <v>14</v>
          </cell>
          <cell r="C263">
            <v>2028.56</v>
          </cell>
          <cell r="D263">
            <v>0</v>
          </cell>
          <cell r="E263">
            <v>57.32</v>
          </cell>
        </row>
        <row r="264">
          <cell r="A264" t="str">
            <v>09.06.2024</v>
          </cell>
          <cell r="B264">
            <v>15</v>
          </cell>
          <cell r="C264">
            <v>2028.58</v>
          </cell>
          <cell r="D264">
            <v>0</v>
          </cell>
          <cell r="E264">
            <v>38.630000000000003</v>
          </cell>
        </row>
        <row r="265">
          <cell r="A265" t="str">
            <v>09.06.2024</v>
          </cell>
          <cell r="B265">
            <v>16</v>
          </cell>
          <cell r="C265">
            <v>2058.2600000000002</v>
          </cell>
          <cell r="D265">
            <v>0</v>
          </cell>
          <cell r="E265">
            <v>135.72</v>
          </cell>
        </row>
        <row r="266">
          <cell r="A266" t="str">
            <v>09.06.2024</v>
          </cell>
          <cell r="B266">
            <v>17</v>
          </cell>
          <cell r="C266">
            <v>2065.38</v>
          </cell>
          <cell r="D266">
            <v>0</v>
          </cell>
          <cell r="E266">
            <v>143.66</v>
          </cell>
        </row>
        <row r="267">
          <cell r="A267" t="str">
            <v>09.06.2024</v>
          </cell>
          <cell r="B267">
            <v>18</v>
          </cell>
          <cell r="C267">
            <v>2062.59</v>
          </cell>
          <cell r="D267">
            <v>0</v>
          </cell>
          <cell r="E267">
            <v>122.7</v>
          </cell>
        </row>
        <row r="268">
          <cell r="A268" t="str">
            <v>09.06.2024</v>
          </cell>
          <cell r="B268">
            <v>19</v>
          </cell>
          <cell r="C268">
            <v>2033.52</v>
          </cell>
          <cell r="D268">
            <v>0</v>
          </cell>
          <cell r="E268">
            <v>117.51</v>
          </cell>
        </row>
        <row r="269">
          <cell r="A269" t="str">
            <v>09.06.2024</v>
          </cell>
          <cell r="B269">
            <v>20</v>
          </cell>
          <cell r="C269">
            <v>2061.02</v>
          </cell>
          <cell r="D269">
            <v>0</v>
          </cell>
          <cell r="E269">
            <v>6.35</v>
          </cell>
        </row>
        <row r="270">
          <cell r="A270" t="str">
            <v>09.06.2024</v>
          </cell>
          <cell r="B270">
            <v>21</v>
          </cell>
          <cell r="C270">
            <v>2044.78</v>
          </cell>
          <cell r="D270">
            <v>0</v>
          </cell>
          <cell r="E270">
            <v>105.59</v>
          </cell>
        </row>
        <row r="271">
          <cell r="A271" t="str">
            <v>09.06.2024</v>
          </cell>
          <cell r="B271">
            <v>22</v>
          </cell>
          <cell r="C271">
            <v>1939.69</v>
          </cell>
          <cell r="D271">
            <v>0</v>
          </cell>
          <cell r="E271">
            <v>780.24</v>
          </cell>
        </row>
        <row r="272">
          <cell r="A272" t="str">
            <v>09.06.2024</v>
          </cell>
          <cell r="B272">
            <v>23</v>
          </cell>
          <cell r="C272">
            <v>1442.99</v>
          </cell>
          <cell r="D272">
            <v>0</v>
          </cell>
          <cell r="E272">
            <v>423.32</v>
          </cell>
        </row>
        <row r="273">
          <cell r="A273" t="str">
            <v>10.06.2024</v>
          </cell>
          <cell r="B273">
            <v>0</v>
          </cell>
          <cell r="C273">
            <v>1073.8599999999999</v>
          </cell>
          <cell r="D273">
            <v>38.33</v>
          </cell>
          <cell r="E273">
            <v>0</v>
          </cell>
        </row>
        <row r="274">
          <cell r="A274" t="str">
            <v>10.06.2024</v>
          </cell>
          <cell r="B274">
            <v>1</v>
          </cell>
          <cell r="C274">
            <v>930.1</v>
          </cell>
          <cell r="D274">
            <v>83.38</v>
          </cell>
          <cell r="E274">
            <v>0</v>
          </cell>
        </row>
        <row r="275">
          <cell r="A275" t="str">
            <v>10.06.2024</v>
          </cell>
          <cell r="B275">
            <v>2</v>
          </cell>
          <cell r="C275">
            <v>803.21</v>
          </cell>
          <cell r="D275">
            <v>0</v>
          </cell>
          <cell r="E275">
            <v>42.78</v>
          </cell>
        </row>
        <row r="276">
          <cell r="A276" t="str">
            <v>10.06.2024</v>
          </cell>
          <cell r="B276">
            <v>3</v>
          </cell>
          <cell r="C276">
            <v>752.01</v>
          </cell>
          <cell r="D276">
            <v>0</v>
          </cell>
          <cell r="E276">
            <v>146.87</v>
          </cell>
        </row>
        <row r="277">
          <cell r="A277" t="str">
            <v>10.06.2024</v>
          </cell>
          <cell r="B277">
            <v>4</v>
          </cell>
          <cell r="C277">
            <v>655.33000000000004</v>
          </cell>
          <cell r="D277">
            <v>196.09</v>
          </cell>
          <cell r="E277">
            <v>0</v>
          </cell>
        </row>
        <row r="278">
          <cell r="A278" t="str">
            <v>10.06.2024</v>
          </cell>
          <cell r="B278">
            <v>5</v>
          </cell>
          <cell r="C278">
            <v>897.57</v>
          </cell>
          <cell r="D278">
            <v>244.46</v>
          </cell>
          <cell r="E278">
            <v>0</v>
          </cell>
        </row>
        <row r="279">
          <cell r="A279" t="str">
            <v>10.06.2024</v>
          </cell>
          <cell r="B279">
            <v>6</v>
          </cell>
          <cell r="C279">
            <v>1053.42</v>
          </cell>
          <cell r="D279">
            <v>52.85</v>
          </cell>
          <cell r="E279">
            <v>0</v>
          </cell>
        </row>
        <row r="280">
          <cell r="A280" t="str">
            <v>10.06.2024</v>
          </cell>
          <cell r="B280">
            <v>7</v>
          </cell>
          <cell r="C280">
            <v>1410.11</v>
          </cell>
          <cell r="D280">
            <v>323.07</v>
          </cell>
          <cell r="E280">
            <v>0</v>
          </cell>
        </row>
        <row r="281">
          <cell r="A281" t="str">
            <v>10.06.2024</v>
          </cell>
          <cell r="B281">
            <v>8</v>
          </cell>
          <cell r="C281">
            <v>2022.53</v>
          </cell>
          <cell r="D281">
            <v>0</v>
          </cell>
          <cell r="E281">
            <v>20.85</v>
          </cell>
        </row>
        <row r="282">
          <cell r="A282" t="str">
            <v>10.06.2024</v>
          </cell>
          <cell r="B282">
            <v>9</v>
          </cell>
          <cell r="C282">
            <v>2060.6</v>
          </cell>
          <cell r="D282">
            <v>0</v>
          </cell>
          <cell r="E282">
            <v>18.93</v>
          </cell>
        </row>
        <row r="283">
          <cell r="A283" t="str">
            <v>10.06.2024</v>
          </cell>
          <cell r="B283">
            <v>10</v>
          </cell>
          <cell r="C283">
            <v>2070.29</v>
          </cell>
          <cell r="D283">
            <v>0</v>
          </cell>
          <cell r="E283">
            <v>22.91</v>
          </cell>
        </row>
        <row r="284">
          <cell r="A284" t="str">
            <v>10.06.2024</v>
          </cell>
          <cell r="B284">
            <v>11</v>
          </cell>
          <cell r="C284">
            <v>2068.77</v>
          </cell>
          <cell r="D284">
            <v>0</v>
          </cell>
          <cell r="E284">
            <v>17.05</v>
          </cell>
        </row>
        <row r="285">
          <cell r="A285" t="str">
            <v>10.06.2024</v>
          </cell>
          <cell r="B285">
            <v>12</v>
          </cell>
          <cell r="C285">
            <v>2071.67</v>
          </cell>
          <cell r="D285">
            <v>0</v>
          </cell>
          <cell r="E285">
            <v>12.54</v>
          </cell>
        </row>
        <row r="286">
          <cell r="A286" t="str">
            <v>10.06.2024</v>
          </cell>
          <cell r="B286">
            <v>13</v>
          </cell>
          <cell r="C286">
            <v>2071.9899999999998</v>
          </cell>
          <cell r="D286">
            <v>0</v>
          </cell>
          <cell r="E286">
            <v>14.55</v>
          </cell>
        </row>
        <row r="287">
          <cell r="A287" t="str">
            <v>10.06.2024</v>
          </cell>
          <cell r="B287">
            <v>14</v>
          </cell>
          <cell r="C287">
            <v>2086.42</v>
          </cell>
          <cell r="D287">
            <v>0</v>
          </cell>
          <cell r="E287">
            <v>23.55</v>
          </cell>
        </row>
        <row r="288">
          <cell r="A288" t="str">
            <v>10.06.2024</v>
          </cell>
          <cell r="B288">
            <v>15</v>
          </cell>
          <cell r="C288">
            <v>2086.73</v>
          </cell>
          <cell r="D288">
            <v>0</v>
          </cell>
          <cell r="E288">
            <v>36.35</v>
          </cell>
        </row>
        <row r="289">
          <cell r="A289" t="str">
            <v>10.06.2024</v>
          </cell>
          <cell r="B289">
            <v>16</v>
          </cell>
          <cell r="C289">
            <v>2105.16</v>
          </cell>
          <cell r="D289">
            <v>0</v>
          </cell>
          <cell r="E289">
            <v>42.67</v>
          </cell>
        </row>
        <row r="290">
          <cell r="A290" t="str">
            <v>10.06.2024</v>
          </cell>
          <cell r="B290">
            <v>17</v>
          </cell>
          <cell r="C290">
            <v>2089.69</v>
          </cell>
          <cell r="D290">
            <v>0</v>
          </cell>
          <cell r="E290">
            <v>29.69</v>
          </cell>
        </row>
        <row r="291">
          <cell r="A291" t="str">
            <v>10.06.2024</v>
          </cell>
          <cell r="B291">
            <v>18</v>
          </cell>
          <cell r="C291">
            <v>2087.91</v>
          </cell>
          <cell r="D291">
            <v>0</v>
          </cell>
          <cell r="E291">
            <v>29.92</v>
          </cell>
        </row>
        <row r="292">
          <cell r="A292" t="str">
            <v>10.06.2024</v>
          </cell>
          <cell r="B292">
            <v>19</v>
          </cell>
          <cell r="C292">
            <v>2057.5</v>
          </cell>
          <cell r="D292">
            <v>0</v>
          </cell>
          <cell r="E292">
            <v>13.29</v>
          </cell>
        </row>
        <row r="293">
          <cell r="A293" t="str">
            <v>10.06.2024</v>
          </cell>
          <cell r="B293">
            <v>20</v>
          </cell>
          <cell r="C293">
            <v>2074.6799999999998</v>
          </cell>
          <cell r="D293">
            <v>0</v>
          </cell>
          <cell r="E293">
            <v>26.16</v>
          </cell>
        </row>
        <row r="294">
          <cell r="A294" t="str">
            <v>10.06.2024</v>
          </cell>
          <cell r="B294">
            <v>21</v>
          </cell>
          <cell r="C294">
            <v>2067.04</v>
          </cell>
          <cell r="D294">
            <v>0</v>
          </cell>
          <cell r="E294">
            <v>65.25</v>
          </cell>
        </row>
        <row r="295">
          <cell r="A295" t="str">
            <v>10.06.2024</v>
          </cell>
          <cell r="B295">
            <v>22</v>
          </cell>
          <cell r="C295">
            <v>1927.79</v>
          </cell>
          <cell r="D295">
            <v>0</v>
          </cell>
          <cell r="E295">
            <v>751.25</v>
          </cell>
        </row>
        <row r="296">
          <cell r="A296" t="str">
            <v>10.06.2024</v>
          </cell>
          <cell r="B296">
            <v>23</v>
          </cell>
          <cell r="C296">
            <v>1391.3</v>
          </cell>
          <cell r="D296">
            <v>0</v>
          </cell>
          <cell r="E296">
            <v>373.78</v>
          </cell>
        </row>
        <row r="297">
          <cell r="A297" t="str">
            <v>11.06.2024</v>
          </cell>
          <cell r="B297">
            <v>0</v>
          </cell>
          <cell r="C297">
            <v>1053.99</v>
          </cell>
          <cell r="D297">
            <v>0</v>
          </cell>
          <cell r="E297">
            <v>106.73</v>
          </cell>
        </row>
        <row r="298">
          <cell r="A298" t="str">
            <v>11.06.2024</v>
          </cell>
          <cell r="B298">
            <v>1</v>
          </cell>
          <cell r="C298">
            <v>929.7</v>
          </cell>
          <cell r="D298">
            <v>0</v>
          </cell>
          <cell r="E298">
            <v>30.42</v>
          </cell>
        </row>
        <row r="299">
          <cell r="A299" t="str">
            <v>11.06.2024</v>
          </cell>
          <cell r="B299">
            <v>2</v>
          </cell>
          <cell r="C299">
            <v>768.15</v>
          </cell>
          <cell r="D299">
            <v>0</v>
          </cell>
          <cell r="E299">
            <v>47.65</v>
          </cell>
        </row>
        <row r="300">
          <cell r="A300" t="str">
            <v>11.06.2024</v>
          </cell>
          <cell r="B300">
            <v>3</v>
          </cell>
          <cell r="C300">
            <v>651.04999999999995</v>
          </cell>
          <cell r="D300">
            <v>0</v>
          </cell>
          <cell r="E300">
            <v>674.56</v>
          </cell>
        </row>
        <row r="301">
          <cell r="A301" t="str">
            <v>11.06.2024</v>
          </cell>
          <cell r="B301">
            <v>4</v>
          </cell>
          <cell r="C301">
            <v>609.61</v>
          </cell>
          <cell r="D301">
            <v>14.35</v>
          </cell>
          <cell r="E301">
            <v>0</v>
          </cell>
        </row>
        <row r="302">
          <cell r="A302" t="str">
            <v>11.06.2024</v>
          </cell>
          <cell r="B302">
            <v>5</v>
          </cell>
          <cell r="C302">
            <v>134.18</v>
          </cell>
          <cell r="D302">
            <v>976.43</v>
          </cell>
          <cell r="E302">
            <v>0</v>
          </cell>
        </row>
        <row r="303">
          <cell r="A303" t="str">
            <v>11.06.2024</v>
          </cell>
          <cell r="B303">
            <v>6</v>
          </cell>
          <cell r="C303">
            <v>1051.5999999999999</v>
          </cell>
          <cell r="D303">
            <v>56.09</v>
          </cell>
          <cell r="E303">
            <v>0</v>
          </cell>
        </row>
        <row r="304">
          <cell r="A304" t="str">
            <v>11.06.2024</v>
          </cell>
          <cell r="B304">
            <v>7</v>
          </cell>
          <cell r="C304">
            <v>1383.65</v>
          </cell>
          <cell r="D304">
            <v>235.06</v>
          </cell>
          <cell r="E304">
            <v>0</v>
          </cell>
        </row>
        <row r="305">
          <cell r="A305" t="str">
            <v>11.06.2024</v>
          </cell>
          <cell r="B305">
            <v>8</v>
          </cell>
          <cell r="C305">
            <v>1812.41</v>
          </cell>
          <cell r="D305">
            <v>183.17</v>
          </cell>
          <cell r="E305">
            <v>0</v>
          </cell>
        </row>
        <row r="306">
          <cell r="A306" t="str">
            <v>11.06.2024</v>
          </cell>
          <cell r="B306">
            <v>9</v>
          </cell>
          <cell r="C306">
            <v>2073.25</v>
          </cell>
          <cell r="D306">
            <v>0</v>
          </cell>
          <cell r="E306">
            <v>17.13</v>
          </cell>
        </row>
        <row r="307">
          <cell r="A307" t="str">
            <v>11.06.2024</v>
          </cell>
          <cell r="B307">
            <v>10</v>
          </cell>
          <cell r="C307">
            <v>2078.5700000000002</v>
          </cell>
          <cell r="D307">
            <v>0</v>
          </cell>
          <cell r="E307">
            <v>9.7799999999999994</v>
          </cell>
        </row>
        <row r="308">
          <cell r="A308" t="str">
            <v>11.06.2024</v>
          </cell>
          <cell r="B308">
            <v>11</v>
          </cell>
          <cell r="C308">
            <v>2096.09</v>
          </cell>
          <cell r="D308">
            <v>0</v>
          </cell>
          <cell r="E308">
            <v>26.47</v>
          </cell>
        </row>
        <row r="309">
          <cell r="A309" t="str">
            <v>11.06.2024</v>
          </cell>
          <cell r="B309">
            <v>12</v>
          </cell>
          <cell r="C309">
            <v>2100.48</v>
          </cell>
          <cell r="D309">
            <v>0</v>
          </cell>
          <cell r="E309">
            <v>18.8</v>
          </cell>
        </row>
        <row r="310">
          <cell r="A310" t="str">
            <v>11.06.2024</v>
          </cell>
          <cell r="B310">
            <v>13</v>
          </cell>
          <cell r="C310">
            <v>2095.4</v>
          </cell>
          <cell r="D310">
            <v>0</v>
          </cell>
          <cell r="E310">
            <v>4.26</v>
          </cell>
        </row>
        <row r="311">
          <cell r="A311" t="str">
            <v>11.06.2024</v>
          </cell>
          <cell r="B311">
            <v>14</v>
          </cell>
          <cell r="C311">
            <v>2121.67</v>
          </cell>
          <cell r="D311">
            <v>121.1</v>
          </cell>
          <cell r="E311">
            <v>0</v>
          </cell>
        </row>
        <row r="312">
          <cell r="A312" t="str">
            <v>11.06.2024</v>
          </cell>
          <cell r="B312">
            <v>15</v>
          </cell>
          <cell r="C312">
            <v>2145.35</v>
          </cell>
          <cell r="D312">
            <v>413.34</v>
          </cell>
          <cell r="E312">
            <v>0</v>
          </cell>
        </row>
        <row r="313">
          <cell r="A313" t="str">
            <v>11.06.2024</v>
          </cell>
          <cell r="B313">
            <v>16</v>
          </cell>
          <cell r="C313">
            <v>2172.27</v>
          </cell>
          <cell r="D313">
            <v>86.1</v>
          </cell>
          <cell r="E313">
            <v>0</v>
          </cell>
        </row>
        <row r="314">
          <cell r="A314" t="str">
            <v>11.06.2024</v>
          </cell>
          <cell r="B314">
            <v>17</v>
          </cell>
          <cell r="C314">
            <v>2144.17</v>
          </cell>
          <cell r="D314">
            <v>0</v>
          </cell>
          <cell r="E314">
            <v>37.25</v>
          </cell>
        </row>
        <row r="315">
          <cell r="A315" t="str">
            <v>11.06.2024</v>
          </cell>
          <cell r="B315">
            <v>18</v>
          </cell>
          <cell r="C315">
            <v>2099.4699999999998</v>
          </cell>
          <cell r="D315">
            <v>0</v>
          </cell>
          <cell r="E315">
            <v>37.56</v>
          </cell>
        </row>
        <row r="316">
          <cell r="A316" t="str">
            <v>11.06.2024</v>
          </cell>
          <cell r="B316">
            <v>19</v>
          </cell>
          <cell r="C316">
            <v>2060.6999999999998</v>
          </cell>
          <cell r="D316">
            <v>0</v>
          </cell>
          <cell r="E316">
            <v>18.39</v>
          </cell>
        </row>
        <row r="317">
          <cell r="A317" t="str">
            <v>11.06.2024</v>
          </cell>
          <cell r="B317">
            <v>20</v>
          </cell>
          <cell r="C317">
            <v>2073.56</v>
          </cell>
          <cell r="D317">
            <v>0</v>
          </cell>
          <cell r="E317">
            <v>17.829999999999998</v>
          </cell>
        </row>
        <row r="318">
          <cell r="A318" t="str">
            <v>11.06.2024</v>
          </cell>
          <cell r="B318">
            <v>21</v>
          </cell>
          <cell r="C318">
            <v>2064.67</v>
          </cell>
          <cell r="D318">
            <v>0</v>
          </cell>
          <cell r="E318">
            <v>28.04</v>
          </cell>
        </row>
        <row r="319">
          <cell r="A319" t="str">
            <v>11.06.2024</v>
          </cell>
          <cell r="B319">
            <v>22</v>
          </cell>
          <cell r="C319">
            <v>1974.44</v>
          </cell>
          <cell r="D319">
            <v>0</v>
          </cell>
          <cell r="E319">
            <v>161.76</v>
          </cell>
        </row>
        <row r="320">
          <cell r="A320" t="str">
            <v>11.06.2024</v>
          </cell>
          <cell r="B320">
            <v>23</v>
          </cell>
          <cell r="C320">
            <v>1451.55</v>
          </cell>
          <cell r="D320">
            <v>0</v>
          </cell>
          <cell r="E320">
            <v>254.78</v>
          </cell>
        </row>
        <row r="321">
          <cell r="A321" t="str">
            <v>12.06.2024</v>
          </cell>
          <cell r="B321">
            <v>0</v>
          </cell>
          <cell r="C321">
            <v>1181.72</v>
          </cell>
          <cell r="D321">
            <v>0</v>
          </cell>
          <cell r="E321">
            <v>64.14</v>
          </cell>
        </row>
        <row r="322">
          <cell r="A322" t="str">
            <v>12.06.2024</v>
          </cell>
          <cell r="B322">
            <v>1</v>
          </cell>
          <cell r="C322">
            <v>1102.49</v>
          </cell>
          <cell r="D322">
            <v>54.22</v>
          </cell>
          <cell r="E322">
            <v>0</v>
          </cell>
        </row>
        <row r="323">
          <cell r="A323" t="str">
            <v>12.06.2024</v>
          </cell>
          <cell r="B323">
            <v>2</v>
          </cell>
          <cell r="C323">
            <v>965.16</v>
          </cell>
          <cell r="D323">
            <v>151.93</v>
          </cell>
          <cell r="E323">
            <v>0</v>
          </cell>
        </row>
        <row r="324">
          <cell r="A324" t="str">
            <v>12.06.2024</v>
          </cell>
          <cell r="B324">
            <v>3</v>
          </cell>
          <cell r="C324">
            <v>790.27</v>
          </cell>
          <cell r="D324">
            <v>51.15</v>
          </cell>
          <cell r="E324">
            <v>0</v>
          </cell>
        </row>
        <row r="325">
          <cell r="A325" t="str">
            <v>12.06.2024</v>
          </cell>
          <cell r="B325">
            <v>4</v>
          </cell>
          <cell r="C325">
            <v>736.44</v>
          </cell>
          <cell r="D325">
            <v>85.7</v>
          </cell>
          <cell r="E325">
            <v>0</v>
          </cell>
        </row>
        <row r="326">
          <cell r="A326" t="str">
            <v>12.06.2024</v>
          </cell>
          <cell r="B326">
            <v>5</v>
          </cell>
          <cell r="C326">
            <v>827.39</v>
          </cell>
          <cell r="D326">
            <v>197.39</v>
          </cell>
          <cell r="E326">
            <v>0</v>
          </cell>
        </row>
        <row r="327">
          <cell r="A327" t="str">
            <v>12.06.2024</v>
          </cell>
          <cell r="B327">
            <v>6</v>
          </cell>
          <cell r="C327">
            <v>858.87</v>
          </cell>
          <cell r="D327">
            <v>192.32</v>
          </cell>
          <cell r="E327">
            <v>0</v>
          </cell>
        </row>
        <row r="328">
          <cell r="A328" t="str">
            <v>12.06.2024</v>
          </cell>
          <cell r="B328">
            <v>7</v>
          </cell>
          <cell r="C328">
            <v>1148.99</v>
          </cell>
          <cell r="D328">
            <v>189.55</v>
          </cell>
          <cell r="E328">
            <v>0</v>
          </cell>
        </row>
        <row r="329">
          <cell r="A329" t="str">
            <v>12.06.2024</v>
          </cell>
          <cell r="B329">
            <v>8</v>
          </cell>
          <cell r="C329">
            <v>1493.53</v>
          </cell>
          <cell r="D329">
            <v>498</v>
          </cell>
          <cell r="E329">
            <v>0</v>
          </cell>
        </row>
        <row r="330">
          <cell r="A330" t="str">
            <v>12.06.2024</v>
          </cell>
          <cell r="B330">
            <v>9</v>
          </cell>
          <cell r="C330">
            <v>1996.06</v>
          </cell>
          <cell r="D330">
            <v>48.05</v>
          </cell>
          <cell r="E330">
            <v>0</v>
          </cell>
        </row>
        <row r="331">
          <cell r="A331" t="str">
            <v>12.06.2024</v>
          </cell>
          <cell r="B331">
            <v>10</v>
          </cell>
          <cell r="C331">
            <v>2063.15</v>
          </cell>
          <cell r="D331">
            <v>0</v>
          </cell>
          <cell r="E331">
            <v>2.9</v>
          </cell>
        </row>
        <row r="332">
          <cell r="A332" t="str">
            <v>12.06.2024</v>
          </cell>
          <cell r="B332">
            <v>11</v>
          </cell>
          <cell r="C332">
            <v>2076.36</v>
          </cell>
          <cell r="D332">
            <v>0</v>
          </cell>
          <cell r="E332">
            <v>4.38</v>
          </cell>
        </row>
        <row r="333">
          <cell r="A333" t="str">
            <v>12.06.2024</v>
          </cell>
          <cell r="B333">
            <v>12</v>
          </cell>
          <cell r="C333">
            <v>2076.27</v>
          </cell>
          <cell r="D333">
            <v>16.68</v>
          </cell>
          <cell r="E333">
            <v>0</v>
          </cell>
        </row>
        <row r="334">
          <cell r="A334" t="str">
            <v>12.06.2024</v>
          </cell>
          <cell r="B334">
            <v>13</v>
          </cell>
          <cell r="C334">
            <v>2072.41</v>
          </cell>
          <cell r="D334">
            <v>15.69</v>
          </cell>
          <cell r="E334">
            <v>0</v>
          </cell>
        </row>
        <row r="335">
          <cell r="A335" t="str">
            <v>12.06.2024</v>
          </cell>
          <cell r="B335">
            <v>14</v>
          </cell>
          <cell r="C335">
            <v>2073.41</v>
          </cell>
          <cell r="D335">
            <v>25.31</v>
          </cell>
          <cell r="E335">
            <v>0</v>
          </cell>
        </row>
        <row r="336">
          <cell r="A336" t="str">
            <v>12.06.2024</v>
          </cell>
          <cell r="B336">
            <v>15</v>
          </cell>
          <cell r="C336">
            <v>2072.6799999999998</v>
          </cell>
          <cell r="D336">
            <v>42.71</v>
          </cell>
          <cell r="E336">
            <v>0</v>
          </cell>
        </row>
        <row r="337">
          <cell r="A337" t="str">
            <v>12.06.2024</v>
          </cell>
          <cell r="B337">
            <v>16</v>
          </cell>
          <cell r="C337">
            <v>2069.6999999999998</v>
          </cell>
          <cell r="D337">
            <v>19.600000000000001</v>
          </cell>
          <cell r="E337">
            <v>0</v>
          </cell>
        </row>
        <row r="338">
          <cell r="A338" t="str">
            <v>12.06.2024</v>
          </cell>
          <cell r="B338">
            <v>17</v>
          </cell>
          <cell r="C338">
            <v>2047.6</v>
          </cell>
          <cell r="D338">
            <v>5.99</v>
          </cell>
          <cell r="E338">
            <v>0</v>
          </cell>
        </row>
        <row r="339">
          <cell r="A339" t="str">
            <v>12.06.2024</v>
          </cell>
          <cell r="B339">
            <v>18</v>
          </cell>
          <cell r="C339">
            <v>2038.97</v>
          </cell>
          <cell r="D339">
            <v>2.63</v>
          </cell>
          <cell r="E339">
            <v>0</v>
          </cell>
        </row>
        <row r="340">
          <cell r="A340" t="str">
            <v>12.06.2024</v>
          </cell>
          <cell r="B340">
            <v>19</v>
          </cell>
          <cell r="C340">
            <v>2006</v>
          </cell>
          <cell r="D340">
            <v>39.549999999999997</v>
          </cell>
          <cell r="E340">
            <v>0</v>
          </cell>
        </row>
        <row r="341">
          <cell r="A341" t="str">
            <v>12.06.2024</v>
          </cell>
          <cell r="B341">
            <v>20</v>
          </cell>
          <cell r="C341">
            <v>2043.88</v>
          </cell>
          <cell r="D341">
            <v>36.71</v>
          </cell>
          <cell r="E341">
            <v>0</v>
          </cell>
        </row>
        <row r="342">
          <cell r="A342" t="str">
            <v>12.06.2024</v>
          </cell>
          <cell r="B342">
            <v>21</v>
          </cell>
          <cell r="C342">
            <v>2030.07</v>
          </cell>
          <cell r="D342">
            <v>0</v>
          </cell>
          <cell r="E342">
            <v>18.11</v>
          </cell>
        </row>
        <row r="343">
          <cell r="A343" t="str">
            <v>12.06.2024</v>
          </cell>
          <cell r="B343">
            <v>22</v>
          </cell>
          <cell r="C343">
            <v>1750.34</v>
          </cell>
          <cell r="D343">
            <v>36.99</v>
          </cell>
          <cell r="E343">
            <v>0</v>
          </cell>
        </row>
        <row r="344">
          <cell r="A344" t="str">
            <v>12.06.2024</v>
          </cell>
          <cell r="B344">
            <v>23</v>
          </cell>
          <cell r="C344">
            <v>1351.81</v>
          </cell>
          <cell r="D344">
            <v>0</v>
          </cell>
          <cell r="E344">
            <v>82.75</v>
          </cell>
        </row>
        <row r="345">
          <cell r="A345" t="str">
            <v>13.06.2024</v>
          </cell>
          <cell r="B345">
            <v>0</v>
          </cell>
          <cell r="C345">
            <v>1143.8</v>
          </cell>
          <cell r="D345">
            <v>0</v>
          </cell>
          <cell r="E345">
            <v>57.06</v>
          </cell>
        </row>
        <row r="346">
          <cell r="A346" t="str">
            <v>13.06.2024</v>
          </cell>
          <cell r="B346">
            <v>1</v>
          </cell>
          <cell r="C346">
            <v>1110.3499999999999</v>
          </cell>
          <cell r="D346">
            <v>0</v>
          </cell>
          <cell r="E346">
            <v>76.790000000000006</v>
          </cell>
        </row>
        <row r="347">
          <cell r="A347" t="str">
            <v>13.06.2024</v>
          </cell>
          <cell r="B347">
            <v>2</v>
          </cell>
          <cell r="C347">
            <v>976.8</v>
          </cell>
          <cell r="D347">
            <v>0</v>
          </cell>
          <cell r="E347">
            <v>88.2</v>
          </cell>
        </row>
        <row r="348">
          <cell r="A348" t="str">
            <v>13.06.2024</v>
          </cell>
          <cell r="B348">
            <v>3</v>
          </cell>
          <cell r="C348">
            <v>809.19</v>
          </cell>
          <cell r="D348">
            <v>0</v>
          </cell>
          <cell r="E348">
            <v>9.5299999999999994</v>
          </cell>
        </row>
        <row r="349">
          <cell r="A349" t="str">
            <v>13.06.2024</v>
          </cell>
          <cell r="B349">
            <v>4</v>
          </cell>
          <cell r="C349">
            <v>702.31</v>
          </cell>
          <cell r="D349">
            <v>192.18</v>
          </cell>
          <cell r="E349">
            <v>0</v>
          </cell>
        </row>
        <row r="350">
          <cell r="A350" t="str">
            <v>13.06.2024</v>
          </cell>
          <cell r="B350">
            <v>5</v>
          </cell>
          <cell r="C350">
            <v>996.74</v>
          </cell>
          <cell r="D350">
            <v>120.77</v>
          </cell>
          <cell r="E350">
            <v>0</v>
          </cell>
        </row>
        <row r="351">
          <cell r="A351" t="str">
            <v>13.06.2024</v>
          </cell>
          <cell r="B351">
            <v>6</v>
          </cell>
          <cell r="C351">
            <v>1116.47</v>
          </cell>
          <cell r="D351">
            <v>103.12</v>
          </cell>
          <cell r="E351">
            <v>0</v>
          </cell>
        </row>
        <row r="352">
          <cell r="A352" t="str">
            <v>13.06.2024</v>
          </cell>
          <cell r="B352">
            <v>7</v>
          </cell>
          <cell r="C352">
            <v>1419.55</v>
          </cell>
          <cell r="D352">
            <v>336.63</v>
          </cell>
          <cell r="E352">
            <v>0</v>
          </cell>
        </row>
        <row r="353">
          <cell r="A353" t="str">
            <v>13.06.2024</v>
          </cell>
          <cell r="B353">
            <v>8</v>
          </cell>
          <cell r="C353">
            <v>2049.4299999999998</v>
          </cell>
          <cell r="D353">
            <v>0</v>
          </cell>
          <cell r="E353">
            <v>29.86</v>
          </cell>
        </row>
        <row r="354">
          <cell r="A354" t="str">
            <v>13.06.2024</v>
          </cell>
          <cell r="B354">
            <v>9</v>
          </cell>
          <cell r="C354">
            <v>2096.29</v>
          </cell>
          <cell r="D354">
            <v>32.590000000000003</v>
          </cell>
          <cell r="E354">
            <v>0</v>
          </cell>
        </row>
        <row r="355">
          <cell r="A355" t="str">
            <v>13.06.2024</v>
          </cell>
          <cell r="B355">
            <v>10</v>
          </cell>
          <cell r="C355">
            <v>2111.08</v>
          </cell>
          <cell r="D355">
            <v>188.06</v>
          </cell>
          <cell r="E355">
            <v>0</v>
          </cell>
        </row>
        <row r="356">
          <cell r="A356" t="str">
            <v>13.06.2024</v>
          </cell>
          <cell r="B356">
            <v>11</v>
          </cell>
          <cell r="C356">
            <v>2121.0100000000002</v>
          </cell>
          <cell r="D356">
            <v>265.08999999999997</v>
          </cell>
          <cell r="E356">
            <v>0</v>
          </cell>
        </row>
        <row r="357">
          <cell r="A357" t="str">
            <v>13.06.2024</v>
          </cell>
          <cell r="B357">
            <v>12</v>
          </cell>
          <cell r="C357">
            <v>2117.06</v>
          </cell>
          <cell r="D357">
            <v>721.76</v>
          </cell>
          <cell r="E357">
            <v>0</v>
          </cell>
        </row>
        <row r="358">
          <cell r="A358" t="str">
            <v>13.06.2024</v>
          </cell>
          <cell r="B358">
            <v>13</v>
          </cell>
          <cell r="C358">
            <v>2120.7800000000002</v>
          </cell>
          <cell r="D358">
            <v>746.96</v>
          </cell>
          <cell r="E358">
            <v>0</v>
          </cell>
        </row>
        <row r="359">
          <cell r="A359" t="str">
            <v>13.06.2024</v>
          </cell>
          <cell r="B359">
            <v>14</v>
          </cell>
          <cell r="C359">
            <v>2135.7399999999998</v>
          </cell>
          <cell r="D359">
            <v>741.17</v>
          </cell>
          <cell r="E359">
            <v>0</v>
          </cell>
        </row>
        <row r="360">
          <cell r="A360" t="str">
            <v>13.06.2024</v>
          </cell>
          <cell r="B360">
            <v>15</v>
          </cell>
          <cell r="C360">
            <v>2136.75</v>
          </cell>
          <cell r="D360">
            <v>817.96</v>
          </cell>
          <cell r="E360">
            <v>0</v>
          </cell>
        </row>
        <row r="361">
          <cell r="A361" t="str">
            <v>13.06.2024</v>
          </cell>
          <cell r="B361">
            <v>16</v>
          </cell>
          <cell r="C361">
            <v>2140.5300000000002</v>
          </cell>
          <cell r="D361">
            <v>645.23</v>
          </cell>
          <cell r="E361">
            <v>0</v>
          </cell>
        </row>
        <row r="362">
          <cell r="A362" t="str">
            <v>13.06.2024</v>
          </cell>
          <cell r="B362">
            <v>17</v>
          </cell>
          <cell r="C362">
            <v>2133.31</v>
          </cell>
          <cell r="D362">
            <v>505.86</v>
          </cell>
          <cell r="E362">
            <v>0</v>
          </cell>
        </row>
        <row r="363">
          <cell r="A363" t="str">
            <v>13.06.2024</v>
          </cell>
          <cell r="B363">
            <v>18</v>
          </cell>
          <cell r="C363">
            <v>2135.7399999999998</v>
          </cell>
          <cell r="D363">
            <v>231.52</v>
          </cell>
          <cell r="E363">
            <v>0</v>
          </cell>
        </row>
        <row r="364">
          <cell r="A364" t="str">
            <v>13.06.2024</v>
          </cell>
          <cell r="B364">
            <v>19</v>
          </cell>
          <cell r="C364">
            <v>2094.91</v>
          </cell>
          <cell r="D364">
            <v>29.38</v>
          </cell>
          <cell r="E364">
            <v>0</v>
          </cell>
        </row>
        <row r="365">
          <cell r="A365" t="str">
            <v>13.06.2024</v>
          </cell>
          <cell r="B365">
            <v>20</v>
          </cell>
          <cell r="C365">
            <v>2115.7800000000002</v>
          </cell>
          <cell r="D365">
            <v>183.4</v>
          </cell>
          <cell r="E365">
            <v>0</v>
          </cell>
        </row>
        <row r="366">
          <cell r="A366" t="str">
            <v>13.06.2024</v>
          </cell>
          <cell r="B366">
            <v>21</v>
          </cell>
          <cell r="C366">
            <v>2076.7199999999998</v>
          </cell>
          <cell r="D366">
            <v>0</v>
          </cell>
          <cell r="E366">
            <v>43.87</v>
          </cell>
        </row>
        <row r="367">
          <cell r="A367" t="str">
            <v>13.06.2024</v>
          </cell>
          <cell r="B367">
            <v>22</v>
          </cell>
          <cell r="C367">
            <v>2019.82</v>
          </cell>
          <cell r="D367">
            <v>0</v>
          </cell>
          <cell r="E367">
            <v>79.010000000000005</v>
          </cell>
        </row>
        <row r="368">
          <cell r="A368" t="str">
            <v>13.06.2024</v>
          </cell>
          <cell r="B368">
            <v>23</v>
          </cell>
          <cell r="C368">
            <v>1432.03</v>
          </cell>
          <cell r="D368">
            <v>0</v>
          </cell>
          <cell r="E368">
            <v>363.2</v>
          </cell>
        </row>
        <row r="369">
          <cell r="A369" t="str">
            <v>14.06.2024</v>
          </cell>
          <cell r="B369">
            <v>0</v>
          </cell>
          <cell r="C369">
            <v>1117.82</v>
          </cell>
          <cell r="D369">
            <v>46.66</v>
          </cell>
          <cell r="E369">
            <v>0</v>
          </cell>
        </row>
        <row r="370">
          <cell r="A370" t="str">
            <v>14.06.2024</v>
          </cell>
          <cell r="B370">
            <v>1</v>
          </cell>
          <cell r="C370">
            <v>1048.54</v>
          </cell>
          <cell r="D370">
            <v>18.48</v>
          </cell>
          <cell r="E370">
            <v>0</v>
          </cell>
        </row>
        <row r="371">
          <cell r="A371" t="str">
            <v>14.06.2024</v>
          </cell>
          <cell r="B371">
            <v>2</v>
          </cell>
          <cell r="C371">
            <v>825.8</v>
          </cell>
          <cell r="D371">
            <v>30.91</v>
          </cell>
          <cell r="E371">
            <v>0</v>
          </cell>
        </row>
        <row r="372">
          <cell r="A372" t="str">
            <v>14.06.2024</v>
          </cell>
          <cell r="B372">
            <v>3</v>
          </cell>
          <cell r="C372">
            <v>697.49</v>
          </cell>
          <cell r="D372">
            <v>3.61</v>
          </cell>
          <cell r="E372">
            <v>0</v>
          </cell>
        </row>
        <row r="373">
          <cell r="A373" t="str">
            <v>14.06.2024</v>
          </cell>
          <cell r="B373">
            <v>4</v>
          </cell>
          <cell r="C373">
            <v>728.05</v>
          </cell>
          <cell r="D373">
            <v>77.38</v>
          </cell>
          <cell r="E373">
            <v>0</v>
          </cell>
        </row>
        <row r="374">
          <cell r="A374" t="str">
            <v>14.06.2024</v>
          </cell>
          <cell r="B374">
            <v>5</v>
          </cell>
          <cell r="C374">
            <v>1004.89</v>
          </cell>
          <cell r="D374">
            <v>127.17</v>
          </cell>
          <cell r="E374">
            <v>0</v>
          </cell>
        </row>
        <row r="375">
          <cell r="A375" t="str">
            <v>14.06.2024</v>
          </cell>
          <cell r="B375">
            <v>6</v>
          </cell>
          <cell r="C375">
            <v>1087.32</v>
          </cell>
          <cell r="D375">
            <v>218.25</v>
          </cell>
          <cell r="E375">
            <v>0</v>
          </cell>
        </row>
        <row r="376">
          <cell r="A376" t="str">
            <v>14.06.2024</v>
          </cell>
          <cell r="B376">
            <v>7</v>
          </cell>
          <cell r="C376">
            <v>1377.47</v>
          </cell>
          <cell r="D376">
            <v>471.55</v>
          </cell>
          <cell r="E376">
            <v>0</v>
          </cell>
        </row>
        <row r="377">
          <cell r="A377" t="str">
            <v>14.06.2024</v>
          </cell>
          <cell r="B377">
            <v>8</v>
          </cell>
          <cell r="C377">
            <v>2037.66</v>
          </cell>
          <cell r="D377">
            <v>44.43</v>
          </cell>
          <cell r="E377">
            <v>0</v>
          </cell>
        </row>
        <row r="378">
          <cell r="A378" t="str">
            <v>14.06.2024</v>
          </cell>
          <cell r="B378">
            <v>9</v>
          </cell>
          <cell r="C378">
            <v>2087.36</v>
          </cell>
          <cell r="D378">
            <v>268.82</v>
          </cell>
          <cell r="E378">
            <v>0</v>
          </cell>
        </row>
        <row r="379">
          <cell r="A379" t="str">
            <v>14.06.2024</v>
          </cell>
          <cell r="B379">
            <v>10</v>
          </cell>
          <cell r="C379">
            <v>2202.54</v>
          </cell>
          <cell r="D379">
            <v>185.44</v>
          </cell>
          <cell r="E379">
            <v>0</v>
          </cell>
        </row>
        <row r="380">
          <cell r="A380" t="str">
            <v>14.06.2024</v>
          </cell>
          <cell r="B380">
            <v>11</v>
          </cell>
          <cell r="C380">
            <v>2253</v>
          </cell>
          <cell r="D380">
            <v>178.96</v>
          </cell>
          <cell r="E380">
            <v>0</v>
          </cell>
        </row>
        <row r="381">
          <cell r="A381" t="str">
            <v>14.06.2024</v>
          </cell>
          <cell r="B381">
            <v>12</v>
          </cell>
          <cell r="C381">
            <v>2289.6799999999998</v>
          </cell>
          <cell r="D381">
            <v>91.79</v>
          </cell>
          <cell r="E381">
            <v>0</v>
          </cell>
        </row>
        <row r="382">
          <cell r="A382" t="str">
            <v>14.06.2024</v>
          </cell>
          <cell r="B382">
            <v>13</v>
          </cell>
          <cell r="C382">
            <v>2308.46</v>
          </cell>
          <cell r="D382">
            <v>306.25</v>
          </cell>
          <cell r="E382">
            <v>0</v>
          </cell>
        </row>
        <row r="383">
          <cell r="A383" t="str">
            <v>14.06.2024</v>
          </cell>
          <cell r="B383">
            <v>14</v>
          </cell>
          <cell r="C383">
            <v>2331.44</v>
          </cell>
          <cell r="D383">
            <v>714.11</v>
          </cell>
          <cell r="E383">
            <v>0</v>
          </cell>
        </row>
        <row r="384">
          <cell r="A384" t="str">
            <v>14.06.2024</v>
          </cell>
          <cell r="B384">
            <v>15</v>
          </cell>
          <cell r="C384">
            <v>2321.98</v>
          </cell>
          <cell r="D384">
            <v>547.20000000000005</v>
          </cell>
          <cell r="E384">
            <v>0</v>
          </cell>
        </row>
        <row r="385">
          <cell r="A385" t="str">
            <v>14.06.2024</v>
          </cell>
          <cell r="B385">
            <v>16</v>
          </cell>
          <cell r="C385">
            <v>2129.91</v>
          </cell>
          <cell r="D385">
            <v>360.41</v>
          </cell>
          <cell r="E385">
            <v>0</v>
          </cell>
        </row>
        <row r="386">
          <cell r="A386" t="str">
            <v>14.06.2024</v>
          </cell>
          <cell r="B386">
            <v>17</v>
          </cell>
          <cell r="C386">
            <v>2111</v>
          </cell>
          <cell r="D386">
            <v>273.95999999999998</v>
          </cell>
          <cell r="E386">
            <v>0</v>
          </cell>
        </row>
        <row r="387">
          <cell r="A387" t="str">
            <v>14.06.2024</v>
          </cell>
          <cell r="B387">
            <v>18</v>
          </cell>
          <cell r="C387">
            <v>2169.84</v>
          </cell>
          <cell r="D387">
            <v>513.80999999999995</v>
          </cell>
          <cell r="E387">
            <v>0</v>
          </cell>
        </row>
        <row r="388">
          <cell r="A388" t="str">
            <v>14.06.2024</v>
          </cell>
          <cell r="B388">
            <v>19</v>
          </cell>
          <cell r="C388">
            <v>2071.84</v>
          </cell>
          <cell r="D388">
            <v>29.86</v>
          </cell>
          <cell r="E388">
            <v>0</v>
          </cell>
        </row>
        <row r="389">
          <cell r="A389" t="str">
            <v>14.06.2024</v>
          </cell>
          <cell r="B389">
            <v>20</v>
          </cell>
          <cell r="C389">
            <v>2058.71</v>
          </cell>
          <cell r="D389">
            <v>7.16</v>
          </cell>
          <cell r="E389">
            <v>0</v>
          </cell>
        </row>
        <row r="390">
          <cell r="A390" t="str">
            <v>14.06.2024</v>
          </cell>
          <cell r="B390">
            <v>21</v>
          </cell>
          <cell r="C390">
            <v>2043.67</v>
          </cell>
          <cell r="D390">
            <v>0</v>
          </cell>
          <cell r="E390">
            <v>39.46</v>
          </cell>
        </row>
        <row r="391">
          <cell r="A391" t="str">
            <v>14.06.2024</v>
          </cell>
          <cell r="B391">
            <v>22</v>
          </cell>
          <cell r="C391">
            <v>1965.02</v>
          </cell>
          <cell r="D391">
            <v>0</v>
          </cell>
          <cell r="E391">
            <v>248.17</v>
          </cell>
        </row>
        <row r="392">
          <cell r="A392" t="str">
            <v>14.06.2024</v>
          </cell>
          <cell r="B392">
            <v>23</v>
          </cell>
          <cell r="C392">
            <v>1392.42</v>
          </cell>
          <cell r="D392">
            <v>0</v>
          </cell>
          <cell r="E392">
            <v>231.27</v>
          </cell>
        </row>
        <row r="393">
          <cell r="A393" t="str">
            <v>15.06.2024</v>
          </cell>
          <cell r="B393">
            <v>0</v>
          </cell>
          <cell r="C393">
            <v>1156.8499999999999</v>
          </cell>
          <cell r="D393">
            <v>0</v>
          </cell>
          <cell r="E393">
            <v>32.44</v>
          </cell>
        </row>
        <row r="394">
          <cell r="A394" t="str">
            <v>15.06.2024</v>
          </cell>
          <cell r="B394">
            <v>1</v>
          </cell>
          <cell r="C394">
            <v>1123.77</v>
          </cell>
          <cell r="D394">
            <v>0</v>
          </cell>
          <cell r="E394">
            <v>4.7300000000000004</v>
          </cell>
        </row>
        <row r="395">
          <cell r="A395" t="str">
            <v>15.06.2024</v>
          </cell>
          <cell r="B395">
            <v>2</v>
          </cell>
          <cell r="C395">
            <v>1014.6</v>
          </cell>
          <cell r="D395">
            <v>0</v>
          </cell>
          <cell r="E395">
            <v>147.94</v>
          </cell>
        </row>
        <row r="396">
          <cell r="A396" t="str">
            <v>15.06.2024</v>
          </cell>
          <cell r="B396">
            <v>3</v>
          </cell>
          <cell r="C396">
            <v>798.35</v>
          </cell>
          <cell r="D396">
            <v>27.48</v>
          </cell>
          <cell r="E396">
            <v>0</v>
          </cell>
        </row>
        <row r="397">
          <cell r="A397" t="str">
            <v>15.06.2024</v>
          </cell>
          <cell r="B397">
            <v>4</v>
          </cell>
          <cell r="C397">
            <v>745.18</v>
          </cell>
          <cell r="D397">
            <v>138.29</v>
          </cell>
          <cell r="E397">
            <v>0</v>
          </cell>
        </row>
        <row r="398">
          <cell r="A398" t="str">
            <v>15.06.2024</v>
          </cell>
          <cell r="B398">
            <v>5</v>
          </cell>
          <cell r="C398">
            <v>946.71</v>
          </cell>
          <cell r="D398">
            <v>156.07</v>
          </cell>
          <cell r="E398">
            <v>0</v>
          </cell>
        </row>
        <row r="399">
          <cell r="A399" t="str">
            <v>15.06.2024</v>
          </cell>
          <cell r="B399">
            <v>6</v>
          </cell>
          <cell r="C399">
            <v>959.66</v>
          </cell>
          <cell r="D399">
            <v>152.62</v>
          </cell>
          <cell r="E399">
            <v>0</v>
          </cell>
        </row>
        <row r="400">
          <cell r="A400" t="str">
            <v>15.06.2024</v>
          </cell>
          <cell r="B400">
            <v>7</v>
          </cell>
          <cell r="C400">
            <v>1145.29</v>
          </cell>
          <cell r="D400">
            <v>277.43</v>
          </cell>
          <cell r="E400">
            <v>0</v>
          </cell>
        </row>
        <row r="401">
          <cell r="A401" t="str">
            <v>15.06.2024</v>
          </cell>
          <cell r="B401">
            <v>8</v>
          </cell>
          <cell r="C401">
            <v>1619.62</v>
          </cell>
          <cell r="D401">
            <v>380.69</v>
          </cell>
          <cell r="E401">
            <v>0</v>
          </cell>
        </row>
        <row r="402">
          <cell r="A402" t="str">
            <v>15.06.2024</v>
          </cell>
          <cell r="B402">
            <v>9</v>
          </cell>
          <cell r="C402">
            <v>2046.93</v>
          </cell>
          <cell r="D402">
            <v>0</v>
          </cell>
          <cell r="E402">
            <v>7.75</v>
          </cell>
        </row>
        <row r="403">
          <cell r="A403" t="str">
            <v>15.06.2024</v>
          </cell>
          <cell r="B403">
            <v>10</v>
          </cell>
          <cell r="C403">
            <v>2069.31</v>
          </cell>
          <cell r="D403">
            <v>5.32</v>
          </cell>
          <cell r="E403">
            <v>0</v>
          </cell>
        </row>
        <row r="404">
          <cell r="A404" t="str">
            <v>15.06.2024</v>
          </cell>
          <cell r="B404">
            <v>11</v>
          </cell>
          <cell r="C404">
            <v>2077.4</v>
          </cell>
          <cell r="D404">
            <v>0</v>
          </cell>
          <cell r="E404">
            <v>1.75</v>
          </cell>
        </row>
        <row r="405">
          <cell r="A405" t="str">
            <v>15.06.2024</v>
          </cell>
          <cell r="B405">
            <v>12</v>
          </cell>
          <cell r="C405">
            <v>2059.1</v>
          </cell>
          <cell r="D405">
            <v>22.62</v>
          </cell>
          <cell r="E405">
            <v>0</v>
          </cell>
        </row>
        <row r="406">
          <cell r="A406" t="str">
            <v>15.06.2024</v>
          </cell>
          <cell r="B406">
            <v>13</v>
          </cell>
          <cell r="C406">
            <v>2053.11</v>
          </cell>
          <cell r="D406">
            <v>18.03</v>
          </cell>
          <cell r="E406">
            <v>0</v>
          </cell>
        </row>
        <row r="407">
          <cell r="A407" t="str">
            <v>15.06.2024</v>
          </cell>
          <cell r="B407">
            <v>14</v>
          </cell>
          <cell r="C407">
            <v>2077.4899999999998</v>
          </cell>
          <cell r="D407">
            <v>14.83</v>
          </cell>
          <cell r="E407">
            <v>0</v>
          </cell>
        </row>
        <row r="408">
          <cell r="A408" t="str">
            <v>15.06.2024</v>
          </cell>
          <cell r="B408">
            <v>15</v>
          </cell>
          <cell r="C408">
            <v>2086.0500000000002</v>
          </cell>
          <cell r="D408">
            <v>56.23</v>
          </cell>
          <cell r="E408">
            <v>0</v>
          </cell>
        </row>
        <row r="409">
          <cell r="A409" t="str">
            <v>15.06.2024</v>
          </cell>
          <cell r="B409">
            <v>16</v>
          </cell>
          <cell r="C409">
            <v>2109.6</v>
          </cell>
          <cell r="D409">
            <v>60</v>
          </cell>
          <cell r="E409">
            <v>0</v>
          </cell>
        </row>
        <row r="410">
          <cell r="A410" t="str">
            <v>15.06.2024</v>
          </cell>
          <cell r="B410">
            <v>17</v>
          </cell>
          <cell r="C410">
            <v>2102.73</v>
          </cell>
          <cell r="D410">
            <v>0</v>
          </cell>
          <cell r="E410">
            <v>8.25</v>
          </cell>
        </row>
        <row r="411">
          <cell r="A411" t="str">
            <v>15.06.2024</v>
          </cell>
          <cell r="B411">
            <v>18</v>
          </cell>
          <cell r="C411">
            <v>2075.69</v>
          </cell>
          <cell r="D411">
            <v>0</v>
          </cell>
          <cell r="E411">
            <v>15.51</v>
          </cell>
        </row>
        <row r="412">
          <cell r="A412" t="str">
            <v>15.06.2024</v>
          </cell>
          <cell r="B412">
            <v>19</v>
          </cell>
          <cell r="C412">
            <v>2047.54</v>
          </cell>
          <cell r="D412">
            <v>0</v>
          </cell>
          <cell r="E412">
            <v>4.3899999999999997</v>
          </cell>
        </row>
        <row r="413">
          <cell r="A413" t="str">
            <v>15.06.2024</v>
          </cell>
          <cell r="B413">
            <v>20</v>
          </cell>
          <cell r="C413">
            <v>2055.94</v>
          </cell>
          <cell r="D413">
            <v>0</v>
          </cell>
          <cell r="E413">
            <v>14.27</v>
          </cell>
        </row>
        <row r="414">
          <cell r="A414" t="str">
            <v>15.06.2024</v>
          </cell>
          <cell r="B414">
            <v>21</v>
          </cell>
          <cell r="C414">
            <v>2038.67</v>
          </cell>
          <cell r="D414">
            <v>0</v>
          </cell>
          <cell r="E414">
            <v>134.84</v>
          </cell>
        </row>
        <row r="415">
          <cell r="A415" t="str">
            <v>15.06.2024</v>
          </cell>
          <cell r="B415">
            <v>22</v>
          </cell>
          <cell r="C415">
            <v>1910.91</v>
          </cell>
          <cell r="D415">
            <v>0</v>
          </cell>
          <cell r="E415">
            <v>547.5</v>
          </cell>
        </row>
        <row r="416">
          <cell r="A416" t="str">
            <v>15.06.2024</v>
          </cell>
          <cell r="B416">
            <v>23</v>
          </cell>
          <cell r="C416">
            <v>1390.49</v>
          </cell>
          <cell r="D416">
            <v>0</v>
          </cell>
          <cell r="E416">
            <v>341.08</v>
          </cell>
        </row>
        <row r="417">
          <cell r="A417" t="str">
            <v>16.06.2024</v>
          </cell>
          <cell r="B417">
            <v>0</v>
          </cell>
          <cell r="C417">
            <v>1121.72</v>
          </cell>
          <cell r="D417">
            <v>0</v>
          </cell>
          <cell r="E417">
            <v>60.41</v>
          </cell>
        </row>
        <row r="418">
          <cell r="A418" t="str">
            <v>16.06.2024</v>
          </cell>
          <cell r="B418">
            <v>1</v>
          </cell>
          <cell r="C418">
            <v>1072.96</v>
          </cell>
          <cell r="D418">
            <v>0</v>
          </cell>
          <cell r="E418">
            <v>85.14</v>
          </cell>
        </row>
        <row r="419">
          <cell r="A419" t="str">
            <v>16.06.2024</v>
          </cell>
          <cell r="B419">
            <v>2</v>
          </cell>
          <cell r="C419">
            <v>967.38</v>
          </cell>
          <cell r="D419">
            <v>0</v>
          </cell>
          <cell r="E419">
            <v>197.61</v>
          </cell>
        </row>
        <row r="420">
          <cell r="A420" t="str">
            <v>16.06.2024</v>
          </cell>
          <cell r="B420">
            <v>3</v>
          </cell>
          <cell r="C420">
            <v>755.53</v>
          </cell>
          <cell r="D420">
            <v>0</v>
          </cell>
          <cell r="E420">
            <v>781.49</v>
          </cell>
        </row>
        <row r="421">
          <cell r="A421" t="str">
            <v>16.06.2024</v>
          </cell>
          <cell r="B421">
            <v>4</v>
          </cell>
          <cell r="C421">
            <v>626.9</v>
          </cell>
          <cell r="D421">
            <v>0</v>
          </cell>
          <cell r="E421">
            <v>164.58</v>
          </cell>
        </row>
        <row r="422">
          <cell r="A422" t="str">
            <v>16.06.2024</v>
          </cell>
          <cell r="B422">
            <v>5</v>
          </cell>
          <cell r="C422">
            <v>889.31</v>
          </cell>
          <cell r="D422">
            <v>0</v>
          </cell>
          <cell r="E422">
            <v>137.41</v>
          </cell>
        </row>
        <row r="423">
          <cell r="A423" t="str">
            <v>16.06.2024</v>
          </cell>
          <cell r="B423">
            <v>6</v>
          </cell>
          <cell r="C423">
            <v>834.38</v>
          </cell>
          <cell r="D423">
            <v>0</v>
          </cell>
          <cell r="E423">
            <v>23.83</v>
          </cell>
        </row>
        <row r="424">
          <cell r="A424" t="str">
            <v>16.06.2024</v>
          </cell>
          <cell r="B424">
            <v>7</v>
          </cell>
          <cell r="C424">
            <v>1018.59</v>
          </cell>
          <cell r="D424">
            <v>133.93</v>
          </cell>
          <cell r="E424">
            <v>0</v>
          </cell>
        </row>
        <row r="425">
          <cell r="A425" t="str">
            <v>16.06.2024</v>
          </cell>
          <cell r="B425">
            <v>8</v>
          </cell>
          <cell r="C425">
            <v>1417.95</v>
          </cell>
          <cell r="D425">
            <v>320.33</v>
          </cell>
          <cell r="E425">
            <v>0</v>
          </cell>
        </row>
        <row r="426">
          <cell r="A426" t="str">
            <v>16.06.2024</v>
          </cell>
          <cell r="B426">
            <v>9</v>
          </cell>
          <cell r="C426">
            <v>1981.92</v>
          </cell>
          <cell r="D426">
            <v>42.17</v>
          </cell>
          <cell r="E426">
            <v>0</v>
          </cell>
        </row>
        <row r="427">
          <cell r="A427" t="str">
            <v>16.06.2024</v>
          </cell>
          <cell r="B427">
            <v>10</v>
          </cell>
          <cell r="C427">
            <v>2045.2</v>
          </cell>
          <cell r="D427">
            <v>0</v>
          </cell>
          <cell r="E427">
            <v>25.23</v>
          </cell>
        </row>
        <row r="428">
          <cell r="A428" t="str">
            <v>16.06.2024</v>
          </cell>
          <cell r="B428">
            <v>11</v>
          </cell>
          <cell r="C428">
            <v>2047.81</v>
          </cell>
          <cell r="D428">
            <v>0</v>
          </cell>
          <cell r="E428">
            <v>28.12</v>
          </cell>
        </row>
        <row r="429">
          <cell r="A429" t="str">
            <v>16.06.2024</v>
          </cell>
          <cell r="B429">
            <v>12</v>
          </cell>
          <cell r="C429">
            <v>2054.92</v>
          </cell>
          <cell r="D429">
            <v>0</v>
          </cell>
          <cell r="E429">
            <v>26.62</v>
          </cell>
        </row>
        <row r="430">
          <cell r="A430" t="str">
            <v>16.06.2024</v>
          </cell>
          <cell r="B430">
            <v>13</v>
          </cell>
          <cell r="C430">
            <v>2043.37</v>
          </cell>
          <cell r="D430">
            <v>0</v>
          </cell>
          <cell r="E430">
            <v>30.35</v>
          </cell>
        </row>
        <row r="431">
          <cell r="A431" t="str">
            <v>16.06.2024</v>
          </cell>
          <cell r="B431">
            <v>14</v>
          </cell>
          <cell r="C431">
            <v>2050.2800000000002</v>
          </cell>
          <cell r="D431">
            <v>0</v>
          </cell>
          <cell r="E431">
            <v>25.09</v>
          </cell>
        </row>
        <row r="432">
          <cell r="A432" t="str">
            <v>16.06.2024</v>
          </cell>
          <cell r="B432">
            <v>15</v>
          </cell>
          <cell r="C432">
            <v>2047.81</v>
          </cell>
          <cell r="D432">
            <v>0</v>
          </cell>
          <cell r="E432">
            <v>20.84</v>
          </cell>
        </row>
        <row r="433">
          <cell r="A433" t="str">
            <v>16.06.2024</v>
          </cell>
          <cell r="B433">
            <v>16</v>
          </cell>
          <cell r="C433">
            <v>2060.06</v>
          </cell>
          <cell r="D433">
            <v>0</v>
          </cell>
          <cell r="E433">
            <v>31.24</v>
          </cell>
        </row>
        <row r="434">
          <cell r="A434" t="str">
            <v>16.06.2024</v>
          </cell>
          <cell r="B434">
            <v>17</v>
          </cell>
          <cell r="C434">
            <v>2058.69</v>
          </cell>
          <cell r="D434">
            <v>0</v>
          </cell>
          <cell r="E434">
            <v>30.33</v>
          </cell>
        </row>
        <row r="435">
          <cell r="A435" t="str">
            <v>16.06.2024</v>
          </cell>
          <cell r="B435">
            <v>18</v>
          </cell>
          <cell r="C435">
            <v>2063.4699999999998</v>
          </cell>
          <cell r="D435">
            <v>0</v>
          </cell>
          <cell r="E435">
            <v>35.53</v>
          </cell>
        </row>
        <row r="436">
          <cell r="A436" t="str">
            <v>16.06.2024</v>
          </cell>
          <cell r="B436">
            <v>19</v>
          </cell>
          <cell r="C436">
            <v>2050.1999999999998</v>
          </cell>
          <cell r="D436">
            <v>0</v>
          </cell>
          <cell r="E436">
            <v>20.059999999999999</v>
          </cell>
        </row>
        <row r="437">
          <cell r="A437" t="str">
            <v>16.06.2024</v>
          </cell>
          <cell r="B437">
            <v>20</v>
          </cell>
          <cell r="C437">
            <v>2061.7600000000002</v>
          </cell>
          <cell r="D437">
            <v>0</v>
          </cell>
          <cell r="E437">
            <v>9.33</v>
          </cell>
        </row>
        <row r="438">
          <cell r="A438" t="str">
            <v>16.06.2024</v>
          </cell>
          <cell r="B438">
            <v>21</v>
          </cell>
          <cell r="C438">
            <v>2035.5</v>
          </cell>
          <cell r="D438">
            <v>0</v>
          </cell>
          <cell r="E438">
            <v>2.48</v>
          </cell>
        </row>
        <row r="439">
          <cell r="A439" t="str">
            <v>16.06.2024</v>
          </cell>
          <cell r="B439">
            <v>22</v>
          </cell>
          <cell r="C439">
            <v>1815.9</v>
          </cell>
          <cell r="D439">
            <v>0</v>
          </cell>
          <cell r="E439">
            <v>28.18</v>
          </cell>
        </row>
        <row r="440">
          <cell r="A440" t="str">
            <v>16.06.2024</v>
          </cell>
          <cell r="B440">
            <v>23</v>
          </cell>
          <cell r="C440">
            <v>1397.24</v>
          </cell>
          <cell r="D440">
            <v>0</v>
          </cell>
          <cell r="E440">
            <v>162.33000000000001</v>
          </cell>
        </row>
        <row r="441">
          <cell r="A441" t="str">
            <v>17.06.2024</v>
          </cell>
          <cell r="B441">
            <v>0</v>
          </cell>
          <cell r="C441">
            <v>1179.8</v>
          </cell>
          <cell r="D441">
            <v>4.67</v>
          </cell>
          <cell r="E441">
            <v>0</v>
          </cell>
        </row>
        <row r="442">
          <cell r="A442" t="str">
            <v>17.06.2024</v>
          </cell>
          <cell r="B442">
            <v>1</v>
          </cell>
          <cell r="C442">
            <v>1111.6300000000001</v>
          </cell>
          <cell r="D442">
            <v>48.8</v>
          </cell>
          <cell r="E442">
            <v>0</v>
          </cell>
        </row>
        <row r="443">
          <cell r="A443" t="str">
            <v>17.06.2024</v>
          </cell>
          <cell r="B443">
            <v>2</v>
          </cell>
          <cell r="C443">
            <v>1021.21</v>
          </cell>
          <cell r="D443">
            <v>101.45</v>
          </cell>
          <cell r="E443">
            <v>0</v>
          </cell>
        </row>
        <row r="444">
          <cell r="A444" t="str">
            <v>17.06.2024</v>
          </cell>
          <cell r="B444">
            <v>3</v>
          </cell>
          <cell r="C444">
            <v>907.48</v>
          </cell>
          <cell r="D444">
            <v>112.41</v>
          </cell>
          <cell r="E444">
            <v>0</v>
          </cell>
        </row>
        <row r="445">
          <cell r="A445" t="str">
            <v>17.06.2024</v>
          </cell>
          <cell r="B445">
            <v>4</v>
          </cell>
          <cell r="C445">
            <v>973.25</v>
          </cell>
          <cell r="D445">
            <v>77.290000000000006</v>
          </cell>
          <cell r="E445">
            <v>0</v>
          </cell>
        </row>
        <row r="446">
          <cell r="A446" t="str">
            <v>17.06.2024</v>
          </cell>
          <cell r="B446">
            <v>5</v>
          </cell>
          <cell r="C446">
            <v>1086.0899999999999</v>
          </cell>
          <cell r="D446">
            <v>143.72999999999999</v>
          </cell>
          <cell r="E446">
            <v>0</v>
          </cell>
        </row>
        <row r="447">
          <cell r="A447" t="str">
            <v>17.06.2024</v>
          </cell>
          <cell r="B447">
            <v>6</v>
          </cell>
          <cell r="C447">
            <v>1166.6300000000001</v>
          </cell>
          <cell r="D447">
            <v>240.21</v>
          </cell>
          <cell r="E447">
            <v>0</v>
          </cell>
        </row>
        <row r="448">
          <cell r="A448" t="str">
            <v>17.06.2024</v>
          </cell>
          <cell r="B448">
            <v>7</v>
          </cell>
          <cell r="C448">
            <v>1398.67</v>
          </cell>
          <cell r="D448">
            <v>327.42</v>
          </cell>
          <cell r="E448">
            <v>0</v>
          </cell>
        </row>
        <row r="449">
          <cell r="A449" t="str">
            <v>17.06.2024</v>
          </cell>
          <cell r="B449">
            <v>8</v>
          </cell>
          <cell r="C449">
            <v>1999.59</v>
          </cell>
          <cell r="D449">
            <v>22.77</v>
          </cell>
          <cell r="E449">
            <v>0</v>
          </cell>
        </row>
        <row r="450">
          <cell r="A450" t="str">
            <v>17.06.2024</v>
          </cell>
          <cell r="B450">
            <v>9</v>
          </cell>
          <cell r="C450">
            <v>2056.98</v>
          </cell>
          <cell r="D450">
            <v>19.39</v>
          </cell>
          <cell r="E450">
            <v>0</v>
          </cell>
        </row>
        <row r="451">
          <cell r="A451" t="str">
            <v>17.06.2024</v>
          </cell>
          <cell r="B451">
            <v>10</v>
          </cell>
          <cell r="C451">
            <v>2073.21</v>
          </cell>
          <cell r="D451">
            <v>116.32</v>
          </cell>
          <cell r="E451">
            <v>0</v>
          </cell>
        </row>
        <row r="452">
          <cell r="A452" t="str">
            <v>17.06.2024</v>
          </cell>
          <cell r="B452">
            <v>11</v>
          </cell>
          <cell r="C452">
            <v>2076.67</v>
          </cell>
          <cell r="D452">
            <v>200.91</v>
          </cell>
          <cell r="E452">
            <v>0</v>
          </cell>
        </row>
        <row r="453">
          <cell r="A453" t="str">
            <v>17.06.2024</v>
          </cell>
          <cell r="B453">
            <v>12</v>
          </cell>
          <cell r="C453">
            <v>2074.67</v>
          </cell>
          <cell r="D453">
            <v>281.33</v>
          </cell>
          <cell r="E453">
            <v>0</v>
          </cell>
        </row>
        <row r="454">
          <cell r="A454" t="str">
            <v>17.06.2024</v>
          </cell>
          <cell r="B454">
            <v>13</v>
          </cell>
          <cell r="C454">
            <v>2071.6799999999998</v>
          </cell>
          <cell r="D454">
            <v>307.87</v>
          </cell>
          <cell r="E454">
            <v>0</v>
          </cell>
        </row>
        <row r="455">
          <cell r="A455" t="str">
            <v>17.06.2024</v>
          </cell>
          <cell r="B455">
            <v>14</v>
          </cell>
          <cell r="C455">
            <v>2079.5300000000002</v>
          </cell>
          <cell r="D455">
            <v>251.16</v>
          </cell>
          <cell r="E455">
            <v>0</v>
          </cell>
        </row>
        <row r="456">
          <cell r="A456" t="str">
            <v>17.06.2024</v>
          </cell>
          <cell r="B456">
            <v>15</v>
          </cell>
          <cell r="C456">
            <v>2077.6999999999998</v>
          </cell>
          <cell r="D456">
            <v>244.25</v>
          </cell>
          <cell r="E456">
            <v>0</v>
          </cell>
        </row>
        <row r="457">
          <cell r="A457" t="str">
            <v>17.06.2024</v>
          </cell>
          <cell r="B457">
            <v>16</v>
          </cell>
          <cell r="C457">
            <v>2082.2800000000002</v>
          </cell>
          <cell r="D457">
            <v>315.61</v>
          </cell>
          <cell r="E457">
            <v>0</v>
          </cell>
        </row>
        <row r="458">
          <cell r="A458" t="str">
            <v>17.06.2024</v>
          </cell>
          <cell r="B458">
            <v>17</v>
          </cell>
          <cell r="C458">
            <v>2080.06</v>
          </cell>
          <cell r="D458">
            <v>419.45</v>
          </cell>
          <cell r="E458">
            <v>0</v>
          </cell>
        </row>
        <row r="459">
          <cell r="A459" t="str">
            <v>17.06.2024</v>
          </cell>
          <cell r="B459">
            <v>18</v>
          </cell>
          <cell r="C459">
            <v>2074.37</v>
          </cell>
          <cell r="D459">
            <v>255.75</v>
          </cell>
          <cell r="E459">
            <v>0</v>
          </cell>
        </row>
        <row r="460">
          <cell r="A460" t="str">
            <v>17.06.2024</v>
          </cell>
          <cell r="B460">
            <v>19</v>
          </cell>
          <cell r="C460">
            <v>2058.25</v>
          </cell>
          <cell r="D460">
            <v>75.36</v>
          </cell>
          <cell r="E460">
            <v>0</v>
          </cell>
        </row>
        <row r="461">
          <cell r="A461" t="str">
            <v>17.06.2024</v>
          </cell>
          <cell r="B461">
            <v>20</v>
          </cell>
          <cell r="C461">
            <v>2060.83</v>
          </cell>
          <cell r="D461">
            <v>27.52</v>
          </cell>
          <cell r="E461">
            <v>0</v>
          </cell>
        </row>
        <row r="462">
          <cell r="A462" t="str">
            <v>17.06.2024</v>
          </cell>
          <cell r="B462">
            <v>21</v>
          </cell>
          <cell r="C462">
            <v>2052.5300000000002</v>
          </cell>
          <cell r="D462">
            <v>20.75</v>
          </cell>
          <cell r="E462">
            <v>0</v>
          </cell>
        </row>
        <row r="463">
          <cell r="A463" t="str">
            <v>17.06.2024</v>
          </cell>
          <cell r="B463">
            <v>22</v>
          </cell>
          <cell r="C463">
            <v>1770.48</v>
          </cell>
          <cell r="D463">
            <v>92.96</v>
          </cell>
          <cell r="E463">
            <v>0</v>
          </cell>
        </row>
        <row r="464">
          <cell r="A464" t="str">
            <v>17.06.2024</v>
          </cell>
          <cell r="B464">
            <v>23</v>
          </cell>
          <cell r="C464">
            <v>1392.69</v>
          </cell>
          <cell r="D464">
            <v>0</v>
          </cell>
          <cell r="E464">
            <v>73.569999999999993</v>
          </cell>
        </row>
        <row r="465">
          <cell r="A465" t="str">
            <v>18.06.2024</v>
          </cell>
          <cell r="B465">
            <v>0</v>
          </cell>
          <cell r="C465">
            <v>1170.21</v>
          </cell>
          <cell r="D465">
            <v>39.64</v>
          </cell>
          <cell r="E465">
            <v>0</v>
          </cell>
        </row>
        <row r="466">
          <cell r="A466" t="str">
            <v>18.06.2024</v>
          </cell>
          <cell r="B466">
            <v>1</v>
          </cell>
          <cell r="C466">
            <v>1080.58</v>
          </cell>
          <cell r="D466">
            <v>69.959999999999994</v>
          </cell>
          <cell r="E466">
            <v>0</v>
          </cell>
        </row>
        <row r="467">
          <cell r="A467" t="str">
            <v>18.06.2024</v>
          </cell>
          <cell r="B467">
            <v>2</v>
          </cell>
          <cell r="C467">
            <v>909.92</v>
          </cell>
          <cell r="D467">
            <v>153.76</v>
          </cell>
          <cell r="E467">
            <v>0</v>
          </cell>
        </row>
        <row r="468">
          <cell r="A468" t="str">
            <v>18.06.2024</v>
          </cell>
          <cell r="B468">
            <v>3</v>
          </cell>
          <cell r="C468">
            <v>846.97</v>
          </cell>
          <cell r="D468">
            <v>141.63</v>
          </cell>
          <cell r="E468">
            <v>0</v>
          </cell>
        </row>
        <row r="469">
          <cell r="A469" t="str">
            <v>18.06.2024</v>
          </cell>
          <cell r="B469">
            <v>4</v>
          </cell>
          <cell r="C469">
            <v>831.62</v>
          </cell>
          <cell r="D469">
            <v>192.99</v>
          </cell>
          <cell r="E469">
            <v>0</v>
          </cell>
        </row>
        <row r="470">
          <cell r="A470" t="str">
            <v>18.06.2024</v>
          </cell>
          <cell r="B470">
            <v>5</v>
          </cell>
          <cell r="C470">
            <v>1063.0899999999999</v>
          </cell>
          <cell r="D470">
            <v>231.58</v>
          </cell>
          <cell r="E470">
            <v>0</v>
          </cell>
        </row>
        <row r="471">
          <cell r="A471" t="str">
            <v>18.06.2024</v>
          </cell>
          <cell r="B471">
            <v>6</v>
          </cell>
          <cell r="C471">
            <v>1164.69</v>
          </cell>
          <cell r="D471">
            <v>270.85000000000002</v>
          </cell>
          <cell r="E471">
            <v>0</v>
          </cell>
        </row>
        <row r="472">
          <cell r="A472" t="str">
            <v>18.06.2024</v>
          </cell>
          <cell r="B472">
            <v>7</v>
          </cell>
          <cell r="C472">
            <v>1475.19</v>
          </cell>
          <cell r="D472">
            <v>555.01</v>
          </cell>
          <cell r="E472">
            <v>0</v>
          </cell>
        </row>
        <row r="473">
          <cell r="A473" t="str">
            <v>18.06.2024</v>
          </cell>
          <cell r="B473">
            <v>8</v>
          </cell>
          <cell r="C473">
            <v>2043.84</v>
          </cell>
          <cell r="D473">
            <v>99.89</v>
          </cell>
          <cell r="E473">
            <v>0</v>
          </cell>
        </row>
        <row r="474">
          <cell r="A474" t="str">
            <v>18.06.2024</v>
          </cell>
          <cell r="B474">
            <v>9</v>
          </cell>
          <cell r="C474">
            <v>2088.91</v>
          </cell>
          <cell r="D474">
            <v>492.52</v>
          </cell>
          <cell r="E474">
            <v>0</v>
          </cell>
        </row>
        <row r="475">
          <cell r="A475" t="str">
            <v>18.06.2024</v>
          </cell>
          <cell r="B475">
            <v>10</v>
          </cell>
          <cell r="C475">
            <v>2162.14</v>
          </cell>
          <cell r="D475">
            <v>536.75</v>
          </cell>
          <cell r="E475">
            <v>0</v>
          </cell>
        </row>
        <row r="476">
          <cell r="A476" t="str">
            <v>18.06.2024</v>
          </cell>
          <cell r="B476">
            <v>11</v>
          </cell>
          <cell r="C476">
            <v>2182.11</v>
          </cell>
          <cell r="D476">
            <v>656.08</v>
          </cell>
          <cell r="E476">
            <v>0</v>
          </cell>
        </row>
        <row r="477">
          <cell r="A477" t="str">
            <v>18.06.2024</v>
          </cell>
          <cell r="B477">
            <v>12</v>
          </cell>
          <cell r="C477">
            <v>2186.5300000000002</v>
          </cell>
          <cell r="D477">
            <v>1431.5</v>
          </cell>
          <cell r="E477">
            <v>0</v>
          </cell>
        </row>
        <row r="478">
          <cell r="A478" t="str">
            <v>18.06.2024</v>
          </cell>
          <cell r="B478">
            <v>13</v>
          </cell>
          <cell r="C478">
            <v>2219.14</v>
          </cell>
          <cell r="D478">
            <v>1585.43</v>
          </cell>
          <cell r="E478">
            <v>0</v>
          </cell>
        </row>
        <row r="479">
          <cell r="A479" t="str">
            <v>18.06.2024</v>
          </cell>
          <cell r="B479">
            <v>14</v>
          </cell>
          <cell r="C479">
            <v>2262.7800000000002</v>
          </cell>
          <cell r="D479">
            <v>1609.76</v>
          </cell>
          <cell r="E479">
            <v>0</v>
          </cell>
        </row>
        <row r="480">
          <cell r="A480" t="str">
            <v>18.06.2024</v>
          </cell>
          <cell r="B480">
            <v>15</v>
          </cell>
          <cell r="C480">
            <v>2194.6799999999998</v>
          </cell>
          <cell r="D480">
            <v>1652.39</v>
          </cell>
          <cell r="E480">
            <v>0</v>
          </cell>
        </row>
        <row r="481">
          <cell r="A481" t="str">
            <v>18.06.2024</v>
          </cell>
          <cell r="B481">
            <v>16</v>
          </cell>
          <cell r="C481">
            <v>2197.4699999999998</v>
          </cell>
          <cell r="D481">
            <v>935.1</v>
          </cell>
          <cell r="E481">
            <v>0</v>
          </cell>
        </row>
        <row r="482">
          <cell r="A482" t="str">
            <v>18.06.2024</v>
          </cell>
          <cell r="B482">
            <v>17</v>
          </cell>
          <cell r="C482">
            <v>2197.77</v>
          </cell>
          <cell r="D482">
            <v>793.19</v>
          </cell>
          <cell r="E482">
            <v>0</v>
          </cell>
        </row>
        <row r="483">
          <cell r="A483" t="str">
            <v>18.06.2024</v>
          </cell>
          <cell r="B483">
            <v>18</v>
          </cell>
          <cell r="C483">
            <v>2198.5100000000002</v>
          </cell>
          <cell r="D483">
            <v>153.81</v>
          </cell>
          <cell r="E483">
            <v>0</v>
          </cell>
        </row>
        <row r="484">
          <cell r="A484" t="str">
            <v>18.06.2024</v>
          </cell>
          <cell r="B484">
            <v>19</v>
          </cell>
          <cell r="C484">
            <v>2118.0500000000002</v>
          </cell>
          <cell r="D484">
            <v>72.28</v>
          </cell>
          <cell r="E484">
            <v>0</v>
          </cell>
        </row>
        <row r="485">
          <cell r="A485" t="str">
            <v>18.06.2024</v>
          </cell>
          <cell r="B485">
            <v>20</v>
          </cell>
          <cell r="C485">
            <v>2122.09</v>
          </cell>
          <cell r="D485">
            <v>197.06</v>
          </cell>
          <cell r="E485">
            <v>0</v>
          </cell>
        </row>
        <row r="486">
          <cell r="A486" t="str">
            <v>18.06.2024</v>
          </cell>
          <cell r="B486">
            <v>21</v>
          </cell>
          <cell r="C486">
            <v>2081.77</v>
          </cell>
          <cell r="D486">
            <v>47.65</v>
          </cell>
          <cell r="E486">
            <v>0</v>
          </cell>
        </row>
        <row r="487">
          <cell r="A487" t="str">
            <v>18.06.2024</v>
          </cell>
          <cell r="B487">
            <v>22</v>
          </cell>
          <cell r="C487">
            <v>2023.61</v>
          </cell>
          <cell r="D487">
            <v>0</v>
          </cell>
          <cell r="E487">
            <v>11.14</v>
          </cell>
        </row>
        <row r="488">
          <cell r="A488" t="str">
            <v>18.06.2024</v>
          </cell>
          <cell r="B488">
            <v>23</v>
          </cell>
          <cell r="C488">
            <v>1469.2</v>
          </cell>
          <cell r="D488">
            <v>0</v>
          </cell>
          <cell r="E488">
            <v>76.650000000000006</v>
          </cell>
        </row>
        <row r="489">
          <cell r="A489" t="str">
            <v>19.06.2024</v>
          </cell>
          <cell r="B489">
            <v>0</v>
          </cell>
          <cell r="C489">
            <v>1195.6500000000001</v>
          </cell>
          <cell r="D489">
            <v>52.27</v>
          </cell>
          <cell r="E489">
            <v>0</v>
          </cell>
        </row>
        <row r="490">
          <cell r="A490" t="str">
            <v>19.06.2024</v>
          </cell>
          <cell r="B490">
            <v>1</v>
          </cell>
          <cell r="C490">
            <v>1147.81</v>
          </cell>
          <cell r="D490">
            <v>52.37</v>
          </cell>
          <cell r="E490">
            <v>0</v>
          </cell>
        </row>
        <row r="491">
          <cell r="A491" t="str">
            <v>19.06.2024</v>
          </cell>
          <cell r="B491">
            <v>2</v>
          </cell>
          <cell r="C491">
            <v>943.62</v>
          </cell>
          <cell r="D491">
            <v>144.77000000000001</v>
          </cell>
          <cell r="E491">
            <v>0</v>
          </cell>
        </row>
        <row r="492">
          <cell r="A492" t="str">
            <v>19.06.2024</v>
          </cell>
          <cell r="B492">
            <v>3</v>
          </cell>
          <cell r="C492">
            <v>799.55</v>
          </cell>
          <cell r="D492">
            <v>82.1</v>
          </cell>
          <cell r="E492">
            <v>0</v>
          </cell>
        </row>
        <row r="493">
          <cell r="A493" t="str">
            <v>19.06.2024</v>
          </cell>
          <cell r="B493">
            <v>4</v>
          </cell>
          <cell r="C493">
            <v>783.04</v>
          </cell>
          <cell r="D493">
            <v>246.1</v>
          </cell>
          <cell r="E493">
            <v>0</v>
          </cell>
        </row>
        <row r="494">
          <cell r="A494" t="str">
            <v>19.06.2024</v>
          </cell>
          <cell r="B494">
            <v>5</v>
          </cell>
          <cell r="C494">
            <v>1090.17</v>
          </cell>
          <cell r="D494">
            <v>153.18</v>
          </cell>
          <cell r="E494">
            <v>0</v>
          </cell>
        </row>
        <row r="495">
          <cell r="A495" t="str">
            <v>19.06.2024</v>
          </cell>
          <cell r="B495">
            <v>6</v>
          </cell>
          <cell r="C495">
            <v>1185.46</v>
          </cell>
          <cell r="D495">
            <v>276.83</v>
          </cell>
          <cell r="E495">
            <v>0</v>
          </cell>
        </row>
        <row r="496">
          <cell r="A496" t="str">
            <v>19.06.2024</v>
          </cell>
          <cell r="B496">
            <v>7</v>
          </cell>
          <cell r="C496">
            <v>1517.27</v>
          </cell>
          <cell r="D496">
            <v>454.07</v>
          </cell>
          <cell r="E496">
            <v>0</v>
          </cell>
        </row>
        <row r="497">
          <cell r="A497" t="str">
            <v>19.06.2024</v>
          </cell>
          <cell r="B497">
            <v>8</v>
          </cell>
          <cell r="C497">
            <v>2070.4</v>
          </cell>
          <cell r="D497">
            <v>50.98</v>
          </cell>
          <cell r="E497">
            <v>0</v>
          </cell>
        </row>
        <row r="498">
          <cell r="A498" t="str">
            <v>19.06.2024</v>
          </cell>
          <cell r="B498">
            <v>9</v>
          </cell>
          <cell r="C498">
            <v>2181.02</v>
          </cell>
          <cell r="D498">
            <v>235.09</v>
          </cell>
          <cell r="E498">
            <v>0</v>
          </cell>
        </row>
        <row r="499">
          <cell r="A499" t="str">
            <v>19.06.2024</v>
          </cell>
          <cell r="B499">
            <v>10</v>
          </cell>
          <cell r="C499">
            <v>2303.58</v>
          </cell>
          <cell r="D499">
            <v>886.21</v>
          </cell>
          <cell r="E499">
            <v>0</v>
          </cell>
        </row>
        <row r="500">
          <cell r="A500" t="str">
            <v>19.06.2024</v>
          </cell>
          <cell r="B500">
            <v>11</v>
          </cell>
          <cell r="C500">
            <v>2345.27</v>
          </cell>
          <cell r="D500">
            <v>857.92</v>
          </cell>
          <cell r="E500">
            <v>0</v>
          </cell>
        </row>
        <row r="501">
          <cell r="A501" t="str">
            <v>19.06.2024</v>
          </cell>
          <cell r="B501">
            <v>12</v>
          </cell>
          <cell r="C501">
            <v>2360.58</v>
          </cell>
          <cell r="D501">
            <v>868.34</v>
          </cell>
          <cell r="E501">
            <v>0</v>
          </cell>
        </row>
        <row r="502">
          <cell r="A502" t="str">
            <v>19.06.2024</v>
          </cell>
          <cell r="B502">
            <v>13</v>
          </cell>
          <cell r="C502">
            <v>2377.36</v>
          </cell>
          <cell r="D502">
            <v>835.19</v>
          </cell>
          <cell r="E502">
            <v>0</v>
          </cell>
        </row>
        <row r="503">
          <cell r="A503" t="str">
            <v>19.06.2024</v>
          </cell>
          <cell r="B503">
            <v>14</v>
          </cell>
          <cell r="C503">
            <v>2410.7199999999998</v>
          </cell>
          <cell r="D503">
            <v>840.12</v>
          </cell>
          <cell r="E503">
            <v>0</v>
          </cell>
        </row>
        <row r="504">
          <cell r="A504" t="str">
            <v>19.06.2024</v>
          </cell>
          <cell r="B504">
            <v>15</v>
          </cell>
          <cell r="C504">
            <v>2428.41</v>
          </cell>
          <cell r="D504">
            <v>906.64</v>
          </cell>
          <cell r="E504">
            <v>0</v>
          </cell>
        </row>
        <row r="505">
          <cell r="A505" t="str">
            <v>19.06.2024</v>
          </cell>
          <cell r="B505">
            <v>16</v>
          </cell>
          <cell r="C505">
            <v>2435.79</v>
          </cell>
          <cell r="D505">
            <v>2574.25</v>
          </cell>
          <cell r="E505">
            <v>0</v>
          </cell>
        </row>
        <row r="506">
          <cell r="A506" t="str">
            <v>19.06.2024</v>
          </cell>
          <cell r="B506">
            <v>17</v>
          </cell>
          <cell r="C506">
            <v>2443.5</v>
          </cell>
          <cell r="D506">
            <v>1984.1</v>
          </cell>
          <cell r="E506">
            <v>0</v>
          </cell>
        </row>
        <row r="507">
          <cell r="A507" t="str">
            <v>19.06.2024</v>
          </cell>
          <cell r="B507">
            <v>18</v>
          </cell>
          <cell r="C507">
            <v>2376.64</v>
          </cell>
          <cell r="D507">
            <v>2250.86</v>
          </cell>
          <cell r="E507">
            <v>0</v>
          </cell>
        </row>
        <row r="508">
          <cell r="A508" t="str">
            <v>19.06.2024</v>
          </cell>
          <cell r="B508">
            <v>19</v>
          </cell>
          <cell r="C508">
            <v>2259.84</v>
          </cell>
          <cell r="D508">
            <v>3549.73</v>
          </cell>
          <cell r="E508">
            <v>0</v>
          </cell>
        </row>
        <row r="509">
          <cell r="A509" t="str">
            <v>19.06.2024</v>
          </cell>
          <cell r="B509">
            <v>20</v>
          </cell>
          <cell r="C509">
            <v>2284.2199999999998</v>
          </cell>
          <cell r="D509">
            <v>869.45</v>
          </cell>
          <cell r="E509">
            <v>0</v>
          </cell>
        </row>
        <row r="510">
          <cell r="A510" t="str">
            <v>19.06.2024</v>
          </cell>
          <cell r="B510">
            <v>21</v>
          </cell>
          <cell r="C510">
            <v>2215.69</v>
          </cell>
          <cell r="D510">
            <v>922.11</v>
          </cell>
          <cell r="E510">
            <v>0</v>
          </cell>
        </row>
        <row r="511">
          <cell r="A511" t="str">
            <v>19.06.2024</v>
          </cell>
          <cell r="B511">
            <v>22</v>
          </cell>
          <cell r="C511">
            <v>2053.36</v>
          </cell>
          <cell r="D511">
            <v>832.98</v>
          </cell>
          <cell r="E511">
            <v>0</v>
          </cell>
        </row>
        <row r="512">
          <cell r="A512" t="str">
            <v>19.06.2024</v>
          </cell>
          <cell r="B512">
            <v>23</v>
          </cell>
          <cell r="C512">
            <v>1533.81</v>
          </cell>
          <cell r="D512">
            <v>517.41</v>
          </cell>
          <cell r="E512">
            <v>0</v>
          </cell>
        </row>
        <row r="513">
          <cell r="A513" t="str">
            <v>20.06.2024</v>
          </cell>
          <cell r="B513">
            <v>0</v>
          </cell>
          <cell r="C513">
            <v>1213.96</v>
          </cell>
          <cell r="D513">
            <v>42.33</v>
          </cell>
          <cell r="E513">
            <v>0</v>
          </cell>
        </row>
        <row r="514">
          <cell r="A514" t="str">
            <v>20.06.2024</v>
          </cell>
          <cell r="B514">
            <v>1</v>
          </cell>
          <cell r="C514">
            <v>1171.46</v>
          </cell>
          <cell r="D514">
            <v>40.65</v>
          </cell>
          <cell r="E514">
            <v>0</v>
          </cell>
        </row>
        <row r="515">
          <cell r="A515" t="str">
            <v>20.06.2024</v>
          </cell>
          <cell r="B515">
            <v>2</v>
          </cell>
          <cell r="C515">
            <v>959.32</v>
          </cell>
          <cell r="D515">
            <v>0</v>
          </cell>
          <cell r="E515">
            <v>159.93</v>
          </cell>
        </row>
        <row r="516">
          <cell r="A516" t="str">
            <v>20.06.2024</v>
          </cell>
          <cell r="B516">
            <v>3</v>
          </cell>
          <cell r="C516">
            <v>850.68</v>
          </cell>
          <cell r="D516">
            <v>0</v>
          </cell>
          <cell r="E516">
            <v>42.39</v>
          </cell>
        </row>
        <row r="517">
          <cell r="A517" t="str">
            <v>20.06.2024</v>
          </cell>
          <cell r="B517">
            <v>4</v>
          </cell>
          <cell r="C517">
            <v>791.34</v>
          </cell>
          <cell r="D517">
            <v>24.69</v>
          </cell>
          <cell r="E517">
            <v>0</v>
          </cell>
        </row>
        <row r="518">
          <cell r="A518" t="str">
            <v>20.06.2024</v>
          </cell>
          <cell r="B518">
            <v>5</v>
          </cell>
          <cell r="C518">
            <v>982.59</v>
          </cell>
          <cell r="D518">
            <v>243.26</v>
          </cell>
          <cell r="E518">
            <v>0</v>
          </cell>
        </row>
        <row r="519">
          <cell r="A519" t="str">
            <v>20.06.2024</v>
          </cell>
          <cell r="B519">
            <v>6</v>
          </cell>
          <cell r="C519">
            <v>1118.17</v>
          </cell>
          <cell r="D519">
            <v>291.33</v>
          </cell>
          <cell r="E519">
            <v>0</v>
          </cell>
        </row>
        <row r="520">
          <cell r="A520" t="str">
            <v>20.06.2024</v>
          </cell>
          <cell r="B520">
            <v>7</v>
          </cell>
          <cell r="C520">
            <v>1409.21</v>
          </cell>
          <cell r="D520">
            <v>564.42999999999995</v>
          </cell>
          <cell r="E520">
            <v>0</v>
          </cell>
        </row>
        <row r="521">
          <cell r="A521" t="str">
            <v>20.06.2024</v>
          </cell>
          <cell r="B521">
            <v>8</v>
          </cell>
          <cell r="C521">
            <v>2049.35</v>
          </cell>
          <cell r="D521">
            <v>83.53</v>
          </cell>
          <cell r="E521">
            <v>0</v>
          </cell>
        </row>
        <row r="522">
          <cell r="A522" t="str">
            <v>20.06.2024</v>
          </cell>
          <cell r="B522">
            <v>9</v>
          </cell>
          <cell r="C522">
            <v>2076.21</v>
          </cell>
          <cell r="D522">
            <v>411.38</v>
          </cell>
          <cell r="E522">
            <v>0</v>
          </cell>
        </row>
        <row r="523">
          <cell r="A523" t="str">
            <v>20.06.2024</v>
          </cell>
          <cell r="B523">
            <v>10</v>
          </cell>
          <cell r="C523">
            <v>2122.65</v>
          </cell>
          <cell r="D523">
            <v>799.97</v>
          </cell>
          <cell r="E523">
            <v>0</v>
          </cell>
        </row>
        <row r="524">
          <cell r="A524" t="str">
            <v>20.06.2024</v>
          </cell>
          <cell r="B524">
            <v>11</v>
          </cell>
          <cell r="C524">
            <v>2158.1799999999998</v>
          </cell>
          <cell r="D524">
            <v>870.17</v>
          </cell>
          <cell r="E524">
            <v>0</v>
          </cell>
        </row>
        <row r="525">
          <cell r="A525" t="str">
            <v>20.06.2024</v>
          </cell>
          <cell r="B525">
            <v>12</v>
          </cell>
          <cell r="C525">
            <v>2186.2399999999998</v>
          </cell>
          <cell r="D525">
            <v>1286.72</v>
          </cell>
          <cell r="E525">
            <v>0</v>
          </cell>
        </row>
        <row r="526">
          <cell r="A526" t="str">
            <v>20.06.2024</v>
          </cell>
          <cell r="B526">
            <v>13</v>
          </cell>
          <cell r="C526">
            <v>2147.88</v>
          </cell>
          <cell r="D526">
            <v>2134.85</v>
          </cell>
          <cell r="E526">
            <v>0</v>
          </cell>
        </row>
        <row r="527">
          <cell r="A527" t="str">
            <v>20.06.2024</v>
          </cell>
          <cell r="B527">
            <v>14</v>
          </cell>
          <cell r="C527">
            <v>2163.7600000000002</v>
          </cell>
          <cell r="D527">
            <v>2181.73</v>
          </cell>
          <cell r="E527">
            <v>0</v>
          </cell>
        </row>
        <row r="528">
          <cell r="A528" t="str">
            <v>20.06.2024</v>
          </cell>
          <cell r="B528">
            <v>15</v>
          </cell>
          <cell r="C528">
            <v>2171.0300000000002</v>
          </cell>
          <cell r="D528">
            <v>2164.7800000000002</v>
          </cell>
          <cell r="E528">
            <v>0</v>
          </cell>
        </row>
        <row r="529">
          <cell r="A529" t="str">
            <v>20.06.2024</v>
          </cell>
          <cell r="B529">
            <v>16</v>
          </cell>
          <cell r="C529">
            <v>2155.17</v>
          </cell>
          <cell r="D529">
            <v>876.94</v>
          </cell>
          <cell r="E529">
            <v>0</v>
          </cell>
        </row>
        <row r="530">
          <cell r="A530" t="str">
            <v>20.06.2024</v>
          </cell>
          <cell r="B530">
            <v>17</v>
          </cell>
          <cell r="C530">
            <v>2152.75</v>
          </cell>
          <cell r="D530">
            <v>100.45</v>
          </cell>
          <cell r="E530">
            <v>0</v>
          </cell>
        </row>
        <row r="531">
          <cell r="A531" t="str">
            <v>20.06.2024</v>
          </cell>
          <cell r="B531">
            <v>18</v>
          </cell>
          <cell r="C531">
            <v>2102.21</v>
          </cell>
          <cell r="D531">
            <v>0</v>
          </cell>
          <cell r="E531">
            <v>11.09</v>
          </cell>
        </row>
        <row r="532">
          <cell r="A532" t="str">
            <v>20.06.2024</v>
          </cell>
          <cell r="B532">
            <v>19</v>
          </cell>
          <cell r="C532">
            <v>2082.67</v>
          </cell>
          <cell r="D532">
            <v>19.34</v>
          </cell>
          <cell r="E532">
            <v>0</v>
          </cell>
        </row>
        <row r="533">
          <cell r="A533" t="str">
            <v>20.06.2024</v>
          </cell>
          <cell r="B533">
            <v>20</v>
          </cell>
          <cell r="C533">
            <v>2077.9299999999998</v>
          </cell>
          <cell r="D533">
            <v>23.63</v>
          </cell>
          <cell r="E533">
            <v>0</v>
          </cell>
        </row>
        <row r="534">
          <cell r="A534" t="str">
            <v>20.06.2024</v>
          </cell>
          <cell r="B534">
            <v>21</v>
          </cell>
          <cell r="C534">
            <v>2060.39</v>
          </cell>
          <cell r="D534">
            <v>9.7100000000000009</v>
          </cell>
          <cell r="E534">
            <v>0</v>
          </cell>
        </row>
        <row r="535">
          <cell r="A535" t="str">
            <v>20.06.2024</v>
          </cell>
          <cell r="B535">
            <v>22</v>
          </cell>
          <cell r="C535">
            <v>1623.72</v>
          </cell>
          <cell r="D535">
            <v>0</v>
          </cell>
          <cell r="E535">
            <v>159.07</v>
          </cell>
        </row>
        <row r="536">
          <cell r="A536" t="str">
            <v>20.06.2024</v>
          </cell>
          <cell r="B536">
            <v>23</v>
          </cell>
          <cell r="C536">
            <v>1278.58</v>
          </cell>
          <cell r="D536">
            <v>0</v>
          </cell>
          <cell r="E536">
            <v>242.42</v>
          </cell>
        </row>
        <row r="537">
          <cell r="A537" t="str">
            <v>21.06.2024</v>
          </cell>
          <cell r="B537">
            <v>0</v>
          </cell>
          <cell r="C537">
            <v>1056.6099999999999</v>
          </cell>
          <cell r="D537">
            <v>0</v>
          </cell>
          <cell r="E537">
            <v>1092.8599999999999</v>
          </cell>
        </row>
        <row r="538">
          <cell r="A538" t="str">
            <v>21.06.2024</v>
          </cell>
          <cell r="B538">
            <v>1</v>
          </cell>
          <cell r="C538">
            <v>907.27</v>
          </cell>
          <cell r="D538">
            <v>0</v>
          </cell>
          <cell r="E538">
            <v>441.23</v>
          </cell>
        </row>
        <row r="539">
          <cell r="A539" t="str">
            <v>21.06.2024</v>
          </cell>
          <cell r="B539">
            <v>2</v>
          </cell>
          <cell r="C539">
            <v>711.62</v>
          </cell>
          <cell r="D539">
            <v>0</v>
          </cell>
          <cell r="E539">
            <v>737.5</v>
          </cell>
        </row>
        <row r="540">
          <cell r="A540" t="str">
            <v>21.06.2024</v>
          </cell>
          <cell r="B540">
            <v>3</v>
          </cell>
          <cell r="C540">
            <v>90.66</v>
          </cell>
          <cell r="D540">
            <v>0</v>
          </cell>
          <cell r="E540">
            <v>94.27</v>
          </cell>
        </row>
        <row r="541">
          <cell r="A541" t="str">
            <v>21.06.2024</v>
          </cell>
          <cell r="B541">
            <v>4</v>
          </cell>
          <cell r="C541">
            <v>184.75</v>
          </cell>
          <cell r="D541">
            <v>0</v>
          </cell>
          <cell r="E541">
            <v>71</v>
          </cell>
        </row>
        <row r="542">
          <cell r="A542" t="str">
            <v>21.06.2024</v>
          </cell>
          <cell r="B542">
            <v>5</v>
          </cell>
          <cell r="C542">
            <v>4.33</v>
          </cell>
          <cell r="D542">
            <v>955.53</v>
          </cell>
          <cell r="E542">
            <v>0</v>
          </cell>
        </row>
        <row r="543">
          <cell r="A543" t="str">
            <v>21.06.2024</v>
          </cell>
          <cell r="B543">
            <v>6</v>
          </cell>
          <cell r="C543">
            <v>954.14</v>
          </cell>
          <cell r="D543">
            <v>214.2</v>
          </cell>
          <cell r="E543">
            <v>0</v>
          </cell>
        </row>
        <row r="544">
          <cell r="A544" t="str">
            <v>21.06.2024</v>
          </cell>
          <cell r="B544">
            <v>7</v>
          </cell>
          <cell r="C544">
            <v>1179.94</v>
          </cell>
          <cell r="D544">
            <v>213.86</v>
          </cell>
          <cell r="E544">
            <v>0</v>
          </cell>
        </row>
        <row r="545">
          <cell r="A545" t="str">
            <v>21.06.2024</v>
          </cell>
          <cell r="B545">
            <v>8</v>
          </cell>
          <cell r="C545">
            <v>1527.93</v>
          </cell>
          <cell r="D545">
            <v>216.34</v>
          </cell>
          <cell r="E545">
            <v>0</v>
          </cell>
        </row>
        <row r="546">
          <cell r="A546" t="str">
            <v>21.06.2024</v>
          </cell>
          <cell r="B546">
            <v>9</v>
          </cell>
          <cell r="C546">
            <v>1857.01</v>
          </cell>
          <cell r="D546">
            <v>3.31</v>
          </cell>
          <cell r="E546">
            <v>0</v>
          </cell>
        </row>
        <row r="547">
          <cell r="A547" t="str">
            <v>21.06.2024</v>
          </cell>
          <cell r="B547">
            <v>10</v>
          </cell>
          <cell r="C547">
            <v>1932.92</v>
          </cell>
          <cell r="D547">
            <v>0</v>
          </cell>
          <cell r="E547">
            <v>289.60000000000002</v>
          </cell>
        </row>
        <row r="548">
          <cell r="A548" t="str">
            <v>21.06.2024</v>
          </cell>
          <cell r="B548">
            <v>11</v>
          </cell>
          <cell r="C548">
            <v>1956.28</v>
          </cell>
          <cell r="D548">
            <v>0</v>
          </cell>
          <cell r="E548">
            <v>391.09</v>
          </cell>
        </row>
        <row r="549">
          <cell r="A549" t="str">
            <v>21.06.2024</v>
          </cell>
          <cell r="B549">
            <v>12</v>
          </cell>
          <cell r="C549">
            <v>1672.69</v>
          </cell>
          <cell r="D549">
            <v>0</v>
          </cell>
          <cell r="E549">
            <v>122.54</v>
          </cell>
        </row>
        <row r="550">
          <cell r="A550" t="str">
            <v>21.06.2024</v>
          </cell>
          <cell r="B550">
            <v>13</v>
          </cell>
          <cell r="C550">
            <v>1963.29</v>
          </cell>
          <cell r="D550">
            <v>0</v>
          </cell>
          <cell r="E550">
            <v>413.2</v>
          </cell>
        </row>
        <row r="551">
          <cell r="A551" t="str">
            <v>21.06.2024</v>
          </cell>
          <cell r="B551">
            <v>14</v>
          </cell>
          <cell r="C551">
            <v>2001.72</v>
          </cell>
          <cell r="D551">
            <v>0</v>
          </cell>
          <cell r="E551">
            <v>560.88</v>
          </cell>
        </row>
        <row r="552">
          <cell r="A552" t="str">
            <v>21.06.2024</v>
          </cell>
          <cell r="B552">
            <v>15</v>
          </cell>
          <cell r="C552">
            <v>2018.89</v>
          </cell>
          <cell r="D552">
            <v>0</v>
          </cell>
          <cell r="E552">
            <v>498.65</v>
          </cell>
        </row>
        <row r="553">
          <cell r="A553" t="str">
            <v>21.06.2024</v>
          </cell>
          <cell r="B553">
            <v>16</v>
          </cell>
          <cell r="C553">
            <v>2010.33</v>
          </cell>
          <cell r="D553">
            <v>0</v>
          </cell>
          <cell r="E553">
            <v>518.1</v>
          </cell>
        </row>
        <row r="554">
          <cell r="A554" t="str">
            <v>21.06.2024</v>
          </cell>
          <cell r="B554">
            <v>17</v>
          </cell>
          <cell r="C554">
            <v>1983.28</v>
          </cell>
          <cell r="D554">
            <v>0</v>
          </cell>
          <cell r="E554">
            <v>694.09</v>
          </cell>
        </row>
        <row r="555">
          <cell r="A555" t="str">
            <v>21.06.2024</v>
          </cell>
          <cell r="B555">
            <v>18</v>
          </cell>
          <cell r="C555">
            <v>1942.71</v>
          </cell>
          <cell r="D555">
            <v>0</v>
          </cell>
          <cell r="E555">
            <v>762.18</v>
          </cell>
        </row>
        <row r="556">
          <cell r="A556" t="str">
            <v>21.06.2024</v>
          </cell>
          <cell r="B556">
            <v>19</v>
          </cell>
          <cell r="C556">
            <v>1812.24</v>
          </cell>
          <cell r="D556">
            <v>0</v>
          </cell>
          <cell r="E556">
            <v>689.59</v>
          </cell>
        </row>
        <row r="557">
          <cell r="A557" t="str">
            <v>21.06.2024</v>
          </cell>
          <cell r="B557">
            <v>20</v>
          </cell>
          <cell r="C557">
            <v>2043.49</v>
          </cell>
          <cell r="D557">
            <v>0</v>
          </cell>
          <cell r="E557">
            <v>505.82</v>
          </cell>
        </row>
        <row r="558">
          <cell r="A558" t="str">
            <v>21.06.2024</v>
          </cell>
          <cell r="B558">
            <v>21</v>
          </cell>
          <cell r="C558">
            <v>2027.35</v>
          </cell>
          <cell r="D558">
            <v>0</v>
          </cell>
          <cell r="E558">
            <v>975.83</v>
          </cell>
        </row>
        <row r="559">
          <cell r="A559" t="str">
            <v>21.06.2024</v>
          </cell>
          <cell r="B559">
            <v>22</v>
          </cell>
          <cell r="C559">
            <v>1684.24</v>
          </cell>
          <cell r="D559">
            <v>0</v>
          </cell>
          <cell r="E559">
            <v>903.9</v>
          </cell>
        </row>
        <row r="560">
          <cell r="A560" t="str">
            <v>21.06.2024</v>
          </cell>
          <cell r="B560">
            <v>23</v>
          </cell>
          <cell r="C560">
            <v>1287.21</v>
          </cell>
          <cell r="D560">
            <v>0</v>
          </cell>
          <cell r="E560">
            <v>1330.35</v>
          </cell>
        </row>
        <row r="561">
          <cell r="A561" t="str">
            <v>22.06.2024</v>
          </cell>
          <cell r="B561">
            <v>0</v>
          </cell>
          <cell r="C561">
            <v>1202.48</v>
          </cell>
          <cell r="D561">
            <v>0</v>
          </cell>
          <cell r="E561">
            <v>42.13</v>
          </cell>
        </row>
        <row r="562">
          <cell r="A562" t="str">
            <v>22.06.2024</v>
          </cell>
          <cell r="B562">
            <v>1</v>
          </cell>
          <cell r="C562">
            <v>1139.21</v>
          </cell>
          <cell r="D562">
            <v>0</v>
          </cell>
          <cell r="E562">
            <v>32.08</v>
          </cell>
        </row>
        <row r="563">
          <cell r="A563" t="str">
            <v>22.06.2024</v>
          </cell>
          <cell r="B563">
            <v>2</v>
          </cell>
          <cell r="C563">
            <v>1014.06</v>
          </cell>
          <cell r="D563">
            <v>4.72</v>
          </cell>
          <cell r="E563">
            <v>0</v>
          </cell>
        </row>
        <row r="564">
          <cell r="A564" t="str">
            <v>22.06.2024</v>
          </cell>
          <cell r="B564">
            <v>3</v>
          </cell>
          <cell r="C564">
            <v>913.2</v>
          </cell>
          <cell r="D564">
            <v>0</v>
          </cell>
          <cell r="E564">
            <v>2</v>
          </cell>
        </row>
        <row r="565">
          <cell r="A565" t="str">
            <v>22.06.2024</v>
          </cell>
          <cell r="B565">
            <v>4</v>
          </cell>
          <cell r="C565">
            <v>918.69</v>
          </cell>
          <cell r="D565">
            <v>61.43</v>
          </cell>
          <cell r="E565">
            <v>0</v>
          </cell>
        </row>
        <row r="566">
          <cell r="A566" t="str">
            <v>22.06.2024</v>
          </cell>
          <cell r="B566">
            <v>5</v>
          </cell>
          <cell r="C566">
            <v>1007.4</v>
          </cell>
          <cell r="D566">
            <v>74.73</v>
          </cell>
          <cell r="E566">
            <v>0</v>
          </cell>
        </row>
        <row r="567">
          <cell r="A567" t="str">
            <v>22.06.2024</v>
          </cell>
          <cell r="B567">
            <v>6</v>
          </cell>
          <cell r="C567">
            <v>1004.08</v>
          </cell>
          <cell r="D567">
            <v>141.6</v>
          </cell>
          <cell r="E567">
            <v>0</v>
          </cell>
        </row>
        <row r="568">
          <cell r="A568" t="str">
            <v>22.06.2024</v>
          </cell>
          <cell r="B568">
            <v>7</v>
          </cell>
          <cell r="C568">
            <v>1248.19</v>
          </cell>
          <cell r="D568">
            <v>234.03</v>
          </cell>
          <cell r="E568">
            <v>0</v>
          </cell>
        </row>
        <row r="569">
          <cell r="A569" t="str">
            <v>22.06.2024</v>
          </cell>
          <cell r="B569">
            <v>8</v>
          </cell>
          <cell r="C569">
            <v>1811.14</v>
          </cell>
          <cell r="D569">
            <v>218.25</v>
          </cell>
          <cell r="E569">
            <v>0</v>
          </cell>
        </row>
        <row r="570">
          <cell r="A570" t="str">
            <v>22.06.2024</v>
          </cell>
          <cell r="B570">
            <v>9</v>
          </cell>
          <cell r="C570">
            <v>2053.23</v>
          </cell>
          <cell r="D570">
            <v>32.44</v>
          </cell>
          <cell r="E570">
            <v>0</v>
          </cell>
        </row>
        <row r="571">
          <cell r="A571" t="str">
            <v>22.06.2024</v>
          </cell>
          <cell r="B571">
            <v>10</v>
          </cell>
          <cell r="C571">
            <v>2074.48</v>
          </cell>
          <cell r="D571">
            <v>4.43</v>
          </cell>
          <cell r="E571">
            <v>0</v>
          </cell>
        </row>
        <row r="572">
          <cell r="A572" t="str">
            <v>22.06.2024</v>
          </cell>
          <cell r="B572">
            <v>11</v>
          </cell>
          <cell r="C572">
            <v>2074.36</v>
          </cell>
          <cell r="D572">
            <v>0</v>
          </cell>
          <cell r="E572">
            <v>36.74</v>
          </cell>
        </row>
        <row r="573">
          <cell r="A573" t="str">
            <v>22.06.2024</v>
          </cell>
          <cell r="B573">
            <v>12</v>
          </cell>
          <cell r="C573">
            <v>2078.59</v>
          </cell>
          <cell r="D573">
            <v>0</v>
          </cell>
          <cell r="E573">
            <v>60.26</v>
          </cell>
        </row>
        <row r="574">
          <cell r="A574" t="str">
            <v>22.06.2024</v>
          </cell>
          <cell r="B574">
            <v>13</v>
          </cell>
          <cell r="C574">
            <v>2076.5300000000002</v>
          </cell>
          <cell r="D574">
            <v>0</v>
          </cell>
          <cell r="E574">
            <v>86.11</v>
          </cell>
        </row>
        <row r="575">
          <cell r="A575" t="str">
            <v>22.06.2024</v>
          </cell>
          <cell r="B575">
            <v>14</v>
          </cell>
          <cell r="C575">
            <v>2086.9</v>
          </cell>
          <cell r="D575">
            <v>0</v>
          </cell>
          <cell r="E575">
            <v>89.47</v>
          </cell>
        </row>
        <row r="576">
          <cell r="A576" t="str">
            <v>22.06.2024</v>
          </cell>
          <cell r="B576">
            <v>15</v>
          </cell>
          <cell r="C576">
            <v>2089.58</v>
          </cell>
          <cell r="D576">
            <v>0</v>
          </cell>
          <cell r="E576">
            <v>86.58</v>
          </cell>
        </row>
        <row r="577">
          <cell r="A577" t="str">
            <v>22.06.2024</v>
          </cell>
          <cell r="B577">
            <v>16</v>
          </cell>
          <cell r="C577">
            <v>2093.5300000000002</v>
          </cell>
          <cell r="D577">
            <v>0</v>
          </cell>
          <cell r="E577">
            <v>55.74</v>
          </cell>
        </row>
        <row r="578">
          <cell r="A578" t="str">
            <v>22.06.2024</v>
          </cell>
          <cell r="B578">
            <v>17</v>
          </cell>
          <cell r="C578">
            <v>2093.09</v>
          </cell>
          <cell r="D578">
            <v>0</v>
          </cell>
          <cell r="E578">
            <v>61.49</v>
          </cell>
        </row>
        <row r="579">
          <cell r="A579" t="str">
            <v>22.06.2024</v>
          </cell>
          <cell r="B579">
            <v>18</v>
          </cell>
          <cell r="C579">
            <v>2085.34</v>
          </cell>
          <cell r="D579">
            <v>0</v>
          </cell>
          <cell r="E579">
            <v>51.83</v>
          </cell>
        </row>
        <row r="580">
          <cell r="A580" t="str">
            <v>22.06.2024</v>
          </cell>
          <cell r="B580">
            <v>19</v>
          </cell>
          <cell r="C580">
            <v>2075.85</v>
          </cell>
          <cell r="D580">
            <v>0</v>
          </cell>
          <cell r="E580">
            <v>147.75</v>
          </cell>
        </row>
        <row r="581">
          <cell r="A581" t="str">
            <v>22.06.2024</v>
          </cell>
          <cell r="B581">
            <v>20</v>
          </cell>
          <cell r="C581">
            <v>2093.11</v>
          </cell>
          <cell r="D581">
            <v>0</v>
          </cell>
          <cell r="E581">
            <v>22.1</v>
          </cell>
        </row>
        <row r="582">
          <cell r="A582" t="str">
            <v>22.06.2024</v>
          </cell>
          <cell r="B582">
            <v>21</v>
          </cell>
          <cell r="C582">
            <v>2114.34</v>
          </cell>
          <cell r="D582">
            <v>0</v>
          </cell>
          <cell r="E582">
            <v>116.64</v>
          </cell>
        </row>
        <row r="583">
          <cell r="A583" t="str">
            <v>22.06.2024</v>
          </cell>
          <cell r="B583">
            <v>22</v>
          </cell>
          <cell r="C583">
            <v>2040.15</v>
          </cell>
          <cell r="D583">
            <v>0</v>
          </cell>
          <cell r="E583">
            <v>916.78</v>
          </cell>
        </row>
        <row r="584">
          <cell r="A584" t="str">
            <v>22.06.2024</v>
          </cell>
          <cell r="B584">
            <v>23</v>
          </cell>
          <cell r="C584">
            <v>1600.51</v>
          </cell>
          <cell r="D584">
            <v>0</v>
          </cell>
          <cell r="E584">
            <v>535.16</v>
          </cell>
        </row>
        <row r="585">
          <cell r="A585" t="str">
            <v>23.06.2024</v>
          </cell>
          <cell r="B585">
            <v>0</v>
          </cell>
          <cell r="C585">
            <v>1246.5899999999999</v>
          </cell>
          <cell r="D585">
            <v>0</v>
          </cell>
          <cell r="E585">
            <v>106.96</v>
          </cell>
        </row>
        <row r="586">
          <cell r="A586" t="str">
            <v>23.06.2024</v>
          </cell>
          <cell r="B586">
            <v>1</v>
          </cell>
          <cell r="C586">
            <v>1180.48</v>
          </cell>
          <cell r="D586">
            <v>0</v>
          </cell>
          <cell r="E586">
            <v>63.19</v>
          </cell>
        </row>
        <row r="587">
          <cell r="A587" t="str">
            <v>23.06.2024</v>
          </cell>
          <cell r="B587">
            <v>2</v>
          </cell>
          <cell r="C587">
            <v>990.16</v>
          </cell>
          <cell r="D587">
            <v>0</v>
          </cell>
          <cell r="E587">
            <v>96.77</v>
          </cell>
        </row>
        <row r="588">
          <cell r="A588" t="str">
            <v>23.06.2024</v>
          </cell>
          <cell r="B588">
            <v>3</v>
          </cell>
          <cell r="C588">
            <v>843.04</v>
          </cell>
          <cell r="D588">
            <v>0</v>
          </cell>
          <cell r="E588">
            <v>81.95</v>
          </cell>
        </row>
        <row r="589">
          <cell r="A589" t="str">
            <v>23.06.2024</v>
          </cell>
          <cell r="B589">
            <v>4</v>
          </cell>
          <cell r="C589">
            <v>799.98</v>
          </cell>
          <cell r="D589">
            <v>0</v>
          </cell>
          <cell r="E589">
            <v>66.430000000000007</v>
          </cell>
        </row>
        <row r="590">
          <cell r="A590" t="str">
            <v>23.06.2024</v>
          </cell>
          <cell r="B590">
            <v>5</v>
          </cell>
          <cell r="C590">
            <v>911.22</v>
          </cell>
          <cell r="D590">
            <v>106.73</v>
          </cell>
          <cell r="E590">
            <v>0</v>
          </cell>
        </row>
        <row r="591">
          <cell r="A591" t="str">
            <v>23.06.2024</v>
          </cell>
          <cell r="B591">
            <v>6</v>
          </cell>
          <cell r="C591">
            <v>1052.52</v>
          </cell>
          <cell r="D591">
            <v>52.09</v>
          </cell>
          <cell r="E591">
            <v>0</v>
          </cell>
        </row>
        <row r="592">
          <cell r="A592" t="str">
            <v>23.06.2024</v>
          </cell>
          <cell r="B592">
            <v>7</v>
          </cell>
          <cell r="C592">
            <v>1282.8</v>
          </cell>
          <cell r="D592">
            <v>127.18</v>
          </cell>
          <cell r="E592">
            <v>0</v>
          </cell>
        </row>
        <row r="593">
          <cell r="A593" t="str">
            <v>23.06.2024</v>
          </cell>
          <cell r="B593">
            <v>8</v>
          </cell>
          <cell r="C593">
            <v>1746.43</v>
          </cell>
          <cell r="D593">
            <v>100.53</v>
          </cell>
          <cell r="E593">
            <v>0</v>
          </cell>
        </row>
        <row r="594">
          <cell r="A594" t="str">
            <v>23.06.2024</v>
          </cell>
          <cell r="B594">
            <v>9</v>
          </cell>
          <cell r="C594">
            <v>2074.0700000000002</v>
          </cell>
          <cell r="D594">
            <v>0</v>
          </cell>
          <cell r="E594">
            <v>38.9</v>
          </cell>
        </row>
        <row r="595">
          <cell r="A595" t="str">
            <v>23.06.2024</v>
          </cell>
          <cell r="B595">
            <v>10</v>
          </cell>
          <cell r="C595">
            <v>2101.0700000000002</v>
          </cell>
          <cell r="D595">
            <v>0</v>
          </cell>
          <cell r="E595">
            <v>77.290000000000006</v>
          </cell>
        </row>
        <row r="596">
          <cell r="A596" t="str">
            <v>23.06.2024</v>
          </cell>
          <cell r="B596">
            <v>11</v>
          </cell>
          <cell r="C596">
            <v>2087.1999999999998</v>
          </cell>
          <cell r="D596">
            <v>0</v>
          </cell>
          <cell r="E596">
            <v>150.13</v>
          </cell>
        </row>
        <row r="597">
          <cell r="A597" t="str">
            <v>23.06.2024</v>
          </cell>
          <cell r="B597">
            <v>12</v>
          </cell>
          <cell r="C597">
            <v>2089.9</v>
          </cell>
          <cell r="D597">
            <v>0</v>
          </cell>
          <cell r="E597">
            <v>195.43</v>
          </cell>
        </row>
        <row r="598">
          <cell r="A598" t="str">
            <v>23.06.2024</v>
          </cell>
          <cell r="B598">
            <v>13</v>
          </cell>
          <cell r="C598">
            <v>2084.9</v>
          </cell>
          <cell r="D598">
            <v>0</v>
          </cell>
          <cell r="E598">
            <v>218.73</v>
          </cell>
        </row>
        <row r="599">
          <cell r="A599" t="str">
            <v>23.06.2024</v>
          </cell>
          <cell r="B599">
            <v>14</v>
          </cell>
          <cell r="C599">
            <v>2098.14</v>
          </cell>
          <cell r="D599">
            <v>0</v>
          </cell>
          <cell r="E599">
            <v>206.74</v>
          </cell>
        </row>
        <row r="600">
          <cell r="A600" t="str">
            <v>23.06.2024</v>
          </cell>
          <cell r="B600">
            <v>15</v>
          </cell>
          <cell r="C600">
            <v>2096.35</v>
          </cell>
          <cell r="D600">
            <v>0</v>
          </cell>
          <cell r="E600">
            <v>109.91</v>
          </cell>
        </row>
        <row r="601">
          <cell r="A601" t="str">
            <v>23.06.2024</v>
          </cell>
          <cell r="B601">
            <v>16</v>
          </cell>
          <cell r="C601">
            <v>2091.41</v>
          </cell>
          <cell r="D601">
            <v>0</v>
          </cell>
          <cell r="E601">
            <v>140.74</v>
          </cell>
        </row>
        <row r="602">
          <cell r="A602" t="str">
            <v>23.06.2024</v>
          </cell>
          <cell r="B602">
            <v>17</v>
          </cell>
          <cell r="C602">
            <v>2087.02</v>
          </cell>
          <cell r="D602">
            <v>0</v>
          </cell>
          <cell r="E602">
            <v>120.19</v>
          </cell>
        </row>
        <row r="603">
          <cell r="A603" t="str">
            <v>23.06.2024</v>
          </cell>
          <cell r="B603">
            <v>18</v>
          </cell>
          <cell r="C603">
            <v>2087.0700000000002</v>
          </cell>
          <cell r="D603">
            <v>0</v>
          </cell>
          <cell r="E603">
            <v>94.16</v>
          </cell>
        </row>
        <row r="604">
          <cell r="A604" t="str">
            <v>23.06.2024</v>
          </cell>
          <cell r="B604">
            <v>19</v>
          </cell>
          <cell r="C604">
            <v>2077.59</v>
          </cell>
          <cell r="D604">
            <v>0</v>
          </cell>
          <cell r="E604">
            <v>93.24</v>
          </cell>
        </row>
        <row r="605">
          <cell r="A605" t="str">
            <v>23.06.2024</v>
          </cell>
          <cell r="B605">
            <v>20</v>
          </cell>
          <cell r="C605">
            <v>2088.52</v>
          </cell>
          <cell r="D605">
            <v>3.08</v>
          </cell>
          <cell r="E605">
            <v>0</v>
          </cell>
        </row>
        <row r="606">
          <cell r="A606" t="str">
            <v>23.06.2024</v>
          </cell>
          <cell r="B606">
            <v>21</v>
          </cell>
          <cell r="C606">
            <v>2099.59</v>
          </cell>
          <cell r="D606">
            <v>0</v>
          </cell>
          <cell r="E606">
            <v>44.49</v>
          </cell>
        </row>
        <row r="607">
          <cell r="A607" t="str">
            <v>23.06.2024</v>
          </cell>
          <cell r="B607">
            <v>22</v>
          </cell>
          <cell r="C607">
            <v>2057.17</v>
          </cell>
          <cell r="D607">
            <v>0</v>
          </cell>
          <cell r="E607">
            <v>770.75</v>
          </cell>
        </row>
        <row r="608">
          <cell r="A608" t="str">
            <v>23.06.2024</v>
          </cell>
          <cell r="B608">
            <v>23</v>
          </cell>
          <cell r="C608">
            <v>1637.56</v>
          </cell>
          <cell r="D608">
            <v>0</v>
          </cell>
          <cell r="E608">
            <v>267.58999999999997</v>
          </cell>
        </row>
        <row r="609">
          <cell r="A609" t="str">
            <v>24.06.2024</v>
          </cell>
          <cell r="B609">
            <v>0</v>
          </cell>
          <cell r="C609">
            <v>1325.99</v>
          </cell>
          <cell r="D609">
            <v>0</v>
          </cell>
          <cell r="E609">
            <v>151.94999999999999</v>
          </cell>
        </row>
        <row r="610">
          <cell r="A610" t="str">
            <v>24.06.2024</v>
          </cell>
          <cell r="B610">
            <v>1</v>
          </cell>
          <cell r="C610">
            <v>1187.53</v>
          </cell>
          <cell r="D610">
            <v>0</v>
          </cell>
          <cell r="E610">
            <v>93.86</v>
          </cell>
        </row>
        <row r="611">
          <cell r="A611" t="str">
            <v>24.06.2024</v>
          </cell>
          <cell r="B611">
            <v>2</v>
          </cell>
          <cell r="C611">
            <v>988.92</v>
          </cell>
          <cell r="D611">
            <v>0</v>
          </cell>
          <cell r="E611">
            <v>117.29</v>
          </cell>
        </row>
        <row r="612">
          <cell r="A612" t="str">
            <v>24.06.2024</v>
          </cell>
          <cell r="B612">
            <v>3</v>
          </cell>
          <cell r="C612">
            <v>860.26</v>
          </cell>
          <cell r="D612">
            <v>21.93</v>
          </cell>
          <cell r="E612">
            <v>0</v>
          </cell>
        </row>
        <row r="613">
          <cell r="A613" t="str">
            <v>24.06.2024</v>
          </cell>
          <cell r="B613">
            <v>4</v>
          </cell>
          <cell r="C613">
            <v>846.31</v>
          </cell>
          <cell r="D613">
            <v>17.170000000000002</v>
          </cell>
          <cell r="E613">
            <v>0</v>
          </cell>
        </row>
        <row r="614">
          <cell r="A614" t="str">
            <v>24.06.2024</v>
          </cell>
          <cell r="B614">
            <v>5</v>
          </cell>
          <cell r="C614">
            <v>1105.17</v>
          </cell>
          <cell r="D614">
            <v>86.52</v>
          </cell>
          <cell r="E614">
            <v>0</v>
          </cell>
        </row>
        <row r="615">
          <cell r="A615" t="str">
            <v>24.06.2024</v>
          </cell>
          <cell r="B615">
            <v>6</v>
          </cell>
          <cell r="C615">
            <v>1241.2</v>
          </cell>
          <cell r="D615">
            <v>196.65</v>
          </cell>
          <cell r="E615">
            <v>0</v>
          </cell>
        </row>
        <row r="616">
          <cell r="A616" t="str">
            <v>24.06.2024</v>
          </cell>
          <cell r="B616">
            <v>7</v>
          </cell>
          <cell r="C616">
            <v>1560.44</v>
          </cell>
          <cell r="D616">
            <v>386.71</v>
          </cell>
          <cell r="E616">
            <v>0</v>
          </cell>
        </row>
        <row r="617">
          <cell r="A617" t="str">
            <v>24.06.2024</v>
          </cell>
          <cell r="B617">
            <v>8</v>
          </cell>
          <cell r="C617">
            <v>2096.02</v>
          </cell>
          <cell r="D617">
            <v>29.1</v>
          </cell>
          <cell r="E617">
            <v>0</v>
          </cell>
        </row>
        <row r="618">
          <cell r="A618" t="str">
            <v>24.06.2024</v>
          </cell>
          <cell r="B618">
            <v>9</v>
          </cell>
          <cell r="C618">
            <v>2140.63</v>
          </cell>
          <cell r="D618">
            <v>22.87</v>
          </cell>
          <cell r="E618">
            <v>0</v>
          </cell>
        </row>
        <row r="619">
          <cell r="A619" t="str">
            <v>24.06.2024</v>
          </cell>
          <cell r="B619">
            <v>10</v>
          </cell>
          <cell r="C619">
            <v>2143.14</v>
          </cell>
          <cell r="D619">
            <v>39.619999999999997</v>
          </cell>
          <cell r="E619">
            <v>0</v>
          </cell>
        </row>
        <row r="620">
          <cell r="A620" t="str">
            <v>24.06.2024</v>
          </cell>
          <cell r="B620">
            <v>11</v>
          </cell>
          <cell r="C620">
            <v>2136.88</v>
          </cell>
          <cell r="D620">
            <v>12.15</v>
          </cell>
          <cell r="E620">
            <v>0</v>
          </cell>
        </row>
        <row r="621">
          <cell r="A621" t="str">
            <v>24.06.2024</v>
          </cell>
          <cell r="B621">
            <v>12</v>
          </cell>
          <cell r="C621">
            <v>2135.67</v>
          </cell>
          <cell r="D621">
            <v>74.5</v>
          </cell>
          <cell r="E621">
            <v>0</v>
          </cell>
        </row>
        <row r="622">
          <cell r="A622" t="str">
            <v>24.06.2024</v>
          </cell>
          <cell r="B622">
            <v>13</v>
          </cell>
          <cell r="C622">
            <v>2182.11</v>
          </cell>
          <cell r="D622">
            <v>22.91</v>
          </cell>
          <cell r="E622">
            <v>0</v>
          </cell>
        </row>
        <row r="623">
          <cell r="A623" t="str">
            <v>24.06.2024</v>
          </cell>
          <cell r="B623">
            <v>14</v>
          </cell>
          <cell r="C623">
            <v>2201.2399999999998</v>
          </cell>
          <cell r="D623">
            <v>0</v>
          </cell>
          <cell r="E623">
            <v>21.31</v>
          </cell>
        </row>
        <row r="624">
          <cell r="A624" t="str">
            <v>24.06.2024</v>
          </cell>
          <cell r="B624">
            <v>15</v>
          </cell>
          <cell r="C624">
            <v>2235.3000000000002</v>
          </cell>
          <cell r="D624">
            <v>0</v>
          </cell>
          <cell r="E624">
            <v>44.22</v>
          </cell>
        </row>
        <row r="625">
          <cell r="A625" t="str">
            <v>24.06.2024</v>
          </cell>
          <cell r="B625">
            <v>16</v>
          </cell>
          <cell r="C625">
            <v>2236.83</v>
          </cell>
          <cell r="D625">
            <v>0</v>
          </cell>
          <cell r="E625">
            <v>46.31</v>
          </cell>
        </row>
        <row r="626">
          <cell r="A626" t="str">
            <v>24.06.2024</v>
          </cell>
          <cell r="B626">
            <v>17</v>
          </cell>
          <cell r="C626">
            <v>2198.4299999999998</v>
          </cell>
          <cell r="D626">
            <v>0</v>
          </cell>
          <cell r="E626">
            <v>39.119999999999997</v>
          </cell>
        </row>
        <row r="627">
          <cell r="A627" t="str">
            <v>24.06.2024</v>
          </cell>
          <cell r="B627">
            <v>18</v>
          </cell>
          <cell r="C627">
            <v>2113.86</v>
          </cell>
          <cell r="D627">
            <v>0.93</v>
          </cell>
          <cell r="E627">
            <v>0</v>
          </cell>
        </row>
        <row r="628">
          <cell r="A628" t="str">
            <v>24.06.2024</v>
          </cell>
          <cell r="B628">
            <v>19</v>
          </cell>
          <cell r="C628">
            <v>2090.4899999999998</v>
          </cell>
          <cell r="D628">
            <v>1.08</v>
          </cell>
          <cell r="E628">
            <v>0</v>
          </cell>
        </row>
        <row r="629">
          <cell r="A629" t="str">
            <v>24.06.2024</v>
          </cell>
          <cell r="B629">
            <v>20</v>
          </cell>
          <cell r="C629">
            <v>2100.0700000000002</v>
          </cell>
          <cell r="D629">
            <v>0.66</v>
          </cell>
          <cell r="E629">
            <v>0</v>
          </cell>
        </row>
        <row r="630">
          <cell r="A630" t="str">
            <v>24.06.2024</v>
          </cell>
          <cell r="B630">
            <v>21</v>
          </cell>
          <cell r="C630">
            <v>2102.23</v>
          </cell>
          <cell r="D630">
            <v>0</v>
          </cell>
          <cell r="E630">
            <v>20.46</v>
          </cell>
        </row>
        <row r="631">
          <cell r="A631" t="str">
            <v>24.06.2024</v>
          </cell>
          <cell r="B631">
            <v>22</v>
          </cell>
          <cell r="C631">
            <v>2055.61</v>
          </cell>
          <cell r="D631">
            <v>0</v>
          </cell>
          <cell r="E631">
            <v>371.61</v>
          </cell>
        </row>
        <row r="632">
          <cell r="A632" t="str">
            <v>24.06.2024</v>
          </cell>
          <cell r="B632">
            <v>23</v>
          </cell>
          <cell r="C632">
            <v>1518.49</v>
          </cell>
          <cell r="D632">
            <v>0</v>
          </cell>
          <cell r="E632">
            <v>269.44</v>
          </cell>
        </row>
        <row r="633">
          <cell r="A633" t="str">
            <v>25.06.2024</v>
          </cell>
          <cell r="B633">
            <v>0</v>
          </cell>
          <cell r="C633">
            <v>1222.1300000000001</v>
          </cell>
          <cell r="D633">
            <v>0</v>
          </cell>
          <cell r="E633">
            <v>165.65</v>
          </cell>
        </row>
        <row r="634">
          <cell r="A634" t="str">
            <v>25.06.2024</v>
          </cell>
          <cell r="B634">
            <v>1</v>
          </cell>
          <cell r="C634">
            <v>1031.6500000000001</v>
          </cell>
          <cell r="D634">
            <v>0</v>
          </cell>
          <cell r="E634">
            <v>83.19</v>
          </cell>
        </row>
        <row r="635">
          <cell r="A635" t="str">
            <v>25.06.2024</v>
          </cell>
          <cell r="B635">
            <v>2</v>
          </cell>
          <cell r="C635">
            <v>849.94</v>
          </cell>
          <cell r="D635">
            <v>0</v>
          </cell>
          <cell r="E635">
            <v>874.28</v>
          </cell>
        </row>
        <row r="636">
          <cell r="A636" t="str">
            <v>25.06.2024</v>
          </cell>
          <cell r="B636">
            <v>3</v>
          </cell>
          <cell r="C636">
            <v>2.17</v>
          </cell>
          <cell r="D636">
            <v>0</v>
          </cell>
          <cell r="E636">
            <v>2.25</v>
          </cell>
        </row>
        <row r="637">
          <cell r="A637" t="str">
            <v>25.06.2024</v>
          </cell>
          <cell r="B637">
            <v>4</v>
          </cell>
          <cell r="C637">
            <v>2</v>
          </cell>
          <cell r="D637">
            <v>0</v>
          </cell>
          <cell r="E637">
            <v>2.0699999999999998</v>
          </cell>
        </row>
        <row r="638">
          <cell r="A638" t="str">
            <v>25.06.2024</v>
          </cell>
          <cell r="B638">
            <v>5</v>
          </cell>
          <cell r="C638">
            <v>978.73</v>
          </cell>
          <cell r="D638">
            <v>192.12</v>
          </cell>
          <cell r="E638">
            <v>0</v>
          </cell>
        </row>
        <row r="639">
          <cell r="A639" t="str">
            <v>25.06.2024</v>
          </cell>
          <cell r="B639">
            <v>6</v>
          </cell>
          <cell r="C639">
            <v>1169.93</v>
          </cell>
          <cell r="D639">
            <v>118.38</v>
          </cell>
          <cell r="E639">
            <v>0</v>
          </cell>
        </row>
        <row r="640">
          <cell r="A640" t="str">
            <v>25.06.2024</v>
          </cell>
          <cell r="B640">
            <v>7</v>
          </cell>
          <cell r="C640">
            <v>1425.99</v>
          </cell>
          <cell r="D640">
            <v>195.48</v>
          </cell>
          <cell r="E640">
            <v>0</v>
          </cell>
        </row>
        <row r="641">
          <cell r="A641" t="str">
            <v>25.06.2024</v>
          </cell>
          <cell r="B641">
            <v>8</v>
          </cell>
          <cell r="C641">
            <v>2054.58</v>
          </cell>
          <cell r="D641">
            <v>43.07</v>
          </cell>
          <cell r="E641">
            <v>0</v>
          </cell>
        </row>
        <row r="642">
          <cell r="A642" t="str">
            <v>25.06.2024</v>
          </cell>
          <cell r="B642">
            <v>9</v>
          </cell>
          <cell r="C642">
            <v>2088.0300000000002</v>
          </cell>
          <cell r="D642">
            <v>49.09</v>
          </cell>
          <cell r="E642">
            <v>0</v>
          </cell>
        </row>
        <row r="643">
          <cell r="A643" t="str">
            <v>25.06.2024</v>
          </cell>
          <cell r="B643">
            <v>10</v>
          </cell>
          <cell r="C643">
            <v>2095.4699999999998</v>
          </cell>
          <cell r="D643">
            <v>40.46</v>
          </cell>
          <cell r="E643">
            <v>0</v>
          </cell>
        </row>
        <row r="644">
          <cell r="A644" t="str">
            <v>25.06.2024</v>
          </cell>
          <cell r="B644">
            <v>11</v>
          </cell>
          <cell r="C644">
            <v>2100.7399999999998</v>
          </cell>
          <cell r="D644">
            <v>5.12</v>
          </cell>
          <cell r="E644">
            <v>0</v>
          </cell>
        </row>
        <row r="645">
          <cell r="A645" t="str">
            <v>25.06.2024</v>
          </cell>
          <cell r="B645">
            <v>12</v>
          </cell>
          <cell r="C645">
            <v>2101.2600000000002</v>
          </cell>
          <cell r="D645">
            <v>38.450000000000003</v>
          </cell>
          <cell r="E645">
            <v>0</v>
          </cell>
        </row>
        <row r="646">
          <cell r="A646" t="str">
            <v>25.06.2024</v>
          </cell>
          <cell r="B646">
            <v>13</v>
          </cell>
          <cell r="C646">
            <v>2098.17</v>
          </cell>
          <cell r="D646">
            <v>32.409999999999997</v>
          </cell>
          <cell r="E646">
            <v>0</v>
          </cell>
        </row>
        <row r="647">
          <cell r="A647" t="str">
            <v>25.06.2024</v>
          </cell>
          <cell r="B647">
            <v>14</v>
          </cell>
          <cell r="C647">
            <v>2108.46</v>
          </cell>
          <cell r="D647">
            <v>31.82</v>
          </cell>
          <cell r="E647">
            <v>0</v>
          </cell>
        </row>
        <row r="648">
          <cell r="A648" t="str">
            <v>25.06.2024</v>
          </cell>
          <cell r="B648">
            <v>15</v>
          </cell>
          <cell r="C648">
            <v>2099.5700000000002</v>
          </cell>
          <cell r="D648">
            <v>23.71</v>
          </cell>
          <cell r="E648">
            <v>0</v>
          </cell>
        </row>
        <row r="649">
          <cell r="A649" t="str">
            <v>25.06.2024</v>
          </cell>
          <cell r="B649">
            <v>16</v>
          </cell>
          <cell r="C649">
            <v>2100.21</v>
          </cell>
          <cell r="D649">
            <v>0</v>
          </cell>
          <cell r="E649">
            <v>25.64</v>
          </cell>
        </row>
        <row r="650">
          <cell r="A650" t="str">
            <v>25.06.2024</v>
          </cell>
          <cell r="B650">
            <v>17</v>
          </cell>
          <cell r="C650">
            <v>2085.61</v>
          </cell>
          <cell r="D650">
            <v>0</v>
          </cell>
          <cell r="E650">
            <v>60.35</v>
          </cell>
        </row>
        <row r="651">
          <cell r="A651" t="str">
            <v>25.06.2024</v>
          </cell>
          <cell r="B651">
            <v>18</v>
          </cell>
          <cell r="C651">
            <v>2076.0100000000002</v>
          </cell>
          <cell r="D651">
            <v>0</v>
          </cell>
          <cell r="E651">
            <v>88.09</v>
          </cell>
        </row>
        <row r="652">
          <cell r="A652" t="str">
            <v>25.06.2024</v>
          </cell>
          <cell r="B652">
            <v>19</v>
          </cell>
          <cell r="C652">
            <v>2057.9499999999998</v>
          </cell>
          <cell r="D652">
            <v>0</v>
          </cell>
          <cell r="E652">
            <v>137.19999999999999</v>
          </cell>
        </row>
        <row r="653">
          <cell r="A653" t="str">
            <v>25.06.2024</v>
          </cell>
          <cell r="B653">
            <v>20</v>
          </cell>
          <cell r="C653">
            <v>2067.66</v>
          </cell>
          <cell r="D653">
            <v>0</v>
          </cell>
          <cell r="E653">
            <v>59.59</v>
          </cell>
        </row>
        <row r="654">
          <cell r="A654" t="str">
            <v>25.06.2024</v>
          </cell>
          <cell r="B654">
            <v>21</v>
          </cell>
          <cell r="C654">
            <v>2074.5500000000002</v>
          </cell>
          <cell r="D654">
            <v>0</v>
          </cell>
          <cell r="E654">
            <v>195.84</v>
          </cell>
        </row>
        <row r="655">
          <cell r="A655" t="str">
            <v>25.06.2024</v>
          </cell>
          <cell r="B655">
            <v>22</v>
          </cell>
          <cell r="C655">
            <v>1901.59</v>
          </cell>
          <cell r="D655">
            <v>0</v>
          </cell>
          <cell r="E655">
            <v>623.46</v>
          </cell>
        </row>
        <row r="656">
          <cell r="A656" t="str">
            <v>25.06.2024</v>
          </cell>
          <cell r="B656">
            <v>23</v>
          </cell>
          <cell r="C656">
            <v>1452.8</v>
          </cell>
          <cell r="D656">
            <v>0</v>
          </cell>
          <cell r="E656">
            <v>748.86</v>
          </cell>
        </row>
        <row r="657">
          <cell r="A657" t="str">
            <v>26.06.2024</v>
          </cell>
          <cell r="B657">
            <v>0</v>
          </cell>
          <cell r="C657">
            <v>1259.3499999999999</v>
          </cell>
          <cell r="D657">
            <v>0</v>
          </cell>
          <cell r="E657">
            <v>290.83999999999997</v>
          </cell>
        </row>
        <row r="658">
          <cell r="A658" t="str">
            <v>26.06.2024</v>
          </cell>
          <cell r="B658">
            <v>1</v>
          </cell>
          <cell r="C658">
            <v>1029.26</v>
          </cell>
          <cell r="D658">
            <v>0</v>
          </cell>
          <cell r="E658">
            <v>121.61</v>
          </cell>
        </row>
        <row r="659">
          <cell r="A659" t="str">
            <v>26.06.2024</v>
          </cell>
          <cell r="B659">
            <v>2</v>
          </cell>
          <cell r="C659">
            <v>901.62</v>
          </cell>
          <cell r="D659">
            <v>0</v>
          </cell>
          <cell r="E659">
            <v>927.26</v>
          </cell>
        </row>
        <row r="660">
          <cell r="A660" t="str">
            <v>26.06.2024</v>
          </cell>
          <cell r="B660">
            <v>3</v>
          </cell>
          <cell r="C660">
            <v>826.86</v>
          </cell>
          <cell r="D660">
            <v>0</v>
          </cell>
          <cell r="E660">
            <v>854.1</v>
          </cell>
        </row>
        <row r="661">
          <cell r="A661" t="str">
            <v>26.06.2024</v>
          </cell>
          <cell r="B661">
            <v>4</v>
          </cell>
          <cell r="C661">
            <v>625.20000000000005</v>
          </cell>
          <cell r="D661">
            <v>0</v>
          </cell>
          <cell r="E661">
            <v>646.4</v>
          </cell>
        </row>
        <row r="662">
          <cell r="A662" t="str">
            <v>26.06.2024</v>
          </cell>
          <cell r="B662">
            <v>5</v>
          </cell>
          <cell r="C662">
            <v>1062.81</v>
          </cell>
          <cell r="D662">
            <v>181.56</v>
          </cell>
          <cell r="E662">
            <v>0</v>
          </cell>
        </row>
        <row r="663">
          <cell r="A663" t="str">
            <v>26.06.2024</v>
          </cell>
          <cell r="B663">
            <v>6</v>
          </cell>
          <cell r="C663">
            <v>1254.95</v>
          </cell>
          <cell r="D663">
            <v>220.09</v>
          </cell>
          <cell r="E663">
            <v>0</v>
          </cell>
        </row>
        <row r="664">
          <cell r="A664" t="str">
            <v>26.06.2024</v>
          </cell>
          <cell r="B664">
            <v>7</v>
          </cell>
          <cell r="C664">
            <v>1517.6</v>
          </cell>
          <cell r="D664">
            <v>289.62</v>
          </cell>
          <cell r="E664">
            <v>0</v>
          </cell>
        </row>
        <row r="665">
          <cell r="A665" t="str">
            <v>26.06.2024</v>
          </cell>
          <cell r="B665">
            <v>8</v>
          </cell>
          <cell r="C665">
            <v>2055.19</v>
          </cell>
          <cell r="D665">
            <v>4.4000000000000004</v>
          </cell>
          <cell r="E665">
            <v>0</v>
          </cell>
        </row>
        <row r="666">
          <cell r="A666" t="str">
            <v>26.06.2024</v>
          </cell>
          <cell r="B666">
            <v>9</v>
          </cell>
          <cell r="C666">
            <v>2096.23</v>
          </cell>
          <cell r="D666">
            <v>0</v>
          </cell>
          <cell r="E666">
            <v>17.48</v>
          </cell>
        </row>
        <row r="667">
          <cell r="A667" t="str">
            <v>26.06.2024</v>
          </cell>
          <cell r="B667">
            <v>10</v>
          </cell>
          <cell r="C667">
            <v>2101.1799999999998</v>
          </cell>
          <cell r="D667">
            <v>0</v>
          </cell>
          <cell r="E667">
            <v>34.82</v>
          </cell>
        </row>
        <row r="668">
          <cell r="A668" t="str">
            <v>26.06.2024</v>
          </cell>
          <cell r="B668">
            <v>11</v>
          </cell>
          <cell r="C668">
            <v>2092.4499999999998</v>
          </cell>
          <cell r="D668">
            <v>0</v>
          </cell>
          <cell r="E668">
            <v>87.26</v>
          </cell>
        </row>
        <row r="669">
          <cell r="A669" t="str">
            <v>26.06.2024</v>
          </cell>
          <cell r="B669">
            <v>12</v>
          </cell>
          <cell r="C669">
            <v>2088.84</v>
          </cell>
          <cell r="D669">
            <v>0</v>
          </cell>
          <cell r="E669">
            <v>107.33</v>
          </cell>
        </row>
        <row r="670">
          <cell r="A670" t="str">
            <v>26.06.2024</v>
          </cell>
          <cell r="B670">
            <v>13</v>
          </cell>
          <cell r="C670">
            <v>2081.2199999999998</v>
          </cell>
          <cell r="D670">
            <v>0</v>
          </cell>
          <cell r="E670">
            <v>89.46</v>
          </cell>
        </row>
        <row r="671">
          <cell r="A671" t="str">
            <v>26.06.2024</v>
          </cell>
          <cell r="B671">
            <v>14</v>
          </cell>
          <cell r="C671">
            <v>2097.36</v>
          </cell>
          <cell r="D671">
            <v>0</v>
          </cell>
          <cell r="E671">
            <v>94.97</v>
          </cell>
        </row>
        <row r="672">
          <cell r="A672" t="str">
            <v>26.06.2024</v>
          </cell>
          <cell r="B672">
            <v>15</v>
          </cell>
          <cell r="C672">
            <v>2088.62</v>
          </cell>
          <cell r="D672">
            <v>0</v>
          </cell>
          <cell r="E672">
            <v>73.72</v>
          </cell>
        </row>
        <row r="673">
          <cell r="A673" t="str">
            <v>26.06.2024</v>
          </cell>
          <cell r="B673">
            <v>16</v>
          </cell>
          <cell r="C673">
            <v>2089.3000000000002</v>
          </cell>
          <cell r="D673">
            <v>0</v>
          </cell>
          <cell r="E673">
            <v>99.5</v>
          </cell>
        </row>
        <row r="674">
          <cell r="A674" t="str">
            <v>26.06.2024</v>
          </cell>
          <cell r="B674">
            <v>17</v>
          </cell>
          <cell r="C674">
            <v>2093.66</v>
          </cell>
          <cell r="D674">
            <v>0</v>
          </cell>
          <cell r="E674">
            <v>135.11000000000001</v>
          </cell>
        </row>
        <row r="675">
          <cell r="A675" t="str">
            <v>26.06.2024</v>
          </cell>
          <cell r="B675">
            <v>18</v>
          </cell>
          <cell r="C675">
            <v>2092.1</v>
          </cell>
          <cell r="D675">
            <v>0</v>
          </cell>
          <cell r="E675">
            <v>103.69</v>
          </cell>
        </row>
        <row r="676">
          <cell r="A676" t="str">
            <v>26.06.2024</v>
          </cell>
          <cell r="B676">
            <v>19</v>
          </cell>
          <cell r="C676">
            <v>2080.81</v>
          </cell>
          <cell r="D676">
            <v>0</v>
          </cell>
          <cell r="E676">
            <v>136.46</v>
          </cell>
        </row>
        <row r="677">
          <cell r="A677" t="str">
            <v>26.06.2024</v>
          </cell>
          <cell r="B677">
            <v>20</v>
          </cell>
          <cell r="C677">
            <v>2084.14</v>
          </cell>
          <cell r="D677">
            <v>0</v>
          </cell>
          <cell r="E677">
            <v>49.7</v>
          </cell>
        </row>
        <row r="678">
          <cell r="A678" t="str">
            <v>26.06.2024</v>
          </cell>
          <cell r="B678">
            <v>21</v>
          </cell>
          <cell r="C678">
            <v>2082.09</v>
          </cell>
          <cell r="D678">
            <v>0</v>
          </cell>
          <cell r="E678">
            <v>174.29</v>
          </cell>
        </row>
        <row r="679">
          <cell r="A679" t="str">
            <v>26.06.2024</v>
          </cell>
          <cell r="B679">
            <v>22</v>
          </cell>
          <cell r="C679">
            <v>2043.07</v>
          </cell>
          <cell r="D679">
            <v>0</v>
          </cell>
          <cell r="E679">
            <v>251.32</v>
          </cell>
        </row>
        <row r="680">
          <cell r="A680" t="str">
            <v>26.06.2024</v>
          </cell>
          <cell r="B680">
            <v>23</v>
          </cell>
          <cell r="C680">
            <v>1534.1</v>
          </cell>
          <cell r="D680">
            <v>0</v>
          </cell>
          <cell r="E680">
            <v>447.35</v>
          </cell>
        </row>
        <row r="681">
          <cell r="A681" t="str">
            <v>27.06.2024</v>
          </cell>
          <cell r="B681">
            <v>0</v>
          </cell>
          <cell r="C681">
            <v>1286.77</v>
          </cell>
          <cell r="D681">
            <v>0</v>
          </cell>
          <cell r="E681">
            <v>230.51</v>
          </cell>
        </row>
        <row r="682">
          <cell r="A682" t="str">
            <v>27.06.2024</v>
          </cell>
          <cell r="B682">
            <v>1</v>
          </cell>
          <cell r="C682">
            <v>1025.32</v>
          </cell>
          <cell r="D682">
            <v>0</v>
          </cell>
          <cell r="E682">
            <v>125.21</v>
          </cell>
        </row>
        <row r="683">
          <cell r="A683" t="str">
            <v>27.06.2024</v>
          </cell>
          <cell r="B683">
            <v>2</v>
          </cell>
          <cell r="C683">
            <v>903.71</v>
          </cell>
          <cell r="D683">
            <v>0</v>
          </cell>
          <cell r="E683">
            <v>932.46</v>
          </cell>
        </row>
        <row r="684">
          <cell r="A684" t="str">
            <v>27.06.2024</v>
          </cell>
          <cell r="B684">
            <v>3</v>
          </cell>
          <cell r="C684">
            <v>829.62</v>
          </cell>
          <cell r="D684">
            <v>0</v>
          </cell>
          <cell r="E684">
            <v>857.45</v>
          </cell>
        </row>
        <row r="685">
          <cell r="A685" t="str">
            <v>27.06.2024</v>
          </cell>
          <cell r="B685">
            <v>4</v>
          </cell>
          <cell r="C685">
            <v>822.36</v>
          </cell>
          <cell r="D685">
            <v>45.27</v>
          </cell>
          <cell r="E685">
            <v>0</v>
          </cell>
        </row>
        <row r="686">
          <cell r="A686" t="str">
            <v>27.06.2024</v>
          </cell>
          <cell r="B686">
            <v>5</v>
          </cell>
          <cell r="C686">
            <v>1084.58</v>
          </cell>
          <cell r="D686">
            <v>130.62</v>
          </cell>
          <cell r="E686">
            <v>0</v>
          </cell>
        </row>
        <row r="687">
          <cell r="A687" t="str">
            <v>27.06.2024</v>
          </cell>
          <cell r="B687">
            <v>6</v>
          </cell>
          <cell r="C687">
            <v>1272.3699999999999</v>
          </cell>
          <cell r="D687">
            <v>99.94</v>
          </cell>
          <cell r="E687">
            <v>0</v>
          </cell>
        </row>
        <row r="688">
          <cell r="A688" t="str">
            <v>27.06.2024</v>
          </cell>
          <cell r="B688">
            <v>7</v>
          </cell>
          <cell r="C688">
            <v>1558.25</v>
          </cell>
          <cell r="D688">
            <v>294.92</v>
          </cell>
          <cell r="E688">
            <v>0</v>
          </cell>
        </row>
        <row r="689">
          <cell r="A689" t="str">
            <v>27.06.2024</v>
          </cell>
          <cell r="B689">
            <v>8</v>
          </cell>
          <cell r="C689">
            <v>2085.48</v>
          </cell>
          <cell r="D689">
            <v>0</v>
          </cell>
          <cell r="E689">
            <v>3.26</v>
          </cell>
        </row>
        <row r="690">
          <cell r="A690" t="str">
            <v>27.06.2024</v>
          </cell>
          <cell r="B690">
            <v>9</v>
          </cell>
          <cell r="C690">
            <v>2136.08</v>
          </cell>
          <cell r="D690">
            <v>0</v>
          </cell>
          <cell r="E690">
            <v>25.17</v>
          </cell>
        </row>
        <row r="691">
          <cell r="A691" t="str">
            <v>27.06.2024</v>
          </cell>
          <cell r="B691">
            <v>10</v>
          </cell>
          <cell r="C691">
            <v>2132.4</v>
          </cell>
          <cell r="D691">
            <v>0</v>
          </cell>
          <cell r="E691">
            <v>37.270000000000003</v>
          </cell>
        </row>
        <row r="692">
          <cell r="A692" t="str">
            <v>27.06.2024</v>
          </cell>
          <cell r="B692">
            <v>11</v>
          </cell>
          <cell r="C692">
            <v>2126.71</v>
          </cell>
          <cell r="D692">
            <v>0</v>
          </cell>
          <cell r="E692">
            <v>59.17</v>
          </cell>
        </row>
        <row r="693">
          <cell r="A693" t="str">
            <v>27.06.2024</v>
          </cell>
          <cell r="B693">
            <v>12</v>
          </cell>
          <cell r="C693">
            <v>2121.89</v>
          </cell>
          <cell r="D693">
            <v>0</v>
          </cell>
          <cell r="E693">
            <v>31.73</v>
          </cell>
        </row>
        <row r="694">
          <cell r="A694" t="str">
            <v>27.06.2024</v>
          </cell>
          <cell r="B694">
            <v>13</v>
          </cell>
          <cell r="C694">
            <v>2122.0100000000002</v>
          </cell>
          <cell r="D694">
            <v>0</v>
          </cell>
          <cell r="E694">
            <v>39.369999999999997</v>
          </cell>
        </row>
        <row r="695">
          <cell r="A695" t="str">
            <v>27.06.2024</v>
          </cell>
          <cell r="B695">
            <v>14</v>
          </cell>
          <cell r="C695">
            <v>2178.11</v>
          </cell>
          <cell r="D695">
            <v>0</v>
          </cell>
          <cell r="E695">
            <v>90.37</v>
          </cell>
        </row>
        <row r="696">
          <cell r="A696" t="str">
            <v>27.06.2024</v>
          </cell>
          <cell r="B696">
            <v>15</v>
          </cell>
          <cell r="C696">
            <v>2206.1</v>
          </cell>
          <cell r="D696">
            <v>237.46</v>
          </cell>
          <cell r="E696">
            <v>0</v>
          </cell>
        </row>
        <row r="697">
          <cell r="A697" t="str">
            <v>27.06.2024</v>
          </cell>
          <cell r="B697">
            <v>16</v>
          </cell>
          <cell r="C697">
            <v>2200.56</v>
          </cell>
          <cell r="D697">
            <v>33.72</v>
          </cell>
          <cell r="E697">
            <v>0</v>
          </cell>
        </row>
        <row r="698">
          <cell r="A698" t="str">
            <v>27.06.2024</v>
          </cell>
          <cell r="B698">
            <v>17</v>
          </cell>
          <cell r="C698">
            <v>2184.61</v>
          </cell>
          <cell r="D698">
            <v>0</v>
          </cell>
          <cell r="E698">
            <v>124.43</v>
          </cell>
        </row>
        <row r="699">
          <cell r="A699" t="str">
            <v>27.06.2024</v>
          </cell>
          <cell r="B699">
            <v>18</v>
          </cell>
          <cell r="C699">
            <v>2108.98</v>
          </cell>
          <cell r="D699">
            <v>0</v>
          </cell>
          <cell r="E699">
            <v>54.76</v>
          </cell>
        </row>
        <row r="700">
          <cell r="A700" t="str">
            <v>27.06.2024</v>
          </cell>
          <cell r="B700">
            <v>19</v>
          </cell>
          <cell r="C700">
            <v>2074.29</v>
          </cell>
          <cell r="D700">
            <v>0</v>
          </cell>
          <cell r="E700">
            <v>52.11</v>
          </cell>
        </row>
        <row r="701">
          <cell r="A701" t="str">
            <v>27.06.2024</v>
          </cell>
          <cell r="B701">
            <v>20</v>
          </cell>
          <cell r="C701">
            <v>2076.0700000000002</v>
          </cell>
          <cell r="D701">
            <v>0</v>
          </cell>
          <cell r="E701">
            <v>15.3</v>
          </cell>
        </row>
        <row r="702">
          <cell r="A702" t="str">
            <v>27.06.2024</v>
          </cell>
          <cell r="B702">
            <v>21</v>
          </cell>
          <cell r="C702">
            <v>2069.71</v>
          </cell>
          <cell r="D702">
            <v>0</v>
          </cell>
          <cell r="E702">
            <v>159.68</v>
          </cell>
        </row>
        <row r="703">
          <cell r="A703" t="str">
            <v>27.06.2024</v>
          </cell>
          <cell r="B703">
            <v>22</v>
          </cell>
          <cell r="C703">
            <v>2041.72</v>
          </cell>
          <cell r="D703">
            <v>0</v>
          </cell>
          <cell r="E703">
            <v>357.48</v>
          </cell>
        </row>
        <row r="704">
          <cell r="A704" t="str">
            <v>27.06.2024</v>
          </cell>
          <cell r="B704">
            <v>23</v>
          </cell>
          <cell r="C704">
            <v>1597.96</v>
          </cell>
          <cell r="D704">
            <v>0</v>
          </cell>
          <cell r="E704">
            <v>585.33000000000004</v>
          </cell>
        </row>
        <row r="705">
          <cell r="A705" t="str">
            <v>28.06.2024</v>
          </cell>
          <cell r="B705">
            <v>0</v>
          </cell>
          <cell r="C705">
            <v>1288.76</v>
          </cell>
          <cell r="D705">
            <v>0</v>
          </cell>
          <cell r="E705">
            <v>189.68</v>
          </cell>
        </row>
        <row r="706">
          <cell r="A706" t="str">
            <v>28.06.2024</v>
          </cell>
          <cell r="B706">
            <v>1</v>
          </cell>
          <cell r="C706">
            <v>1005.63</v>
          </cell>
          <cell r="D706">
            <v>0</v>
          </cell>
          <cell r="E706">
            <v>37.21</v>
          </cell>
        </row>
        <row r="707">
          <cell r="A707" t="str">
            <v>28.06.2024</v>
          </cell>
          <cell r="B707">
            <v>2</v>
          </cell>
          <cell r="C707">
            <v>833.38</v>
          </cell>
          <cell r="D707">
            <v>0</v>
          </cell>
          <cell r="E707">
            <v>203.46</v>
          </cell>
        </row>
        <row r="708">
          <cell r="A708" t="str">
            <v>28.06.2024</v>
          </cell>
          <cell r="B708">
            <v>3</v>
          </cell>
          <cell r="C708">
            <v>2.77</v>
          </cell>
          <cell r="D708">
            <v>0</v>
          </cell>
          <cell r="E708">
            <v>2.86</v>
          </cell>
        </row>
        <row r="709">
          <cell r="A709" t="str">
            <v>28.06.2024</v>
          </cell>
          <cell r="B709">
            <v>4</v>
          </cell>
          <cell r="C709">
            <v>2.0499999999999998</v>
          </cell>
          <cell r="D709">
            <v>0</v>
          </cell>
          <cell r="E709">
            <v>2.12</v>
          </cell>
        </row>
        <row r="710">
          <cell r="A710" t="str">
            <v>28.06.2024</v>
          </cell>
          <cell r="B710">
            <v>5</v>
          </cell>
          <cell r="C710">
            <v>955.42</v>
          </cell>
          <cell r="D710">
            <v>151.91</v>
          </cell>
          <cell r="E710">
            <v>0</v>
          </cell>
        </row>
        <row r="711">
          <cell r="A711" t="str">
            <v>28.06.2024</v>
          </cell>
          <cell r="B711">
            <v>6</v>
          </cell>
          <cell r="C711">
            <v>1171.0999999999999</v>
          </cell>
          <cell r="D711">
            <v>128.08000000000001</v>
          </cell>
          <cell r="E711">
            <v>0</v>
          </cell>
        </row>
        <row r="712">
          <cell r="A712" t="str">
            <v>28.06.2024</v>
          </cell>
          <cell r="B712">
            <v>7</v>
          </cell>
          <cell r="C712">
            <v>1509.27</v>
          </cell>
          <cell r="D712">
            <v>280.45999999999998</v>
          </cell>
          <cell r="E712">
            <v>0</v>
          </cell>
        </row>
        <row r="713">
          <cell r="A713" t="str">
            <v>28.06.2024</v>
          </cell>
          <cell r="B713">
            <v>8</v>
          </cell>
          <cell r="C713">
            <v>2071.31</v>
          </cell>
          <cell r="D713">
            <v>79.3</v>
          </cell>
          <cell r="E713">
            <v>0</v>
          </cell>
        </row>
        <row r="714">
          <cell r="A714" t="str">
            <v>28.06.2024</v>
          </cell>
          <cell r="B714">
            <v>9</v>
          </cell>
          <cell r="C714">
            <v>2259.7199999999998</v>
          </cell>
          <cell r="D714">
            <v>9.7100000000000009</v>
          </cell>
          <cell r="E714">
            <v>0</v>
          </cell>
        </row>
        <row r="715">
          <cell r="A715" t="str">
            <v>28.06.2024</v>
          </cell>
          <cell r="B715">
            <v>10</v>
          </cell>
          <cell r="C715">
            <v>2255.0700000000002</v>
          </cell>
          <cell r="D715">
            <v>57.27</v>
          </cell>
          <cell r="E715">
            <v>0</v>
          </cell>
        </row>
        <row r="716">
          <cell r="A716" t="str">
            <v>28.06.2024</v>
          </cell>
          <cell r="B716">
            <v>11</v>
          </cell>
          <cell r="C716">
            <v>2277.86</v>
          </cell>
          <cell r="D716">
            <v>47.86</v>
          </cell>
          <cell r="E716">
            <v>0</v>
          </cell>
        </row>
        <row r="717">
          <cell r="A717" t="str">
            <v>28.06.2024</v>
          </cell>
          <cell r="B717">
            <v>12</v>
          </cell>
          <cell r="C717">
            <v>2231.36</v>
          </cell>
          <cell r="D717">
            <v>104.82</v>
          </cell>
          <cell r="E717">
            <v>0</v>
          </cell>
        </row>
        <row r="718">
          <cell r="A718" t="str">
            <v>28.06.2024</v>
          </cell>
          <cell r="B718">
            <v>13</v>
          </cell>
          <cell r="C718">
            <v>2310.54</v>
          </cell>
          <cell r="D718">
            <v>21.15</v>
          </cell>
          <cell r="E718">
            <v>0</v>
          </cell>
        </row>
        <row r="719">
          <cell r="A719" t="str">
            <v>28.06.2024</v>
          </cell>
          <cell r="B719">
            <v>14</v>
          </cell>
          <cell r="C719">
            <v>2319.83</v>
          </cell>
          <cell r="D719">
            <v>3.02</v>
          </cell>
          <cell r="E719">
            <v>0</v>
          </cell>
        </row>
        <row r="720">
          <cell r="A720" t="str">
            <v>28.06.2024</v>
          </cell>
          <cell r="B720">
            <v>15</v>
          </cell>
          <cell r="C720">
            <v>2328.7800000000002</v>
          </cell>
          <cell r="D720">
            <v>0</v>
          </cell>
          <cell r="E720">
            <v>132.5</v>
          </cell>
        </row>
        <row r="721">
          <cell r="A721" t="str">
            <v>28.06.2024</v>
          </cell>
          <cell r="B721">
            <v>16</v>
          </cell>
          <cell r="C721">
            <v>2341.54</v>
          </cell>
          <cell r="D721">
            <v>0</v>
          </cell>
          <cell r="E721">
            <v>138</v>
          </cell>
        </row>
        <row r="722">
          <cell r="A722" t="str">
            <v>28.06.2024</v>
          </cell>
          <cell r="B722">
            <v>17</v>
          </cell>
          <cell r="C722">
            <v>2321.79</v>
          </cell>
          <cell r="D722">
            <v>0</v>
          </cell>
          <cell r="E722">
            <v>185.32</v>
          </cell>
        </row>
        <row r="723">
          <cell r="A723" t="str">
            <v>28.06.2024</v>
          </cell>
          <cell r="B723">
            <v>18</v>
          </cell>
          <cell r="C723">
            <v>2291.4</v>
          </cell>
          <cell r="D723">
            <v>0</v>
          </cell>
          <cell r="E723">
            <v>103.51</v>
          </cell>
        </row>
        <row r="724">
          <cell r="A724" t="str">
            <v>28.06.2024</v>
          </cell>
          <cell r="B724">
            <v>19</v>
          </cell>
          <cell r="C724">
            <v>2185.6799999999998</v>
          </cell>
          <cell r="D724">
            <v>0</v>
          </cell>
          <cell r="E724">
            <v>47.61</v>
          </cell>
        </row>
        <row r="725">
          <cell r="A725" t="str">
            <v>28.06.2024</v>
          </cell>
          <cell r="B725">
            <v>20</v>
          </cell>
          <cell r="C725">
            <v>2192.79</v>
          </cell>
          <cell r="D725">
            <v>40.6</v>
          </cell>
          <cell r="E725">
            <v>0</v>
          </cell>
        </row>
        <row r="726">
          <cell r="A726" t="str">
            <v>28.06.2024</v>
          </cell>
          <cell r="B726">
            <v>21</v>
          </cell>
          <cell r="C726">
            <v>2178.13</v>
          </cell>
          <cell r="D726">
            <v>0</v>
          </cell>
          <cell r="E726">
            <v>44.49</v>
          </cell>
        </row>
        <row r="727">
          <cell r="A727" t="str">
            <v>28.06.2024</v>
          </cell>
          <cell r="B727">
            <v>22</v>
          </cell>
          <cell r="C727">
            <v>2039.8</v>
          </cell>
          <cell r="D727">
            <v>0</v>
          </cell>
          <cell r="E727">
            <v>203.64</v>
          </cell>
        </row>
        <row r="728">
          <cell r="A728" t="str">
            <v>28.06.2024</v>
          </cell>
          <cell r="B728">
            <v>23</v>
          </cell>
          <cell r="C728">
            <v>1495.52</v>
          </cell>
          <cell r="D728">
            <v>0</v>
          </cell>
          <cell r="E728">
            <v>274.88</v>
          </cell>
        </row>
        <row r="729">
          <cell r="A729" t="str">
            <v>29.06.2024</v>
          </cell>
          <cell r="B729">
            <v>0</v>
          </cell>
          <cell r="C729">
            <v>1353.09</v>
          </cell>
          <cell r="D729">
            <v>0</v>
          </cell>
          <cell r="E729">
            <v>112.79</v>
          </cell>
        </row>
        <row r="730">
          <cell r="A730" t="str">
            <v>29.06.2024</v>
          </cell>
          <cell r="B730">
            <v>1</v>
          </cell>
          <cell r="C730">
            <v>1184.1199999999999</v>
          </cell>
          <cell r="D730">
            <v>1.53</v>
          </cell>
          <cell r="E730">
            <v>0</v>
          </cell>
        </row>
        <row r="731">
          <cell r="A731" t="str">
            <v>29.06.2024</v>
          </cell>
          <cell r="B731">
            <v>2</v>
          </cell>
          <cell r="C731">
            <v>1103.51</v>
          </cell>
          <cell r="D731">
            <v>0</v>
          </cell>
          <cell r="E731">
            <v>1.31</v>
          </cell>
        </row>
        <row r="732">
          <cell r="A732" t="str">
            <v>29.06.2024</v>
          </cell>
          <cell r="B732">
            <v>3</v>
          </cell>
          <cell r="C732">
            <v>1001.77</v>
          </cell>
          <cell r="D732">
            <v>0</v>
          </cell>
          <cell r="E732">
            <v>52.21</v>
          </cell>
        </row>
        <row r="733">
          <cell r="A733" t="str">
            <v>29.06.2024</v>
          </cell>
          <cell r="B733">
            <v>4</v>
          </cell>
          <cell r="C733">
            <v>930.18</v>
          </cell>
          <cell r="D733">
            <v>70.34</v>
          </cell>
          <cell r="E733">
            <v>0</v>
          </cell>
        </row>
        <row r="734">
          <cell r="A734" t="str">
            <v>29.06.2024</v>
          </cell>
          <cell r="B734">
            <v>5</v>
          </cell>
          <cell r="C734">
            <v>1046.3699999999999</v>
          </cell>
          <cell r="D734">
            <v>150.97999999999999</v>
          </cell>
          <cell r="E734">
            <v>0</v>
          </cell>
        </row>
        <row r="735">
          <cell r="A735" t="str">
            <v>29.06.2024</v>
          </cell>
          <cell r="B735">
            <v>6</v>
          </cell>
          <cell r="C735">
            <v>1116.5899999999999</v>
          </cell>
          <cell r="D735">
            <v>183.65</v>
          </cell>
          <cell r="E735">
            <v>0</v>
          </cell>
        </row>
        <row r="736">
          <cell r="A736" t="str">
            <v>29.06.2024</v>
          </cell>
          <cell r="B736">
            <v>7</v>
          </cell>
          <cell r="C736">
            <v>1388.6</v>
          </cell>
          <cell r="D736">
            <v>195.98</v>
          </cell>
          <cell r="E736">
            <v>0</v>
          </cell>
        </row>
        <row r="737">
          <cell r="A737" t="str">
            <v>29.06.2024</v>
          </cell>
          <cell r="B737">
            <v>8</v>
          </cell>
          <cell r="C737">
            <v>1909.94</v>
          </cell>
          <cell r="D737">
            <v>180.14</v>
          </cell>
          <cell r="E737">
            <v>0</v>
          </cell>
        </row>
        <row r="738">
          <cell r="A738" t="str">
            <v>29.06.2024</v>
          </cell>
          <cell r="B738">
            <v>9</v>
          </cell>
          <cell r="C738">
            <v>2135.04</v>
          </cell>
          <cell r="D738">
            <v>81.489999999999995</v>
          </cell>
          <cell r="E738">
            <v>0</v>
          </cell>
        </row>
        <row r="739">
          <cell r="A739" t="str">
            <v>29.06.2024</v>
          </cell>
          <cell r="B739">
            <v>10</v>
          </cell>
          <cell r="C739">
            <v>2171.81</v>
          </cell>
          <cell r="D739">
            <v>141.53</v>
          </cell>
          <cell r="E739">
            <v>0</v>
          </cell>
        </row>
        <row r="740">
          <cell r="A740" t="str">
            <v>29.06.2024</v>
          </cell>
          <cell r="B740">
            <v>11</v>
          </cell>
          <cell r="C740">
            <v>2245.56</v>
          </cell>
          <cell r="D740">
            <v>100.99</v>
          </cell>
          <cell r="E740">
            <v>0</v>
          </cell>
        </row>
        <row r="741">
          <cell r="A741" t="str">
            <v>29.06.2024</v>
          </cell>
          <cell r="B741">
            <v>12</v>
          </cell>
          <cell r="C741">
            <v>2307.62</v>
          </cell>
          <cell r="D741">
            <v>82.19</v>
          </cell>
          <cell r="E741">
            <v>0</v>
          </cell>
        </row>
        <row r="742">
          <cell r="A742" t="str">
            <v>29.06.2024</v>
          </cell>
          <cell r="B742">
            <v>13</v>
          </cell>
          <cell r="C742">
            <v>2339.5500000000002</v>
          </cell>
          <cell r="D742">
            <v>30.87</v>
          </cell>
          <cell r="E742">
            <v>0</v>
          </cell>
        </row>
        <row r="743">
          <cell r="A743" t="str">
            <v>29.06.2024</v>
          </cell>
          <cell r="B743">
            <v>14</v>
          </cell>
          <cell r="C743">
            <v>2364.5</v>
          </cell>
          <cell r="D743">
            <v>7.65</v>
          </cell>
          <cell r="E743">
            <v>0</v>
          </cell>
        </row>
        <row r="744">
          <cell r="A744" t="str">
            <v>29.06.2024</v>
          </cell>
          <cell r="B744">
            <v>15</v>
          </cell>
          <cell r="C744">
            <v>2363.39</v>
          </cell>
          <cell r="D744">
            <v>0</v>
          </cell>
          <cell r="E744">
            <v>37.119999999999997</v>
          </cell>
        </row>
        <row r="745">
          <cell r="A745" t="str">
            <v>29.06.2024</v>
          </cell>
          <cell r="B745">
            <v>16</v>
          </cell>
          <cell r="C745">
            <v>2390.87</v>
          </cell>
          <cell r="D745">
            <v>0</v>
          </cell>
          <cell r="E745">
            <v>69.2</v>
          </cell>
        </row>
        <row r="746">
          <cell r="A746" t="str">
            <v>29.06.2024</v>
          </cell>
          <cell r="B746">
            <v>17</v>
          </cell>
          <cell r="C746">
            <v>2389.9</v>
          </cell>
          <cell r="D746">
            <v>0</v>
          </cell>
          <cell r="E746">
            <v>10.7</v>
          </cell>
        </row>
        <row r="747">
          <cell r="A747" t="str">
            <v>29.06.2024</v>
          </cell>
          <cell r="B747">
            <v>18</v>
          </cell>
          <cell r="C747">
            <v>2390.38</v>
          </cell>
          <cell r="D747">
            <v>267.7</v>
          </cell>
          <cell r="E747">
            <v>0</v>
          </cell>
        </row>
        <row r="748">
          <cell r="A748" t="str">
            <v>29.06.2024</v>
          </cell>
          <cell r="B748">
            <v>19</v>
          </cell>
          <cell r="C748">
            <v>2280.62</v>
          </cell>
          <cell r="D748">
            <v>55.99</v>
          </cell>
          <cell r="E748">
            <v>0</v>
          </cell>
        </row>
        <row r="749">
          <cell r="A749" t="str">
            <v>29.06.2024</v>
          </cell>
          <cell r="B749">
            <v>20</v>
          </cell>
          <cell r="C749">
            <v>2306.39</v>
          </cell>
          <cell r="D749">
            <v>178.67</v>
          </cell>
          <cell r="E749">
            <v>0</v>
          </cell>
        </row>
        <row r="750">
          <cell r="A750" t="str">
            <v>29.06.2024</v>
          </cell>
          <cell r="B750">
            <v>21</v>
          </cell>
          <cell r="C750">
            <v>2304.21</v>
          </cell>
          <cell r="D750">
            <v>149.63999999999999</v>
          </cell>
          <cell r="E750">
            <v>0</v>
          </cell>
        </row>
        <row r="751">
          <cell r="A751" t="str">
            <v>29.06.2024</v>
          </cell>
          <cell r="B751">
            <v>22</v>
          </cell>
          <cell r="C751">
            <v>2060.88</v>
          </cell>
          <cell r="D751">
            <v>0</v>
          </cell>
          <cell r="E751">
            <v>48.7</v>
          </cell>
        </row>
        <row r="752">
          <cell r="A752" t="str">
            <v>29.06.2024</v>
          </cell>
          <cell r="B752">
            <v>23</v>
          </cell>
          <cell r="C752">
            <v>1535.95</v>
          </cell>
          <cell r="D752">
            <v>83.7</v>
          </cell>
          <cell r="E752">
            <v>0</v>
          </cell>
        </row>
        <row r="753">
          <cell r="A753" t="str">
            <v>30.06.2024</v>
          </cell>
          <cell r="B753">
            <v>0</v>
          </cell>
          <cell r="C753">
            <v>1271.98</v>
          </cell>
          <cell r="D753">
            <v>2.23</v>
          </cell>
          <cell r="E753">
            <v>0</v>
          </cell>
        </row>
        <row r="754">
          <cell r="A754" t="str">
            <v>30.06.2024</v>
          </cell>
          <cell r="B754">
            <v>1</v>
          </cell>
          <cell r="C754">
            <v>1107.92</v>
          </cell>
          <cell r="D754">
            <v>65.8</v>
          </cell>
          <cell r="E754">
            <v>0</v>
          </cell>
        </row>
        <row r="755">
          <cell r="A755" t="str">
            <v>30.06.2024</v>
          </cell>
          <cell r="B755">
            <v>2</v>
          </cell>
          <cell r="C755">
            <v>964.9</v>
          </cell>
          <cell r="D755">
            <v>0</v>
          </cell>
          <cell r="E755">
            <v>83.85</v>
          </cell>
        </row>
        <row r="756">
          <cell r="A756" t="str">
            <v>30.06.2024</v>
          </cell>
          <cell r="B756">
            <v>3</v>
          </cell>
          <cell r="C756">
            <v>826.53</v>
          </cell>
          <cell r="D756">
            <v>0</v>
          </cell>
          <cell r="E756">
            <v>35.79</v>
          </cell>
        </row>
        <row r="757">
          <cell r="A757" t="str">
            <v>30.06.2024</v>
          </cell>
          <cell r="B757">
            <v>4</v>
          </cell>
          <cell r="C757">
            <v>777.08</v>
          </cell>
          <cell r="D757">
            <v>0</v>
          </cell>
          <cell r="E757">
            <v>79.53</v>
          </cell>
        </row>
        <row r="758">
          <cell r="A758" t="str">
            <v>30.06.2024</v>
          </cell>
          <cell r="B758">
            <v>5</v>
          </cell>
          <cell r="C758">
            <v>858.37</v>
          </cell>
          <cell r="D758">
            <v>171.82</v>
          </cell>
          <cell r="E758">
            <v>0</v>
          </cell>
        </row>
        <row r="759">
          <cell r="A759" t="str">
            <v>30.06.2024</v>
          </cell>
          <cell r="B759">
            <v>6</v>
          </cell>
          <cell r="C759">
            <v>864.7</v>
          </cell>
          <cell r="D759">
            <v>233.78</v>
          </cell>
          <cell r="E759">
            <v>0</v>
          </cell>
        </row>
        <row r="760">
          <cell r="A760" t="str">
            <v>30.06.2024</v>
          </cell>
          <cell r="B760">
            <v>7</v>
          </cell>
          <cell r="C760">
            <v>1229.1600000000001</v>
          </cell>
          <cell r="D760">
            <v>181.76</v>
          </cell>
          <cell r="E760">
            <v>0</v>
          </cell>
        </row>
        <row r="761">
          <cell r="A761" t="str">
            <v>30.06.2024</v>
          </cell>
          <cell r="B761">
            <v>8</v>
          </cell>
          <cell r="C761">
            <v>1628.96</v>
          </cell>
          <cell r="D761">
            <v>488.11</v>
          </cell>
          <cell r="E761">
            <v>0</v>
          </cell>
        </row>
        <row r="762">
          <cell r="A762" t="str">
            <v>30.06.2024</v>
          </cell>
          <cell r="B762">
            <v>9</v>
          </cell>
          <cell r="C762">
            <v>2076.42</v>
          </cell>
          <cell r="D762">
            <v>59</v>
          </cell>
          <cell r="E762">
            <v>0</v>
          </cell>
        </row>
        <row r="763">
          <cell r="A763" t="str">
            <v>30.06.2024</v>
          </cell>
          <cell r="B763">
            <v>10</v>
          </cell>
          <cell r="C763">
            <v>2118.4899999999998</v>
          </cell>
          <cell r="D763">
            <v>58.65</v>
          </cell>
          <cell r="E763">
            <v>0</v>
          </cell>
        </row>
        <row r="764">
          <cell r="A764" t="str">
            <v>30.06.2024</v>
          </cell>
          <cell r="B764">
            <v>11</v>
          </cell>
          <cell r="C764">
            <v>2126.77</v>
          </cell>
          <cell r="D764">
            <v>141.86000000000001</v>
          </cell>
          <cell r="E764">
            <v>0</v>
          </cell>
        </row>
        <row r="765">
          <cell r="A765" t="str">
            <v>30.06.2024</v>
          </cell>
          <cell r="B765">
            <v>12</v>
          </cell>
          <cell r="C765">
            <v>2130.23</v>
          </cell>
          <cell r="D765">
            <v>187.31</v>
          </cell>
          <cell r="E765">
            <v>0</v>
          </cell>
        </row>
        <row r="766">
          <cell r="A766" t="str">
            <v>30.06.2024</v>
          </cell>
          <cell r="B766">
            <v>13</v>
          </cell>
          <cell r="C766">
            <v>2133.7399999999998</v>
          </cell>
          <cell r="D766">
            <v>238.4</v>
          </cell>
          <cell r="E766">
            <v>0</v>
          </cell>
        </row>
        <row r="767">
          <cell r="A767" t="str">
            <v>30.06.2024</v>
          </cell>
          <cell r="B767">
            <v>14</v>
          </cell>
          <cell r="C767">
            <v>2139.48</v>
          </cell>
          <cell r="D767">
            <v>329.48</v>
          </cell>
          <cell r="E767">
            <v>0</v>
          </cell>
        </row>
        <row r="768">
          <cell r="A768" t="str">
            <v>30.06.2024</v>
          </cell>
          <cell r="B768">
            <v>15</v>
          </cell>
          <cell r="C768">
            <v>2143.0100000000002</v>
          </cell>
          <cell r="D768">
            <v>999.82</v>
          </cell>
          <cell r="E768">
            <v>0</v>
          </cell>
        </row>
        <row r="769">
          <cell r="A769" t="str">
            <v>30.06.2024</v>
          </cell>
          <cell r="B769">
            <v>16</v>
          </cell>
          <cell r="C769">
            <v>2143.44</v>
          </cell>
          <cell r="D769">
            <v>1400.39</v>
          </cell>
          <cell r="E769">
            <v>0</v>
          </cell>
        </row>
        <row r="770">
          <cell r="A770" t="str">
            <v>30.06.2024</v>
          </cell>
          <cell r="B770">
            <v>17</v>
          </cell>
          <cell r="C770">
            <v>2136.4699999999998</v>
          </cell>
          <cell r="D770">
            <v>2776.45</v>
          </cell>
          <cell r="E770">
            <v>0</v>
          </cell>
        </row>
        <row r="771">
          <cell r="A771" t="str">
            <v>30.06.2024</v>
          </cell>
          <cell r="B771">
            <v>18</v>
          </cell>
          <cell r="C771">
            <v>2140.9</v>
          </cell>
          <cell r="D771">
            <v>2625.22</v>
          </cell>
          <cell r="E771">
            <v>0</v>
          </cell>
        </row>
        <row r="772">
          <cell r="A772" t="str">
            <v>30.06.2024</v>
          </cell>
          <cell r="B772">
            <v>19</v>
          </cell>
          <cell r="C772">
            <v>2119.46</v>
          </cell>
          <cell r="D772">
            <v>603.41</v>
          </cell>
          <cell r="E772">
            <v>0</v>
          </cell>
        </row>
        <row r="773">
          <cell r="A773" t="str">
            <v>30.06.2024</v>
          </cell>
          <cell r="B773">
            <v>20</v>
          </cell>
          <cell r="C773">
            <v>2124.75</v>
          </cell>
          <cell r="D773">
            <v>1353.93</v>
          </cell>
          <cell r="E773">
            <v>0</v>
          </cell>
        </row>
        <row r="774">
          <cell r="A774" t="str">
            <v>30.06.2024</v>
          </cell>
          <cell r="B774">
            <v>21</v>
          </cell>
          <cell r="C774">
            <v>2117.14</v>
          </cell>
          <cell r="D774">
            <v>846.68</v>
          </cell>
          <cell r="E774">
            <v>0</v>
          </cell>
        </row>
        <row r="775">
          <cell r="A775" t="str">
            <v>30.06.2024</v>
          </cell>
          <cell r="B775">
            <v>22</v>
          </cell>
          <cell r="C775">
            <v>2059.5700000000002</v>
          </cell>
          <cell r="D775">
            <v>52.36</v>
          </cell>
          <cell r="E775">
            <v>0</v>
          </cell>
        </row>
        <row r="776">
          <cell r="A776" t="str">
            <v>30.06.2024</v>
          </cell>
          <cell r="B776">
            <v>23</v>
          </cell>
          <cell r="C776">
            <v>1531.37</v>
          </cell>
          <cell r="D776">
            <v>73.08</v>
          </cell>
          <cell r="E776">
            <v>0</v>
          </cell>
        </row>
        <row r="780">
          <cell r="A780" t="str">
            <v>В случае если результатом расчета составляющей предельных уровней нерегулируемых цен (кроме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системы) и иных подлежащих публикации величин в соответствии с подпунктами 1 и 3.3 п. 10.8 Регламента Финансовых расчетов на оптовом рынке э/э является отрицательная величина, то КО публикует вместо отрицательной величины 0</v>
          </cell>
        </row>
        <row r="782">
          <cell r="A782" t="str">
            <v>В случае если результатом расчета составляющей предельных уровней нерегулируемых цен и иных, подлежащих публикации величин в соответствии с подпунктами 1 и 3.3 п. 10.8 Регламента Финансовых расчетов на оптовом рынке э/э является неопределенность, то КО публикует вместо неопределенности 0</v>
          </cell>
        </row>
      </sheetData>
      <sheetData sheetId="1">
        <row r="11">
          <cell r="D11">
            <v>4.3020002339910048</v>
          </cell>
        </row>
      </sheetData>
      <sheetData sheetId="2">
        <row r="9">
          <cell r="E9">
            <v>846593.22</v>
          </cell>
          <cell r="F9">
            <v>894142.18</v>
          </cell>
          <cell r="G9">
            <v>1181633.1200000001</v>
          </cell>
          <cell r="H9">
            <v>1507317.61</v>
          </cell>
        </row>
        <row r="10">
          <cell r="E10">
            <v>101.24</v>
          </cell>
          <cell r="F10">
            <v>406.48</v>
          </cell>
          <cell r="G10">
            <v>734.18</v>
          </cell>
          <cell r="H10">
            <v>1168.8399999999999</v>
          </cell>
        </row>
      </sheetData>
      <sheetData sheetId="3">
        <row r="12">
          <cell r="E12">
            <v>0.27900000000000003</v>
          </cell>
        </row>
      </sheetData>
      <sheetData sheetId="4">
        <row r="6">
          <cell r="D6" t="str">
            <v>0</v>
          </cell>
        </row>
      </sheetData>
      <sheetData sheetId="5">
        <row r="1">
          <cell r="A1" t="str">
    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    </cell>
        </row>
        <row r="2">
          <cell r="T2" t="str">
            <v>Июнь</v>
          </cell>
          <cell r="U2">
            <v>2024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23"/>
  <sheetViews>
    <sheetView tabSelected="1" workbookViewId="0">
      <selection activeCell="Z21" sqref="Z21"/>
    </sheetView>
  </sheetViews>
  <sheetFormatPr defaultRowHeight="15.75"/>
  <cols>
    <col min="1" max="1" width="14.28515625" style="2" customWidth="1"/>
    <col min="2" max="25" width="8.7109375" style="2" customWidth="1"/>
  </cols>
  <sheetData>
    <row r="1" spans="1:25" ht="56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>
      <c r="A2" s="3"/>
      <c r="B2" s="4" t="s">
        <v>1</v>
      </c>
      <c r="C2" s="5"/>
      <c r="D2" s="5"/>
      <c r="E2" s="5"/>
      <c r="H2" s="6"/>
      <c r="I2" s="6"/>
      <c r="J2" s="6"/>
      <c r="T2" s="7" t="s">
        <v>50</v>
      </c>
      <c r="U2" s="8" t="s">
        <v>51</v>
      </c>
      <c r="V2" s="8"/>
    </row>
    <row r="3" spans="1:25">
      <c r="A3" s="9"/>
      <c r="B3" s="10" t="s">
        <v>2</v>
      </c>
      <c r="C3" s="11"/>
      <c r="D3" s="11"/>
      <c r="E3" s="11"/>
      <c r="H3" s="6"/>
      <c r="I3" s="6"/>
      <c r="J3" s="6"/>
      <c r="T3" s="12" t="s">
        <v>3</v>
      </c>
      <c r="U3" s="13" t="s">
        <v>4</v>
      </c>
      <c r="V3" s="13"/>
    </row>
    <row r="4" spans="1:25" ht="22.5" customHeight="1">
      <c r="A4" s="14" t="s">
        <v>5</v>
      </c>
      <c r="B4" s="14"/>
      <c r="C4" s="15"/>
      <c r="D4" s="16"/>
      <c r="E4" s="17"/>
      <c r="F4" s="18"/>
      <c r="G4" s="18"/>
      <c r="H4" s="18"/>
      <c r="I4" s="19"/>
      <c r="J4" s="20"/>
    </row>
    <row r="5" spans="1:25" ht="51" customHeight="1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25">
      <c r="A6" s="19"/>
      <c r="B6" s="22"/>
      <c r="C6" s="22"/>
      <c r="D6" s="22"/>
      <c r="E6" s="22"/>
      <c r="F6" s="22"/>
      <c r="G6" s="22"/>
      <c r="H6" s="22"/>
      <c r="I6" s="22"/>
      <c r="J6" s="22"/>
    </row>
    <row r="7" spans="1:25">
      <c r="A7" s="23" t="s">
        <v>7</v>
      </c>
      <c r="B7" s="19"/>
      <c r="C7" s="19"/>
      <c r="D7" s="19"/>
      <c r="E7" s="19"/>
      <c r="F7" s="19"/>
      <c r="G7" s="19"/>
      <c r="H7" s="19"/>
      <c r="I7" s="19"/>
      <c r="J7" s="19"/>
    </row>
    <row r="9" spans="1:25">
      <c r="A9" s="24" t="s">
        <v>8</v>
      </c>
      <c r="B9" s="25"/>
      <c r="C9" s="26"/>
      <c r="D9" s="27"/>
      <c r="E9" s="27"/>
      <c r="F9" s="27"/>
      <c r="G9" s="28" t="s">
        <v>9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1:25" ht="24">
      <c r="A10" s="30"/>
      <c r="B10" s="31" t="s">
        <v>10</v>
      </c>
      <c r="C10" s="32" t="s">
        <v>11</v>
      </c>
      <c r="D10" s="32" t="s">
        <v>12</v>
      </c>
      <c r="E10" s="32" t="s">
        <v>13</v>
      </c>
      <c r="F10" s="32" t="s">
        <v>14</v>
      </c>
      <c r="G10" s="32" t="s">
        <v>15</v>
      </c>
      <c r="H10" s="32" t="s">
        <v>16</v>
      </c>
      <c r="I10" s="32" t="s">
        <v>17</v>
      </c>
      <c r="J10" s="32" t="s">
        <v>18</v>
      </c>
      <c r="K10" s="32" t="s">
        <v>19</v>
      </c>
      <c r="L10" s="32" t="s">
        <v>20</v>
      </c>
      <c r="M10" s="32" t="s">
        <v>21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2" t="s">
        <v>28</v>
      </c>
      <c r="U10" s="32" t="s">
        <v>29</v>
      </c>
      <c r="V10" s="32" t="s">
        <v>30</v>
      </c>
      <c r="W10" s="32" t="s">
        <v>31</v>
      </c>
      <c r="X10" s="32" t="s">
        <v>32</v>
      </c>
      <c r="Y10" s="32" t="s">
        <v>33</v>
      </c>
    </row>
    <row r="11" spans="1:25" ht="15">
      <c r="A11" s="33">
        <v>45444</v>
      </c>
      <c r="B11" s="34">
        <v>2161.5</v>
      </c>
      <c r="C11" s="34">
        <v>2107.1999999999998</v>
      </c>
      <c r="D11" s="34">
        <v>1959.9199999999998</v>
      </c>
      <c r="E11" s="34">
        <v>1835.1599999999999</v>
      </c>
      <c r="F11" s="34">
        <v>1613.2199999999998</v>
      </c>
      <c r="G11" s="34">
        <v>1533.87</v>
      </c>
      <c r="H11" s="34">
        <v>953.22</v>
      </c>
      <c r="I11" s="34">
        <v>2056.87</v>
      </c>
      <c r="J11" s="34">
        <v>2349.96</v>
      </c>
      <c r="K11" s="34">
        <v>2513.8199999999997</v>
      </c>
      <c r="L11" s="34">
        <v>2595.84</v>
      </c>
      <c r="M11" s="34">
        <v>2385.4300000000003</v>
      </c>
      <c r="N11" s="34">
        <v>2381.1</v>
      </c>
      <c r="O11" s="34">
        <v>2390.62</v>
      </c>
      <c r="P11" s="34">
        <v>2380.25</v>
      </c>
      <c r="Q11" s="34">
        <v>2400.16</v>
      </c>
      <c r="R11" s="34">
        <v>2451.4899999999998</v>
      </c>
      <c r="S11" s="34">
        <v>2707.66</v>
      </c>
      <c r="T11" s="34">
        <v>2657.44</v>
      </c>
      <c r="U11" s="34">
        <v>2627.66</v>
      </c>
      <c r="V11" s="34">
        <v>2751.2</v>
      </c>
      <c r="W11" s="34">
        <v>2663.08</v>
      </c>
      <c r="X11" s="34">
        <v>2361.77</v>
      </c>
      <c r="Y11" s="34">
        <v>2191.39</v>
      </c>
    </row>
    <row r="12" spans="1:25" ht="15">
      <c r="A12" s="33">
        <v>45445</v>
      </c>
      <c r="B12" s="34">
        <v>2120.41</v>
      </c>
      <c r="C12" s="34">
        <v>1917.02</v>
      </c>
      <c r="D12" s="34">
        <v>1717.71</v>
      </c>
      <c r="E12" s="34">
        <v>1584.1</v>
      </c>
      <c r="F12" s="34">
        <v>1500.44</v>
      </c>
      <c r="G12" s="34">
        <v>1519.25</v>
      </c>
      <c r="H12" s="34">
        <v>947.8</v>
      </c>
      <c r="I12" s="34">
        <v>951.26</v>
      </c>
      <c r="J12" s="34">
        <v>2209.2399999999998</v>
      </c>
      <c r="K12" s="34">
        <v>2548.8199999999997</v>
      </c>
      <c r="L12" s="34">
        <v>2672.59</v>
      </c>
      <c r="M12" s="34">
        <v>2680.95</v>
      </c>
      <c r="N12" s="34">
        <v>2676.9700000000003</v>
      </c>
      <c r="O12" s="34">
        <v>2706.29</v>
      </c>
      <c r="P12" s="34">
        <v>2772.3999999999996</v>
      </c>
      <c r="Q12" s="34">
        <v>2822.6099999999997</v>
      </c>
      <c r="R12" s="34">
        <v>2861.4700000000003</v>
      </c>
      <c r="S12" s="34">
        <v>2883.1499999999996</v>
      </c>
      <c r="T12" s="34">
        <v>2883.79</v>
      </c>
      <c r="U12" s="34">
        <v>2774.9300000000003</v>
      </c>
      <c r="V12" s="34">
        <v>2808.69</v>
      </c>
      <c r="W12" s="34">
        <v>2820.73</v>
      </c>
      <c r="X12" s="34">
        <v>2681.1</v>
      </c>
      <c r="Y12" s="34">
        <v>2297.4499999999998</v>
      </c>
    </row>
    <row r="13" spans="1:25" ht="15">
      <c r="A13" s="33">
        <v>45446</v>
      </c>
      <c r="B13" s="34">
        <v>2170.1</v>
      </c>
      <c r="C13" s="34">
        <v>1951.48</v>
      </c>
      <c r="D13" s="34">
        <v>1918.37</v>
      </c>
      <c r="E13" s="34">
        <v>1763.4</v>
      </c>
      <c r="F13" s="34">
        <v>1696.57</v>
      </c>
      <c r="G13" s="34">
        <v>1896.6899999999998</v>
      </c>
      <c r="H13" s="34">
        <v>2041.83</v>
      </c>
      <c r="I13" s="34">
        <v>2241.3999999999996</v>
      </c>
      <c r="J13" s="34">
        <v>2733.59</v>
      </c>
      <c r="K13" s="34">
        <v>2941.0299999999997</v>
      </c>
      <c r="L13" s="34">
        <v>2944.02</v>
      </c>
      <c r="M13" s="34">
        <v>2922.71</v>
      </c>
      <c r="N13" s="34">
        <v>2923.1</v>
      </c>
      <c r="O13" s="34">
        <v>2923.7999999999997</v>
      </c>
      <c r="P13" s="34">
        <v>2928.62</v>
      </c>
      <c r="Q13" s="34">
        <v>2919.7599999999998</v>
      </c>
      <c r="R13" s="34">
        <v>2916.5099999999998</v>
      </c>
      <c r="S13" s="34">
        <v>2915.2</v>
      </c>
      <c r="T13" s="34">
        <v>2914.96</v>
      </c>
      <c r="U13" s="34">
        <v>2782.1099999999997</v>
      </c>
      <c r="V13" s="34">
        <v>2833.2</v>
      </c>
      <c r="W13" s="34">
        <v>2822.05</v>
      </c>
      <c r="X13" s="34">
        <v>2501.5299999999997</v>
      </c>
      <c r="Y13" s="34">
        <v>2241.04</v>
      </c>
    </row>
    <row r="14" spans="1:25" ht="15">
      <c r="A14" s="33">
        <v>45447</v>
      </c>
      <c r="B14" s="34">
        <v>2264.84</v>
      </c>
      <c r="C14" s="34">
        <v>2037.6</v>
      </c>
      <c r="D14" s="34">
        <v>1901.29</v>
      </c>
      <c r="E14" s="34">
        <v>1804.2199999999998</v>
      </c>
      <c r="F14" s="34">
        <v>1806.37</v>
      </c>
      <c r="G14" s="34">
        <v>1978.55</v>
      </c>
      <c r="H14" s="34">
        <v>2098.1999999999998</v>
      </c>
      <c r="I14" s="34">
        <v>2347.6</v>
      </c>
      <c r="J14" s="34">
        <v>2803.94</v>
      </c>
      <c r="K14" s="34">
        <v>2955.3799999999997</v>
      </c>
      <c r="L14" s="34">
        <v>2966.7999999999997</v>
      </c>
      <c r="M14" s="34">
        <v>2967.04</v>
      </c>
      <c r="N14" s="34">
        <v>2959.6</v>
      </c>
      <c r="O14" s="34">
        <v>2959.77</v>
      </c>
      <c r="P14" s="34">
        <v>2961.39</v>
      </c>
      <c r="Q14" s="34">
        <v>2959.25</v>
      </c>
      <c r="R14" s="34">
        <v>2966.48</v>
      </c>
      <c r="S14" s="34">
        <v>2967.5899999999997</v>
      </c>
      <c r="T14" s="34">
        <v>2969.14</v>
      </c>
      <c r="U14" s="34">
        <v>2951.12</v>
      </c>
      <c r="V14" s="34">
        <v>2950.0899999999997</v>
      </c>
      <c r="W14" s="34">
        <v>2958.25</v>
      </c>
      <c r="X14" s="34">
        <v>2497.6999999999998</v>
      </c>
      <c r="Y14" s="34">
        <v>2242.09</v>
      </c>
    </row>
    <row r="15" spans="1:25" ht="15">
      <c r="A15" s="33">
        <v>45448</v>
      </c>
      <c r="B15" s="34">
        <v>2076.39</v>
      </c>
      <c r="C15" s="34">
        <v>1899.79</v>
      </c>
      <c r="D15" s="34">
        <v>1762.6399999999999</v>
      </c>
      <c r="E15" s="34">
        <v>1671.6599999999999</v>
      </c>
      <c r="F15" s="34">
        <v>942.54</v>
      </c>
      <c r="G15" s="34">
        <v>942.54</v>
      </c>
      <c r="H15" s="34">
        <v>1146.78</v>
      </c>
      <c r="I15" s="34">
        <v>1050.6399999999999</v>
      </c>
      <c r="J15" s="34">
        <v>2676.4300000000003</v>
      </c>
      <c r="K15" s="34">
        <v>2924.45</v>
      </c>
      <c r="L15" s="34">
        <v>2947.48</v>
      </c>
      <c r="M15" s="34">
        <v>2937.0099999999998</v>
      </c>
      <c r="N15" s="34">
        <v>2938.7</v>
      </c>
      <c r="O15" s="34">
        <v>2939.48</v>
      </c>
      <c r="P15" s="34">
        <v>2939.68</v>
      </c>
      <c r="Q15" s="34">
        <v>2940.74</v>
      </c>
      <c r="R15" s="34">
        <v>2941.0499999999997</v>
      </c>
      <c r="S15" s="34">
        <v>2967.75</v>
      </c>
      <c r="T15" s="34">
        <v>2952.56</v>
      </c>
      <c r="U15" s="34">
        <v>2917.66</v>
      </c>
      <c r="V15" s="34">
        <v>2933.54</v>
      </c>
      <c r="W15" s="34">
        <v>2931.48</v>
      </c>
      <c r="X15" s="34">
        <v>2486.88</v>
      </c>
      <c r="Y15" s="34">
        <v>2173.1499999999996</v>
      </c>
    </row>
    <row r="16" spans="1:25" ht="15">
      <c r="A16" s="33">
        <v>45449</v>
      </c>
      <c r="B16" s="34">
        <v>1820.6399999999999</v>
      </c>
      <c r="C16" s="34">
        <v>1706.4299999999998</v>
      </c>
      <c r="D16" s="34">
        <v>1599.33</v>
      </c>
      <c r="E16" s="34">
        <v>942.54</v>
      </c>
      <c r="F16" s="34">
        <v>942.54</v>
      </c>
      <c r="G16" s="34">
        <v>942.54</v>
      </c>
      <c r="H16" s="34">
        <v>1083.18</v>
      </c>
      <c r="I16" s="34">
        <v>2056.71</v>
      </c>
      <c r="J16" s="34">
        <v>2521.9300000000003</v>
      </c>
      <c r="K16" s="34">
        <v>2920.8999999999996</v>
      </c>
      <c r="L16" s="34">
        <v>2961.39</v>
      </c>
      <c r="M16" s="34">
        <v>2967.37</v>
      </c>
      <c r="N16" s="34">
        <v>2963.35</v>
      </c>
      <c r="O16" s="34">
        <v>2959.14</v>
      </c>
      <c r="P16" s="34">
        <v>2981.0699999999997</v>
      </c>
      <c r="Q16" s="34">
        <v>2987.21</v>
      </c>
      <c r="R16" s="34">
        <v>2975.3199999999997</v>
      </c>
      <c r="S16" s="34">
        <v>2960.31</v>
      </c>
      <c r="T16" s="34">
        <v>2944.2</v>
      </c>
      <c r="U16" s="34">
        <v>2767.1800000000003</v>
      </c>
      <c r="V16" s="34">
        <v>2853.23</v>
      </c>
      <c r="W16" s="34">
        <v>2769.8999999999996</v>
      </c>
      <c r="X16" s="34">
        <v>2319.0699999999997</v>
      </c>
      <c r="Y16" s="34">
        <v>2033</v>
      </c>
    </row>
    <row r="17" spans="1:25" ht="15">
      <c r="A17" s="33">
        <v>45450</v>
      </c>
      <c r="B17" s="34">
        <v>1875.3999999999999</v>
      </c>
      <c r="C17" s="34">
        <v>1689.3600000000001</v>
      </c>
      <c r="D17" s="34">
        <v>1051.32</v>
      </c>
      <c r="E17" s="34">
        <v>1038.42</v>
      </c>
      <c r="F17" s="34">
        <v>1031.49</v>
      </c>
      <c r="G17" s="34">
        <v>1056.5899999999999</v>
      </c>
      <c r="H17" s="34">
        <v>1906.36</v>
      </c>
      <c r="I17" s="34">
        <v>2198.19</v>
      </c>
      <c r="J17" s="34">
        <v>2568.1800000000003</v>
      </c>
      <c r="K17" s="34">
        <v>2942.6499999999996</v>
      </c>
      <c r="L17" s="34">
        <v>2944.45</v>
      </c>
      <c r="M17" s="34">
        <v>2946.5899999999997</v>
      </c>
      <c r="N17" s="34">
        <v>2950.39</v>
      </c>
      <c r="O17" s="34">
        <v>2948.02</v>
      </c>
      <c r="P17" s="34">
        <v>2954.02</v>
      </c>
      <c r="Q17" s="34">
        <v>2954.7599999999998</v>
      </c>
      <c r="R17" s="34">
        <v>2992.35</v>
      </c>
      <c r="S17" s="34">
        <v>2971.99</v>
      </c>
      <c r="T17" s="34">
        <v>2982.52</v>
      </c>
      <c r="U17" s="34">
        <v>2947.67</v>
      </c>
      <c r="V17" s="34">
        <v>2983.8599999999997</v>
      </c>
      <c r="W17" s="34">
        <v>2975.99</v>
      </c>
      <c r="X17" s="34">
        <v>2594.6499999999996</v>
      </c>
      <c r="Y17" s="34">
        <v>2224.09</v>
      </c>
    </row>
    <row r="18" spans="1:25" ht="15">
      <c r="A18" s="33">
        <v>45451</v>
      </c>
      <c r="B18" s="34">
        <v>2153.85</v>
      </c>
      <c r="C18" s="34">
        <v>1934.9499999999998</v>
      </c>
      <c r="D18" s="34">
        <v>1794.6999999999998</v>
      </c>
      <c r="E18" s="34">
        <v>1735.79</v>
      </c>
      <c r="F18" s="34">
        <v>1739.49</v>
      </c>
      <c r="G18" s="34">
        <v>1854.71</v>
      </c>
      <c r="H18" s="34">
        <v>1979.71</v>
      </c>
      <c r="I18" s="34">
        <v>2166.6</v>
      </c>
      <c r="J18" s="34">
        <v>2662.6</v>
      </c>
      <c r="K18" s="34">
        <v>2971.87</v>
      </c>
      <c r="L18" s="34">
        <v>2992.34</v>
      </c>
      <c r="M18" s="34">
        <v>2998.45</v>
      </c>
      <c r="N18" s="34">
        <v>3002.71</v>
      </c>
      <c r="O18" s="34">
        <v>3000.12</v>
      </c>
      <c r="P18" s="34">
        <v>3008.49</v>
      </c>
      <c r="Q18" s="34">
        <v>3013.3</v>
      </c>
      <c r="R18" s="34">
        <v>3027.94</v>
      </c>
      <c r="S18" s="34">
        <v>3030.2599999999998</v>
      </c>
      <c r="T18" s="34">
        <v>3021.0099999999998</v>
      </c>
      <c r="U18" s="34">
        <v>3003.36</v>
      </c>
      <c r="V18" s="34">
        <v>3021.84</v>
      </c>
      <c r="W18" s="34">
        <v>3013.1</v>
      </c>
      <c r="X18" s="34">
        <v>2908.58</v>
      </c>
      <c r="Y18" s="34">
        <v>2399.8000000000002</v>
      </c>
    </row>
    <row r="19" spans="1:25" ht="15">
      <c r="A19" s="33">
        <v>45452</v>
      </c>
      <c r="B19" s="34">
        <v>2072.6999999999998</v>
      </c>
      <c r="C19" s="34">
        <v>1960.49</v>
      </c>
      <c r="D19" s="34">
        <v>1790.19</v>
      </c>
      <c r="E19" s="34">
        <v>1704.35</v>
      </c>
      <c r="F19" s="34">
        <v>1654.67</v>
      </c>
      <c r="G19" s="34">
        <v>1691</v>
      </c>
      <c r="H19" s="34">
        <v>1689.33</v>
      </c>
      <c r="I19" s="34">
        <v>2080.38</v>
      </c>
      <c r="J19" s="34">
        <v>2432.79</v>
      </c>
      <c r="K19" s="34">
        <v>2838.74</v>
      </c>
      <c r="L19" s="34">
        <v>2964.35</v>
      </c>
      <c r="M19" s="34">
        <v>2971.42</v>
      </c>
      <c r="N19" s="34">
        <v>2971.23</v>
      </c>
      <c r="O19" s="34">
        <v>2966.7</v>
      </c>
      <c r="P19" s="34">
        <v>2971.1</v>
      </c>
      <c r="Q19" s="34">
        <v>2971.12</v>
      </c>
      <c r="R19" s="34">
        <v>3000.8</v>
      </c>
      <c r="S19" s="34">
        <v>3007.92</v>
      </c>
      <c r="T19" s="34">
        <v>3005.13</v>
      </c>
      <c r="U19" s="34">
        <v>2976.06</v>
      </c>
      <c r="V19" s="34">
        <v>3003.56</v>
      </c>
      <c r="W19" s="34">
        <v>2987.3199999999997</v>
      </c>
      <c r="X19" s="34">
        <v>2882.23</v>
      </c>
      <c r="Y19" s="34">
        <v>2385.5299999999997</v>
      </c>
    </row>
    <row r="20" spans="1:25" ht="15">
      <c r="A20" s="33">
        <v>45453</v>
      </c>
      <c r="B20" s="34">
        <v>2016.3999999999999</v>
      </c>
      <c r="C20" s="34">
        <v>1872.6399999999999</v>
      </c>
      <c r="D20" s="34">
        <v>1745.75</v>
      </c>
      <c r="E20" s="34">
        <v>1694.55</v>
      </c>
      <c r="F20" s="34">
        <v>1597.87</v>
      </c>
      <c r="G20" s="34">
        <v>1840.1100000000001</v>
      </c>
      <c r="H20" s="34">
        <v>1995.96</v>
      </c>
      <c r="I20" s="34">
        <v>2352.6499999999996</v>
      </c>
      <c r="J20" s="34">
        <v>2965.0699999999997</v>
      </c>
      <c r="K20" s="34">
        <v>3003.14</v>
      </c>
      <c r="L20" s="34">
        <v>3012.83</v>
      </c>
      <c r="M20" s="34">
        <v>3011.31</v>
      </c>
      <c r="N20" s="34">
        <v>3014.21</v>
      </c>
      <c r="O20" s="34">
        <v>3014.5299999999997</v>
      </c>
      <c r="P20" s="34">
        <v>3028.96</v>
      </c>
      <c r="Q20" s="34">
        <v>3029.27</v>
      </c>
      <c r="R20" s="34">
        <v>3047.7</v>
      </c>
      <c r="S20" s="34">
        <v>3032.23</v>
      </c>
      <c r="T20" s="34">
        <v>3030.45</v>
      </c>
      <c r="U20" s="34">
        <v>3000.04</v>
      </c>
      <c r="V20" s="34">
        <v>3017.22</v>
      </c>
      <c r="W20" s="34">
        <v>3009.58</v>
      </c>
      <c r="X20" s="34">
        <v>2870.33</v>
      </c>
      <c r="Y20" s="34">
        <v>2333.84</v>
      </c>
    </row>
    <row r="21" spans="1:25" ht="15">
      <c r="A21" s="33">
        <v>45454</v>
      </c>
      <c r="B21" s="34">
        <v>1996.53</v>
      </c>
      <c r="C21" s="34">
        <v>1872.24</v>
      </c>
      <c r="D21" s="34">
        <v>1710.69</v>
      </c>
      <c r="E21" s="34">
        <v>1593.59</v>
      </c>
      <c r="F21" s="34">
        <v>1552.15</v>
      </c>
      <c r="G21" s="34">
        <v>1076.72</v>
      </c>
      <c r="H21" s="34">
        <v>1994.1399999999999</v>
      </c>
      <c r="I21" s="34">
        <v>2326.19</v>
      </c>
      <c r="J21" s="34">
        <v>2754.95</v>
      </c>
      <c r="K21" s="34">
        <v>3015.79</v>
      </c>
      <c r="L21" s="34">
        <v>3021.11</v>
      </c>
      <c r="M21" s="34">
        <v>3038.63</v>
      </c>
      <c r="N21" s="34">
        <v>3043.02</v>
      </c>
      <c r="O21" s="34">
        <v>3037.94</v>
      </c>
      <c r="P21" s="34">
        <v>3064.21</v>
      </c>
      <c r="Q21" s="34">
        <v>3087.89</v>
      </c>
      <c r="R21" s="34">
        <v>3114.81</v>
      </c>
      <c r="S21" s="34">
        <v>3086.71</v>
      </c>
      <c r="T21" s="34">
        <v>3042.0099999999998</v>
      </c>
      <c r="U21" s="34">
        <v>3003.24</v>
      </c>
      <c r="V21" s="34">
        <v>3016.1</v>
      </c>
      <c r="W21" s="34">
        <v>3007.21</v>
      </c>
      <c r="X21" s="34">
        <v>2916.98</v>
      </c>
      <c r="Y21" s="34">
        <v>2394.09</v>
      </c>
    </row>
    <row r="22" spans="1:25" ht="15">
      <c r="A22" s="33">
        <v>45455</v>
      </c>
      <c r="B22" s="34">
        <v>2124.2600000000002</v>
      </c>
      <c r="C22" s="34">
        <v>2045.03</v>
      </c>
      <c r="D22" s="34">
        <v>1907.6999999999998</v>
      </c>
      <c r="E22" s="34">
        <v>1732.81</v>
      </c>
      <c r="F22" s="34">
        <v>1678.98</v>
      </c>
      <c r="G22" s="34">
        <v>1769.9299999999998</v>
      </c>
      <c r="H22" s="34">
        <v>1801.4099999999999</v>
      </c>
      <c r="I22" s="34">
        <v>2091.5299999999997</v>
      </c>
      <c r="J22" s="34">
        <v>2436.0699999999997</v>
      </c>
      <c r="K22" s="34">
        <v>2938.6</v>
      </c>
      <c r="L22" s="34">
        <v>3005.69</v>
      </c>
      <c r="M22" s="34">
        <v>3018.9</v>
      </c>
      <c r="N22" s="34">
        <v>3018.81</v>
      </c>
      <c r="O22" s="34">
        <v>3014.95</v>
      </c>
      <c r="P22" s="34">
        <v>3015.95</v>
      </c>
      <c r="Q22" s="34">
        <v>3015.22</v>
      </c>
      <c r="R22" s="34">
        <v>3012.24</v>
      </c>
      <c r="S22" s="34">
        <v>2990.14</v>
      </c>
      <c r="T22" s="34">
        <v>2981.5099999999998</v>
      </c>
      <c r="U22" s="34">
        <v>2948.54</v>
      </c>
      <c r="V22" s="34">
        <v>2986.42</v>
      </c>
      <c r="W22" s="34">
        <v>2972.6099999999997</v>
      </c>
      <c r="X22" s="34">
        <v>2692.88</v>
      </c>
      <c r="Y22" s="34">
        <v>2294.35</v>
      </c>
    </row>
    <row r="23" spans="1:25" ht="15">
      <c r="A23" s="33">
        <v>45456</v>
      </c>
      <c r="B23" s="34">
        <v>2086.34</v>
      </c>
      <c r="C23" s="34">
        <v>2052.89</v>
      </c>
      <c r="D23" s="34">
        <v>1919.34</v>
      </c>
      <c r="E23" s="34">
        <v>1751.73</v>
      </c>
      <c r="F23" s="34">
        <v>1644.85</v>
      </c>
      <c r="G23" s="34">
        <v>1939.28</v>
      </c>
      <c r="H23" s="34">
        <v>2059.0100000000002</v>
      </c>
      <c r="I23" s="34">
        <v>2362.09</v>
      </c>
      <c r="J23" s="34">
        <v>2991.97</v>
      </c>
      <c r="K23" s="34">
        <v>3038.83</v>
      </c>
      <c r="L23" s="34">
        <v>3053.62</v>
      </c>
      <c r="M23" s="34">
        <v>3063.55</v>
      </c>
      <c r="N23" s="34">
        <v>3059.6</v>
      </c>
      <c r="O23" s="34">
        <v>3063.32</v>
      </c>
      <c r="P23" s="34">
        <v>3078.2799999999997</v>
      </c>
      <c r="Q23" s="34">
        <v>3079.29</v>
      </c>
      <c r="R23" s="34">
        <v>3083.07</v>
      </c>
      <c r="S23" s="34">
        <v>3075.85</v>
      </c>
      <c r="T23" s="34">
        <v>3078.2799999999997</v>
      </c>
      <c r="U23" s="34">
        <v>3037.45</v>
      </c>
      <c r="V23" s="34">
        <v>3058.32</v>
      </c>
      <c r="W23" s="34">
        <v>3019.2599999999998</v>
      </c>
      <c r="X23" s="34">
        <v>2962.3599999999997</v>
      </c>
      <c r="Y23" s="34">
        <v>2374.5699999999997</v>
      </c>
    </row>
    <row r="24" spans="1:25" ht="15">
      <c r="A24" s="33">
        <v>45457</v>
      </c>
      <c r="B24" s="34">
        <v>2060.3599999999997</v>
      </c>
      <c r="C24" s="34">
        <v>1991.08</v>
      </c>
      <c r="D24" s="34">
        <v>1768.34</v>
      </c>
      <c r="E24" s="34">
        <v>1640.03</v>
      </c>
      <c r="F24" s="34">
        <v>1670.59</v>
      </c>
      <c r="G24" s="34">
        <v>1947.4299999999998</v>
      </c>
      <c r="H24" s="34">
        <v>2029.86</v>
      </c>
      <c r="I24" s="34">
        <v>2320.0100000000002</v>
      </c>
      <c r="J24" s="34">
        <v>2980.2</v>
      </c>
      <c r="K24" s="34">
        <v>3029.9</v>
      </c>
      <c r="L24" s="34">
        <v>3145.08</v>
      </c>
      <c r="M24" s="34">
        <v>3195.54</v>
      </c>
      <c r="N24" s="34">
        <v>3232.22</v>
      </c>
      <c r="O24" s="34">
        <v>3251</v>
      </c>
      <c r="P24" s="34">
        <v>3273.98</v>
      </c>
      <c r="Q24" s="34">
        <v>3264.52</v>
      </c>
      <c r="R24" s="34">
        <v>3072.45</v>
      </c>
      <c r="S24" s="34">
        <v>3053.54</v>
      </c>
      <c r="T24" s="34">
        <v>3112.38</v>
      </c>
      <c r="U24" s="34">
        <v>3014.38</v>
      </c>
      <c r="V24" s="34">
        <v>3001.25</v>
      </c>
      <c r="W24" s="34">
        <v>2986.21</v>
      </c>
      <c r="X24" s="34">
        <v>2907.56</v>
      </c>
      <c r="Y24" s="34">
        <v>2334.96</v>
      </c>
    </row>
    <row r="25" spans="1:25" ht="15">
      <c r="A25" s="33">
        <v>45458</v>
      </c>
      <c r="B25" s="34">
        <v>2099.39</v>
      </c>
      <c r="C25" s="34">
        <v>2066.31</v>
      </c>
      <c r="D25" s="34">
        <v>1957.1399999999999</v>
      </c>
      <c r="E25" s="34">
        <v>1740.8899999999999</v>
      </c>
      <c r="F25" s="34">
        <v>1687.7199999999998</v>
      </c>
      <c r="G25" s="34">
        <v>1889.25</v>
      </c>
      <c r="H25" s="34">
        <v>1902.1999999999998</v>
      </c>
      <c r="I25" s="34">
        <v>2087.83</v>
      </c>
      <c r="J25" s="34">
        <v>2562.16</v>
      </c>
      <c r="K25" s="34">
        <v>2989.47</v>
      </c>
      <c r="L25" s="34">
        <v>3011.85</v>
      </c>
      <c r="M25" s="34">
        <v>3019.94</v>
      </c>
      <c r="N25" s="34">
        <v>3001.64</v>
      </c>
      <c r="O25" s="34">
        <v>2995.65</v>
      </c>
      <c r="P25" s="34">
        <v>3020.0299999999997</v>
      </c>
      <c r="Q25" s="34">
        <v>3028.59</v>
      </c>
      <c r="R25" s="34">
        <v>3052.14</v>
      </c>
      <c r="S25" s="34">
        <v>3045.27</v>
      </c>
      <c r="T25" s="34">
        <v>3018.23</v>
      </c>
      <c r="U25" s="34">
        <v>2990.08</v>
      </c>
      <c r="V25" s="34">
        <v>2998.48</v>
      </c>
      <c r="W25" s="34">
        <v>2981.21</v>
      </c>
      <c r="X25" s="34">
        <v>2853.45</v>
      </c>
      <c r="Y25" s="34">
        <v>2333.0299999999997</v>
      </c>
    </row>
    <row r="26" spans="1:25" ht="15">
      <c r="A26" s="33">
        <v>45459</v>
      </c>
      <c r="B26" s="34">
        <v>2064.2600000000002</v>
      </c>
      <c r="C26" s="34">
        <v>2015.5</v>
      </c>
      <c r="D26" s="34">
        <v>1909.9199999999998</v>
      </c>
      <c r="E26" s="34">
        <v>1698.07</v>
      </c>
      <c r="F26" s="34">
        <v>1569.44</v>
      </c>
      <c r="G26" s="34">
        <v>1831.85</v>
      </c>
      <c r="H26" s="34">
        <v>1776.92</v>
      </c>
      <c r="I26" s="34">
        <v>1961.1299999999999</v>
      </c>
      <c r="J26" s="34">
        <v>2360.4899999999998</v>
      </c>
      <c r="K26" s="34">
        <v>2924.46</v>
      </c>
      <c r="L26" s="34">
        <v>2987.74</v>
      </c>
      <c r="M26" s="34">
        <v>2990.35</v>
      </c>
      <c r="N26" s="34">
        <v>2997.46</v>
      </c>
      <c r="O26" s="34">
        <v>2985.91</v>
      </c>
      <c r="P26" s="34">
        <v>2992.82</v>
      </c>
      <c r="Q26" s="34">
        <v>2990.35</v>
      </c>
      <c r="R26" s="34">
        <v>3002.6</v>
      </c>
      <c r="S26" s="34">
        <v>3001.23</v>
      </c>
      <c r="T26" s="34">
        <v>3006.0099999999998</v>
      </c>
      <c r="U26" s="34">
        <v>2992.74</v>
      </c>
      <c r="V26" s="34">
        <v>3004.3</v>
      </c>
      <c r="W26" s="34">
        <v>2978.04</v>
      </c>
      <c r="X26" s="34">
        <v>2758.44</v>
      </c>
      <c r="Y26" s="34">
        <v>2339.7799999999997</v>
      </c>
    </row>
    <row r="27" spans="1:25" ht="15">
      <c r="A27" s="33">
        <v>45460</v>
      </c>
      <c r="B27" s="34">
        <v>2122.34</v>
      </c>
      <c r="C27" s="34">
        <v>2054.17</v>
      </c>
      <c r="D27" s="34">
        <v>1963.75</v>
      </c>
      <c r="E27" s="34">
        <v>1850.02</v>
      </c>
      <c r="F27" s="34">
        <v>1915.79</v>
      </c>
      <c r="G27" s="34">
        <v>2028.6299999999999</v>
      </c>
      <c r="H27" s="34">
        <v>2109.17</v>
      </c>
      <c r="I27" s="34">
        <v>2341.21</v>
      </c>
      <c r="J27" s="34">
        <v>2942.1299999999997</v>
      </c>
      <c r="K27" s="34">
        <v>2999.52</v>
      </c>
      <c r="L27" s="34">
        <v>3015.75</v>
      </c>
      <c r="M27" s="34">
        <v>3019.21</v>
      </c>
      <c r="N27" s="34">
        <v>3017.21</v>
      </c>
      <c r="O27" s="34">
        <v>3014.22</v>
      </c>
      <c r="P27" s="34">
        <v>3022.07</v>
      </c>
      <c r="Q27" s="34">
        <v>3020.24</v>
      </c>
      <c r="R27" s="34">
        <v>3024.82</v>
      </c>
      <c r="S27" s="34">
        <v>3022.6</v>
      </c>
      <c r="T27" s="34">
        <v>3016.91</v>
      </c>
      <c r="U27" s="34">
        <v>3000.79</v>
      </c>
      <c r="V27" s="34">
        <v>3003.37</v>
      </c>
      <c r="W27" s="34">
        <v>2995.07</v>
      </c>
      <c r="X27" s="34">
        <v>2713.02</v>
      </c>
      <c r="Y27" s="34">
        <v>2335.23</v>
      </c>
    </row>
    <row r="28" spans="1:25" ht="15">
      <c r="A28" s="33">
        <v>45461</v>
      </c>
      <c r="B28" s="34">
        <v>2112.75</v>
      </c>
      <c r="C28" s="34">
        <v>2023.12</v>
      </c>
      <c r="D28" s="34">
        <v>1852.46</v>
      </c>
      <c r="E28" s="34">
        <v>1789.51</v>
      </c>
      <c r="F28" s="34">
        <v>1774.1599999999999</v>
      </c>
      <c r="G28" s="34">
        <v>2005.6299999999999</v>
      </c>
      <c r="H28" s="34">
        <v>2107.23</v>
      </c>
      <c r="I28" s="34">
        <v>2417.73</v>
      </c>
      <c r="J28" s="34">
        <v>2986.3799999999997</v>
      </c>
      <c r="K28" s="34">
        <v>3031.45</v>
      </c>
      <c r="L28" s="34">
        <v>3104.68</v>
      </c>
      <c r="M28" s="34">
        <v>3124.65</v>
      </c>
      <c r="N28" s="34">
        <v>3129.07</v>
      </c>
      <c r="O28" s="34">
        <v>3161.68</v>
      </c>
      <c r="P28" s="34">
        <v>3205.32</v>
      </c>
      <c r="Q28" s="34">
        <v>3137.22</v>
      </c>
      <c r="R28" s="34">
        <v>3140.0099999999998</v>
      </c>
      <c r="S28" s="34">
        <v>3140.31</v>
      </c>
      <c r="T28" s="34">
        <v>3141.05</v>
      </c>
      <c r="U28" s="34">
        <v>3060.59</v>
      </c>
      <c r="V28" s="34">
        <v>3064.63</v>
      </c>
      <c r="W28" s="34">
        <v>3024.31</v>
      </c>
      <c r="X28" s="34">
        <v>2966.1499999999996</v>
      </c>
      <c r="Y28" s="34">
        <v>2411.7399999999998</v>
      </c>
    </row>
    <row r="29" spans="1:25" ht="15">
      <c r="A29" s="33">
        <v>45462</v>
      </c>
      <c r="B29" s="34">
        <v>2138.19</v>
      </c>
      <c r="C29" s="34">
        <v>2090.35</v>
      </c>
      <c r="D29" s="34">
        <v>1886.1599999999999</v>
      </c>
      <c r="E29" s="34">
        <v>1742.09</v>
      </c>
      <c r="F29" s="34">
        <v>1725.58</v>
      </c>
      <c r="G29" s="34">
        <v>2032.71</v>
      </c>
      <c r="H29" s="34">
        <v>2128</v>
      </c>
      <c r="I29" s="34">
        <v>2459.81</v>
      </c>
      <c r="J29" s="34">
        <v>3012.94</v>
      </c>
      <c r="K29" s="34">
        <v>3123.56</v>
      </c>
      <c r="L29" s="34">
        <v>3246.12</v>
      </c>
      <c r="M29" s="34">
        <v>3287.81</v>
      </c>
      <c r="N29" s="34">
        <v>3303.12</v>
      </c>
      <c r="O29" s="34">
        <v>3319.9</v>
      </c>
      <c r="P29" s="34">
        <v>3353.2599999999998</v>
      </c>
      <c r="Q29" s="34">
        <v>3370.95</v>
      </c>
      <c r="R29" s="34">
        <v>3378.33</v>
      </c>
      <c r="S29" s="34">
        <v>3386.04</v>
      </c>
      <c r="T29" s="34">
        <v>3319.18</v>
      </c>
      <c r="U29" s="34">
        <v>3202.38</v>
      </c>
      <c r="V29" s="34">
        <v>3226.7599999999998</v>
      </c>
      <c r="W29" s="34">
        <v>3158.23</v>
      </c>
      <c r="X29" s="34">
        <v>2995.9</v>
      </c>
      <c r="Y29" s="34">
        <v>2476.35</v>
      </c>
    </row>
    <row r="30" spans="1:25" ht="15">
      <c r="A30" s="33">
        <v>45463</v>
      </c>
      <c r="B30" s="34">
        <v>2156.5</v>
      </c>
      <c r="C30" s="34">
        <v>2114</v>
      </c>
      <c r="D30" s="34">
        <v>1901.86</v>
      </c>
      <c r="E30" s="34">
        <v>1793.2199999999998</v>
      </c>
      <c r="F30" s="34">
        <v>1733.88</v>
      </c>
      <c r="G30" s="34">
        <v>1925.1299999999999</v>
      </c>
      <c r="H30" s="34">
        <v>2060.71</v>
      </c>
      <c r="I30" s="34">
        <v>2351.75</v>
      </c>
      <c r="J30" s="34">
        <v>2991.89</v>
      </c>
      <c r="K30" s="34">
        <v>3018.75</v>
      </c>
      <c r="L30" s="34">
        <v>3065.19</v>
      </c>
      <c r="M30" s="34">
        <v>3100.72</v>
      </c>
      <c r="N30" s="34">
        <v>3128.7799999999997</v>
      </c>
      <c r="O30" s="34">
        <v>3090.42</v>
      </c>
      <c r="P30" s="34">
        <v>3106.3</v>
      </c>
      <c r="Q30" s="34">
        <v>3113.57</v>
      </c>
      <c r="R30" s="34">
        <v>3097.71</v>
      </c>
      <c r="S30" s="34">
        <v>3095.29</v>
      </c>
      <c r="T30" s="34">
        <v>3044.75</v>
      </c>
      <c r="U30" s="34">
        <v>3025.21</v>
      </c>
      <c r="V30" s="34">
        <v>3020.47</v>
      </c>
      <c r="W30" s="34">
        <v>3002.93</v>
      </c>
      <c r="X30" s="34">
        <v>2566.2600000000002</v>
      </c>
      <c r="Y30" s="34">
        <v>2221.12</v>
      </c>
    </row>
    <row r="31" spans="1:25" ht="15">
      <c r="A31" s="33">
        <v>45464</v>
      </c>
      <c r="B31" s="34">
        <v>1999.1499999999999</v>
      </c>
      <c r="C31" s="34">
        <v>1849.81</v>
      </c>
      <c r="D31" s="34">
        <v>1654.1599999999999</v>
      </c>
      <c r="E31" s="34">
        <v>1033.2</v>
      </c>
      <c r="F31" s="34">
        <v>1127.29</v>
      </c>
      <c r="G31" s="34">
        <v>946.87</v>
      </c>
      <c r="H31" s="34">
        <v>1896.6799999999998</v>
      </c>
      <c r="I31" s="34">
        <v>2122.48</v>
      </c>
      <c r="J31" s="34">
        <v>2470.4700000000003</v>
      </c>
      <c r="K31" s="34">
        <v>2799.55</v>
      </c>
      <c r="L31" s="34">
        <v>2875.46</v>
      </c>
      <c r="M31" s="34">
        <v>2898.8199999999997</v>
      </c>
      <c r="N31" s="34">
        <v>2615.23</v>
      </c>
      <c r="O31" s="34">
        <v>2905.83</v>
      </c>
      <c r="P31" s="34">
        <v>2944.2599999999998</v>
      </c>
      <c r="Q31" s="34">
        <v>2961.43</v>
      </c>
      <c r="R31" s="34">
        <v>2952.87</v>
      </c>
      <c r="S31" s="34">
        <v>2925.8199999999997</v>
      </c>
      <c r="T31" s="34">
        <v>2885.25</v>
      </c>
      <c r="U31" s="34">
        <v>2754.7799999999997</v>
      </c>
      <c r="V31" s="34">
        <v>2986.0299999999997</v>
      </c>
      <c r="W31" s="34">
        <v>2969.89</v>
      </c>
      <c r="X31" s="34">
        <v>2626.7799999999997</v>
      </c>
      <c r="Y31" s="34">
        <v>2229.75</v>
      </c>
    </row>
    <row r="32" spans="1:25" ht="15">
      <c r="A32" s="33">
        <v>45465</v>
      </c>
      <c r="B32" s="34">
        <v>2145.02</v>
      </c>
      <c r="C32" s="34">
        <v>2081.75</v>
      </c>
      <c r="D32" s="34">
        <v>1956.6</v>
      </c>
      <c r="E32" s="34">
        <v>1855.74</v>
      </c>
      <c r="F32" s="34">
        <v>1861.23</v>
      </c>
      <c r="G32" s="34">
        <v>1949.9399999999998</v>
      </c>
      <c r="H32" s="34">
        <v>1946.62</v>
      </c>
      <c r="I32" s="34">
        <v>2190.73</v>
      </c>
      <c r="J32" s="34">
        <v>2753.6800000000003</v>
      </c>
      <c r="K32" s="34">
        <v>2995.77</v>
      </c>
      <c r="L32" s="34">
        <v>3017.02</v>
      </c>
      <c r="M32" s="34">
        <v>3016.9</v>
      </c>
      <c r="N32" s="34">
        <v>3021.13</v>
      </c>
      <c r="O32" s="34">
        <v>3019.07</v>
      </c>
      <c r="P32" s="34">
        <v>3029.44</v>
      </c>
      <c r="Q32" s="34">
        <v>3032.12</v>
      </c>
      <c r="R32" s="34">
        <v>3036.07</v>
      </c>
      <c r="S32" s="34">
        <v>3035.63</v>
      </c>
      <c r="T32" s="34">
        <v>3027.88</v>
      </c>
      <c r="U32" s="34">
        <v>3018.39</v>
      </c>
      <c r="V32" s="34">
        <v>3035.65</v>
      </c>
      <c r="W32" s="34">
        <v>3056.88</v>
      </c>
      <c r="X32" s="34">
        <v>2982.69</v>
      </c>
      <c r="Y32" s="34">
        <v>2543.0500000000002</v>
      </c>
    </row>
    <row r="33" spans="1:25" ht="15">
      <c r="A33" s="33">
        <v>45466</v>
      </c>
      <c r="B33" s="34">
        <v>2189.13</v>
      </c>
      <c r="C33" s="34">
        <v>2123.02</v>
      </c>
      <c r="D33" s="34">
        <v>1932.6999999999998</v>
      </c>
      <c r="E33" s="34">
        <v>1785.58</v>
      </c>
      <c r="F33" s="34">
        <v>1742.52</v>
      </c>
      <c r="G33" s="34">
        <v>1853.76</v>
      </c>
      <c r="H33" s="34">
        <v>1995.06</v>
      </c>
      <c r="I33" s="34">
        <v>2225.34</v>
      </c>
      <c r="J33" s="34">
        <v>2688.9700000000003</v>
      </c>
      <c r="K33" s="34">
        <v>3016.61</v>
      </c>
      <c r="L33" s="34">
        <v>3043.61</v>
      </c>
      <c r="M33" s="34">
        <v>3029.74</v>
      </c>
      <c r="N33" s="34">
        <v>3032.44</v>
      </c>
      <c r="O33" s="34">
        <v>3027.44</v>
      </c>
      <c r="P33" s="34">
        <v>3040.68</v>
      </c>
      <c r="Q33" s="34">
        <v>3038.89</v>
      </c>
      <c r="R33" s="34">
        <v>3033.95</v>
      </c>
      <c r="S33" s="34">
        <v>3029.56</v>
      </c>
      <c r="T33" s="34">
        <v>3029.61</v>
      </c>
      <c r="U33" s="34">
        <v>3020.13</v>
      </c>
      <c r="V33" s="34">
        <v>3031.06</v>
      </c>
      <c r="W33" s="34">
        <v>3042.13</v>
      </c>
      <c r="X33" s="34">
        <v>2999.71</v>
      </c>
      <c r="Y33" s="34">
        <v>2580.1</v>
      </c>
    </row>
    <row r="34" spans="1:25" ht="15">
      <c r="A34" s="33">
        <v>45467</v>
      </c>
      <c r="B34" s="34">
        <v>2268.5299999999997</v>
      </c>
      <c r="C34" s="34">
        <v>2130.0699999999997</v>
      </c>
      <c r="D34" s="34">
        <v>1931.4599999999998</v>
      </c>
      <c r="E34" s="34">
        <v>1802.8</v>
      </c>
      <c r="F34" s="34">
        <v>1788.85</v>
      </c>
      <c r="G34" s="34">
        <v>2047.71</v>
      </c>
      <c r="H34" s="34">
        <v>2183.7399999999998</v>
      </c>
      <c r="I34" s="34">
        <v>2502.98</v>
      </c>
      <c r="J34" s="34">
        <v>3038.56</v>
      </c>
      <c r="K34" s="34">
        <v>3083.17</v>
      </c>
      <c r="L34" s="34">
        <v>3085.68</v>
      </c>
      <c r="M34" s="34">
        <v>3079.42</v>
      </c>
      <c r="N34" s="34">
        <v>3078.21</v>
      </c>
      <c r="O34" s="34">
        <v>3124.65</v>
      </c>
      <c r="P34" s="34">
        <v>3143.7799999999997</v>
      </c>
      <c r="Q34" s="34">
        <v>3177.84</v>
      </c>
      <c r="R34" s="34">
        <v>3179.37</v>
      </c>
      <c r="S34" s="34">
        <v>3140.97</v>
      </c>
      <c r="T34" s="34">
        <v>3056.4</v>
      </c>
      <c r="U34" s="34">
        <v>3033.0299999999997</v>
      </c>
      <c r="V34" s="34">
        <v>3042.61</v>
      </c>
      <c r="W34" s="34">
        <v>3044.77</v>
      </c>
      <c r="X34" s="34">
        <v>2998.15</v>
      </c>
      <c r="Y34" s="34">
        <v>2461.0299999999997</v>
      </c>
    </row>
    <row r="35" spans="1:25" ht="15">
      <c r="A35" s="33">
        <v>45468</v>
      </c>
      <c r="B35" s="34">
        <v>2164.67</v>
      </c>
      <c r="C35" s="34">
        <v>1974.19</v>
      </c>
      <c r="D35" s="34">
        <v>1792.48</v>
      </c>
      <c r="E35" s="34">
        <v>944.71</v>
      </c>
      <c r="F35" s="34">
        <v>944.54</v>
      </c>
      <c r="G35" s="34">
        <v>1921.27</v>
      </c>
      <c r="H35" s="34">
        <v>2112.4700000000003</v>
      </c>
      <c r="I35" s="34">
        <v>2368.5299999999997</v>
      </c>
      <c r="J35" s="34">
        <v>2997.12</v>
      </c>
      <c r="K35" s="34">
        <v>3030.57</v>
      </c>
      <c r="L35" s="34">
        <v>3038.0099999999998</v>
      </c>
      <c r="M35" s="34">
        <v>3043.2799999999997</v>
      </c>
      <c r="N35" s="34">
        <v>3043.8</v>
      </c>
      <c r="O35" s="34">
        <v>3040.71</v>
      </c>
      <c r="P35" s="34">
        <v>3051</v>
      </c>
      <c r="Q35" s="34">
        <v>3042.11</v>
      </c>
      <c r="R35" s="34">
        <v>3042.75</v>
      </c>
      <c r="S35" s="34">
        <v>3028.15</v>
      </c>
      <c r="T35" s="34">
        <v>3018.55</v>
      </c>
      <c r="U35" s="34">
        <v>3000.49</v>
      </c>
      <c r="V35" s="34">
        <v>3010.2</v>
      </c>
      <c r="W35" s="34">
        <v>3017.09</v>
      </c>
      <c r="X35" s="34">
        <v>2844.13</v>
      </c>
      <c r="Y35" s="34">
        <v>2395.34</v>
      </c>
    </row>
    <row r="36" spans="1:25" ht="15">
      <c r="A36" s="33">
        <v>45469</v>
      </c>
      <c r="B36" s="34">
        <v>2201.89</v>
      </c>
      <c r="C36" s="34">
        <v>1971.8</v>
      </c>
      <c r="D36" s="34">
        <v>1844.1599999999999</v>
      </c>
      <c r="E36" s="34">
        <v>1769.4</v>
      </c>
      <c r="F36" s="34">
        <v>1567.74</v>
      </c>
      <c r="G36" s="34">
        <v>2005.35</v>
      </c>
      <c r="H36" s="34">
        <v>2197.4899999999998</v>
      </c>
      <c r="I36" s="34">
        <v>2460.14</v>
      </c>
      <c r="J36" s="34">
        <v>2997.73</v>
      </c>
      <c r="K36" s="34">
        <v>3038.77</v>
      </c>
      <c r="L36" s="34">
        <v>3043.72</v>
      </c>
      <c r="M36" s="34">
        <v>3034.99</v>
      </c>
      <c r="N36" s="34">
        <v>3031.38</v>
      </c>
      <c r="O36" s="34">
        <v>3023.7599999999998</v>
      </c>
      <c r="P36" s="34">
        <v>3039.9</v>
      </c>
      <c r="Q36" s="34">
        <v>3031.16</v>
      </c>
      <c r="R36" s="34">
        <v>3031.84</v>
      </c>
      <c r="S36" s="34">
        <v>3036.2</v>
      </c>
      <c r="T36" s="34">
        <v>3034.64</v>
      </c>
      <c r="U36" s="34">
        <v>3023.35</v>
      </c>
      <c r="V36" s="34">
        <v>3026.68</v>
      </c>
      <c r="W36" s="34">
        <v>3024.63</v>
      </c>
      <c r="X36" s="34">
        <v>2985.6099999999997</v>
      </c>
      <c r="Y36" s="34">
        <v>2476.64</v>
      </c>
    </row>
    <row r="37" spans="1:25" ht="15">
      <c r="A37" s="33">
        <v>45470</v>
      </c>
      <c r="B37" s="34">
        <v>2229.31</v>
      </c>
      <c r="C37" s="34">
        <v>1967.86</v>
      </c>
      <c r="D37" s="34">
        <v>1846.25</v>
      </c>
      <c r="E37" s="34">
        <v>1772.1599999999999</v>
      </c>
      <c r="F37" s="34">
        <v>1764.9</v>
      </c>
      <c r="G37" s="34">
        <v>2027.12</v>
      </c>
      <c r="H37" s="34">
        <v>2214.91</v>
      </c>
      <c r="I37" s="34">
        <v>2500.79</v>
      </c>
      <c r="J37" s="34">
        <v>3028.02</v>
      </c>
      <c r="K37" s="34">
        <v>3078.62</v>
      </c>
      <c r="L37" s="34">
        <v>3074.94</v>
      </c>
      <c r="M37" s="34">
        <v>3069.25</v>
      </c>
      <c r="N37" s="34">
        <v>3064.43</v>
      </c>
      <c r="O37" s="34">
        <v>3064.55</v>
      </c>
      <c r="P37" s="34">
        <v>3120.65</v>
      </c>
      <c r="Q37" s="34">
        <v>3148.64</v>
      </c>
      <c r="R37" s="34">
        <v>3143.1</v>
      </c>
      <c r="S37" s="34">
        <v>3127.15</v>
      </c>
      <c r="T37" s="34">
        <v>3051.52</v>
      </c>
      <c r="U37" s="34">
        <v>3016.83</v>
      </c>
      <c r="V37" s="34">
        <v>3018.61</v>
      </c>
      <c r="W37" s="34">
        <v>3012.25</v>
      </c>
      <c r="X37" s="34">
        <v>2984.2599999999998</v>
      </c>
      <c r="Y37" s="34">
        <v>2540.5</v>
      </c>
    </row>
    <row r="38" spans="1:25" ht="15">
      <c r="A38" s="33">
        <v>45471</v>
      </c>
      <c r="B38" s="34">
        <v>2231.3000000000002</v>
      </c>
      <c r="C38" s="34">
        <v>1948.1699999999998</v>
      </c>
      <c r="D38" s="34">
        <v>1775.92</v>
      </c>
      <c r="E38" s="34">
        <v>945.31</v>
      </c>
      <c r="F38" s="34">
        <v>944.59</v>
      </c>
      <c r="G38" s="34">
        <v>1897.9599999999998</v>
      </c>
      <c r="H38" s="34">
        <v>2113.64</v>
      </c>
      <c r="I38" s="34">
        <v>2451.81</v>
      </c>
      <c r="J38" s="34">
        <v>3013.85</v>
      </c>
      <c r="K38" s="34">
        <v>3202.2599999999998</v>
      </c>
      <c r="L38" s="34">
        <v>3197.61</v>
      </c>
      <c r="M38" s="34">
        <v>3220.4</v>
      </c>
      <c r="N38" s="34">
        <v>3173.9</v>
      </c>
      <c r="O38" s="34">
        <v>3253.08</v>
      </c>
      <c r="P38" s="34">
        <v>3262.37</v>
      </c>
      <c r="Q38" s="34">
        <v>3271.32</v>
      </c>
      <c r="R38" s="34">
        <v>3284.08</v>
      </c>
      <c r="S38" s="34">
        <v>3264.33</v>
      </c>
      <c r="T38" s="34">
        <v>3233.94</v>
      </c>
      <c r="U38" s="34">
        <v>3128.22</v>
      </c>
      <c r="V38" s="34">
        <v>3135.33</v>
      </c>
      <c r="W38" s="34">
        <v>3120.67</v>
      </c>
      <c r="X38" s="34">
        <v>2982.3399999999997</v>
      </c>
      <c r="Y38" s="34">
        <v>2438.06</v>
      </c>
    </row>
    <row r="39" spans="1:25" ht="15">
      <c r="A39" s="33">
        <v>45472</v>
      </c>
      <c r="B39" s="34">
        <v>2295.63</v>
      </c>
      <c r="C39" s="34">
        <v>2126.66</v>
      </c>
      <c r="D39" s="34">
        <v>2046.05</v>
      </c>
      <c r="E39" s="34">
        <v>1944.31</v>
      </c>
      <c r="F39" s="34">
        <v>1872.7199999999998</v>
      </c>
      <c r="G39" s="34">
        <v>1988.9099999999999</v>
      </c>
      <c r="H39" s="34">
        <v>2059.13</v>
      </c>
      <c r="I39" s="34">
        <v>2331.14</v>
      </c>
      <c r="J39" s="34">
        <v>2852.48</v>
      </c>
      <c r="K39" s="34">
        <v>3077.58</v>
      </c>
      <c r="L39" s="34">
        <v>3114.35</v>
      </c>
      <c r="M39" s="34">
        <v>3188.1</v>
      </c>
      <c r="N39" s="34">
        <v>3250.16</v>
      </c>
      <c r="O39" s="34">
        <v>3282.09</v>
      </c>
      <c r="P39" s="34">
        <v>3307.04</v>
      </c>
      <c r="Q39" s="34">
        <v>3305.93</v>
      </c>
      <c r="R39" s="34">
        <v>3333.41</v>
      </c>
      <c r="S39" s="34">
        <v>3332.44</v>
      </c>
      <c r="T39" s="34">
        <v>3332.92</v>
      </c>
      <c r="U39" s="34">
        <v>3223.16</v>
      </c>
      <c r="V39" s="34">
        <v>3248.93</v>
      </c>
      <c r="W39" s="34">
        <v>3246.75</v>
      </c>
      <c r="X39" s="34">
        <v>3003.42</v>
      </c>
      <c r="Y39" s="34">
        <v>2478.4899999999998</v>
      </c>
    </row>
    <row r="40" spans="1:25" ht="15">
      <c r="A40" s="33">
        <v>45473</v>
      </c>
      <c r="B40" s="34">
        <v>2214.52</v>
      </c>
      <c r="C40" s="34">
        <v>2050.46</v>
      </c>
      <c r="D40" s="34">
        <v>1907.4399999999998</v>
      </c>
      <c r="E40" s="34">
        <v>1769.07</v>
      </c>
      <c r="F40" s="34">
        <v>1719.62</v>
      </c>
      <c r="G40" s="34">
        <v>1800.9099999999999</v>
      </c>
      <c r="H40" s="34">
        <v>1807.24</v>
      </c>
      <c r="I40" s="34">
        <v>2171.6999999999998</v>
      </c>
      <c r="J40" s="34">
        <v>2571.5</v>
      </c>
      <c r="K40" s="34">
        <v>3018.96</v>
      </c>
      <c r="L40" s="34">
        <v>3061.0299999999997</v>
      </c>
      <c r="M40" s="34">
        <v>3069.31</v>
      </c>
      <c r="N40" s="34">
        <v>3072.77</v>
      </c>
      <c r="O40" s="34">
        <v>3076.2799999999997</v>
      </c>
      <c r="P40" s="34">
        <v>3082.02</v>
      </c>
      <c r="Q40" s="34">
        <v>3085.55</v>
      </c>
      <c r="R40" s="34">
        <v>3085.98</v>
      </c>
      <c r="S40" s="34">
        <v>3079.0099999999998</v>
      </c>
      <c r="T40" s="34">
        <v>3083.44</v>
      </c>
      <c r="U40" s="34">
        <v>3062</v>
      </c>
      <c r="V40" s="34">
        <v>3067.29</v>
      </c>
      <c r="W40" s="34">
        <v>3059.68</v>
      </c>
      <c r="X40" s="34">
        <v>3002.11</v>
      </c>
      <c r="Y40" s="34">
        <v>2473.91</v>
      </c>
    </row>
    <row r="43" spans="1:25">
      <c r="A43" s="24" t="s">
        <v>8</v>
      </c>
      <c r="B43" s="25"/>
      <c r="C43" s="26"/>
      <c r="D43" s="27"/>
      <c r="E43" s="27"/>
      <c r="F43" s="27"/>
      <c r="G43" s="28" t="s">
        <v>34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9"/>
    </row>
    <row r="44" spans="1:25" ht="24">
      <c r="A44" s="30"/>
      <c r="B44" s="31" t="s">
        <v>10</v>
      </c>
      <c r="C44" s="32" t="s">
        <v>11</v>
      </c>
      <c r="D44" s="32" t="s">
        <v>12</v>
      </c>
      <c r="E44" s="32" t="s">
        <v>13</v>
      </c>
      <c r="F44" s="32" t="s">
        <v>14</v>
      </c>
      <c r="G44" s="32" t="s">
        <v>15</v>
      </c>
      <c r="H44" s="32" t="s">
        <v>16</v>
      </c>
      <c r="I44" s="32" t="s">
        <v>17</v>
      </c>
      <c r="J44" s="32" t="s">
        <v>18</v>
      </c>
      <c r="K44" s="32" t="s">
        <v>19</v>
      </c>
      <c r="L44" s="32" t="s">
        <v>20</v>
      </c>
      <c r="M44" s="32" t="s">
        <v>21</v>
      </c>
      <c r="N44" s="32" t="s">
        <v>22</v>
      </c>
      <c r="O44" s="32" t="s">
        <v>23</v>
      </c>
      <c r="P44" s="32" t="s">
        <v>24</v>
      </c>
      <c r="Q44" s="32" t="s">
        <v>25</v>
      </c>
      <c r="R44" s="32" t="s">
        <v>26</v>
      </c>
      <c r="S44" s="32" t="s">
        <v>27</v>
      </c>
      <c r="T44" s="32" t="s">
        <v>28</v>
      </c>
      <c r="U44" s="32" t="s">
        <v>29</v>
      </c>
      <c r="V44" s="32" t="s">
        <v>30</v>
      </c>
      <c r="W44" s="32" t="s">
        <v>31</v>
      </c>
      <c r="X44" s="32" t="s">
        <v>32</v>
      </c>
      <c r="Y44" s="32" t="s">
        <v>33</v>
      </c>
    </row>
    <row r="45" spans="1:25" ht="15">
      <c r="A45" s="33">
        <v>45444</v>
      </c>
      <c r="B45" s="34">
        <v>2466.7399999999998</v>
      </c>
      <c r="C45" s="34">
        <v>2412.44</v>
      </c>
      <c r="D45" s="34">
        <v>2265.16</v>
      </c>
      <c r="E45" s="34">
        <v>2140.4</v>
      </c>
      <c r="F45" s="34">
        <v>1918.46</v>
      </c>
      <c r="G45" s="34">
        <v>1839.1100000000001</v>
      </c>
      <c r="H45" s="34">
        <v>1258.46</v>
      </c>
      <c r="I45" s="34">
        <v>2362.1099999999997</v>
      </c>
      <c r="J45" s="34">
        <v>2655.2</v>
      </c>
      <c r="K45" s="34">
        <v>2819.06</v>
      </c>
      <c r="L45" s="34">
        <v>2901.08</v>
      </c>
      <c r="M45" s="34">
        <v>2690.67</v>
      </c>
      <c r="N45" s="34">
        <v>2686.34</v>
      </c>
      <c r="O45" s="34">
        <v>2695.8599999999997</v>
      </c>
      <c r="P45" s="34">
        <v>2685.49</v>
      </c>
      <c r="Q45" s="34">
        <v>2705.3999999999996</v>
      </c>
      <c r="R45" s="34">
        <v>2756.73</v>
      </c>
      <c r="S45" s="34">
        <v>3012.8999999999996</v>
      </c>
      <c r="T45" s="34">
        <v>2962.6800000000003</v>
      </c>
      <c r="U45" s="34">
        <v>2932.8999999999996</v>
      </c>
      <c r="V45" s="34">
        <v>3056.44</v>
      </c>
      <c r="W45" s="34">
        <v>2968.3199999999997</v>
      </c>
      <c r="X45" s="34">
        <v>2667.01</v>
      </c>
      <c r="Y45" s="34">
        <v>2496.63</v>
      </c>
    </row>
    <row r="46" spans="1:25" ht="15">
      <c r="A46" s="33">
        <v>45445</v>
      </c>
      <c r="B46" s="34">
        <v>2425.6499999999996</v>
      </c>
      <c r="C46" s="34">
        <v>2222.2600000000002</v>
      </c>
      <c r="D46" s="34">
        <v>2022.9499999999998</v>
      </c>
      <c r="E46" s="34">
        <v>1889.34</v>
      </c>
      <c r="F46" s="34">
        <v>1805.6799999999998</v>
      </c>
      <c r="G46" s="34">
        <v>1824.49</v>
      </c>
      <c r="H46" s="34">
        <v>1253.04</v>
      </c>
      <c r="I46" s="34">
        <v>1256.5</v>
      </c>
      <c r="J46" s="34">
        <v>2514.48</v>
      </c>
      <c r="K46" s="34">
        <v>2854.06</v>
      </c>
      <c r="L46" s="34">
        <v>2977.83</v>
      </c>
      <c r="M46" s="34">
        <v>2986.19</v>
      </c>
      <c r="N46" s="34">
        <v>2982.21</v>
      </c>
      <c r="O46" s="34">
        <v>3011.5299999999997</v>
      </c>
      <c r="P46" s="34">
        <v>3077.64</v>
      </c>
      <c r="Q46" s="34">
        <v>3127.85</v>
      </c>
      <c r="R46" s="34">
        <v>3166.71</v>
      </c>
      <c r="S46" s="34">
        <v>3188.39</v>
      </c>
      <c r="T46" s="34">
        <v>3189.0299999999997</v>
      </c>
      <c r="U46" s="34">
        <v>3080.17</v>
      </c>
      <c r="V46" s="34">
        <v>3113.9300000000003</v>
      </c>
      <c r="W46" s="34">
        <v>3125.9700000000003</v>
      </c>
      <c r="X46" s="34">
        <v>2986.34</v>
      </c>
      <c r="Y46" s="34">
        <v>2602.69</v>
      </c>
    </row>
    <row r="47" spans="1:25" ht="15">
      <c r="A47" s="33">
        <v>45446</v>
      </c>
      <c r="B47" s="34">
        <v>2475.34</v>
      </c>
      <c r="C47" s="34">
        <v>2256.7200000000003</v>
      </c>
      <c r="D47" s="34">
        <v>2223.61</v>
      </c>
      <c r="E47" s="34">
        <v>2068.64</v>
      </c>
      <c r="F47" s="34">
        <v>2001.81</v>
      </c>
      <c r="G47" s="34">
        <v>2201.9299999999998</v>
      </c>
      <c r="H47" s="34">
        <v>2347.0699999999997</v>
      </c>
      <c r="I47" s="34">
        <v>2546.64</v>
      </c>
      <c r="J47" s="34">
        <v>3038.83</v>
      </c>
      <c r="K47" s="34">
        <v>3246.27</v>
      </c>
      <c r="L47" s="34">
        <v>3249.26</v>
      </c>
      <c r="M47" s="34">
        <v>3227.95</v>
      </c>
      <c r="N47" s="34">
        <v>3228.34</v>
      </c>
      <c r="O47" s="34">
        <v>3229.04</v>
      </c>
      <c r="P47" s="34">
        <v>3233.8599999999997</v>
      </c>
      <c r="Q47" s="34">
        <v>3225</v>
      </c>
      <c r="R47" s="34">
        <v>3221.75</v>
      </c>
      <c r="S47" s="34">
        <v>3220.44</v>
      </c>
      <c r="T47" s="34">
        <v>3220.2</v>
      </c>
      <c r="U47" s="34">
        <v>3087.35</v>
      </c>
      <c r="V47" s="34">
        <v>3138.44</v>
      </c>
      <c r="W47" s="34">
        <v>3127.29</v>
      </c>
      <c r="X47" s="34">
        <v>2806.77</v>
      </c>
      <c r="Y47" s="34">
        <v>2546.2799999999997</v>
      </c>
    </row>
    <row r="48" spans="1:25" ht="15">
      <c r="A48" s="33">
        <v>45447</v>
      </c>
      <c r="B48" s="34">
        <v>2570.08</v>
      </c>
      <c r="C48" s="34">
        <v>2342.84</v>
      </c>
      <c r="D48" s="34">
        <v>2206.5299999999997</v>
      </c>
      <c r="E48" s="34">
        <v>2109.46</v>
      </c>
      <c r="F48" s="34">
        <v>2111.61</v>
      </c>
      <c r="G48" s="34">
        <v>2283.79</v>
      </c>
      <c r="H48" s="34">
        <v>2403.44</v>
      </c>
      <c r="I48" s="34">
        <v>2652.84</v>
      </c>
      <c r="J48" s="34">
        <v>3109.1800000000003</v>
      </c>
      <c r="K48" s="34">
        <v>3260.62</v>
      </c>
      <c r="L48" s="34">
        <v>3272.04</v>
      </c>
      <c r="M48" s="34">
        <v>3272.2799999999997</v>
      </c>
      <c r="N48" s="34">
        <v>3264.84</v>
      </c>
      <c r="O48" s="34">
        <v>3265.01</v>
      </c>
      <c r="P48" s="34">
        <v>3266.63</v>
      </c>
      <c r="Q48" s="34">
        <v>3264.49</v>
      </c>
      <c r="R48" s="34">
        <v>3271.7200000000003</v>
      </c>
      <c r="S48" s="34">
        <v>3272.83</v>
      </c>
      <c r="T48" s="34">
        <v>3274.38</v>
      </c>
      <c r="U48" s="34">
        <v>3256.3599999999997</v>
      </c>
      <c r="V48" s="34">
        <v>3255.33</v>
      </c>
      <c r="W48" s="34">
        <v>3263.49</v>
      </c>
      <c r="X48" s="34">
        <v>2802.94</v>
      </c>
      <c r="Y48" s="34">
        <v>2547.33</v>
      </c>
    </row>
    <row r="49" spans="1:25" ht="15">
      <c r="A49" s="33">
        <v>45448</v>
      </c>
      <c r="B49" s="34">
        <v>2381.63</v>
      </c>
      <c r="C49" s="34">
        <v>2205.0299999999997</v>
      </c>
      <c r="D49" s="34">
        <v>2067.88</v>
      </c>
      <c r="E49" s="34">
        <v>1976.9</v>
      </c>
      <c r="F49" s="34">
        <v>1247.78</v>
      </c>
      <c r="G49" s="34">
        <v>1247.78</v>
      </c>
      <c r="H49" s="34">
        <v>1452.02</v>
      </c>
      <c r="I49" s="34">
        <v>1355.88</v>
      </c>
      <c r="J49" s="34">
        <v>2981.67</v>
      </c>
      <c r="K49" s="34">
        <v>3229.69</v>
      </c>
      <c r="L49" s="34">
        <v>3252.7200000000003</v>
      </c>
      <c r="M49" s="34">
        <v>3242.25</v>
      </c>
      <c r="N49" s="34">
        <v>3243.94</v>
      </c>
      <c r="O49" s="34">
        <v>3244.7200000000003</v>
      </c>
      <c r="P49" s="34">
        <v>3244.92</v>
      </c>
      <c r="Q49" s="34">
        <v>3245.98</v>
      </c>
      <c r="R49" s="34">
        <v>3246.29</v>
      </c>
      <c r="S49" s="34">
        <v>3272.99</v>
      </c>
      <c r="T49" s="34">
        <v>3257.8</v>
      </c>
      <c r="U49" s="34">
        <v>3222.8999999999996</v>
      </c>
      <c r="V49" s="34">
        <v>3238.7799999999997</v>
      </c>
      <c r="W49" s="34">
        <v>3236.7200000000003</v>
      </c>
      <c r="X49" s="34">
        <v>2792.12</v>
      </c>
      <c r="Y49" s="34">
        <v>2478.39</v>
      </c>
    </row>
    <row r="50" spans="1:25" ht="15">
      <c r="A50" s="33">
        <v>45449</v>
      </c>
      <c r="B50" s="34">
        <v>2125.88</v>
      </c>
      <c r="C50" s="34">
        <v>2011.67</v>
      </c>
      <c r="D50" s="34">
        <v>1904.57</v>
      </c>
      <c r="E50" s="34">
        <v>1247.78</v>
      </c>
      <c r="F50" s="34">
        <v>1247.78</v>
      </c>
      <c r="G50" s="34">
        <v>1247.78</v>
      </c>
      <c r="H50" s="34">
        <v>1388.42</v>
      </c>
      <c r="I50" s="34">
        <v>2361.9499999999998</v>
      </c>
      <c r="J50" s="34">
        <v>2827.17</v>
      </c>
      <c r="K50" s="34">
        <v>3226.14</v>
      </c>
      <c r="L50" s="34">
        <v>3266.63</v>
      </c>
      <c r="M50" s="34">
        <v>3272.6099999999997</v>
      </c>
      <c r="N50" s="34">
        <v>3268.59</v>
      </c>
      <c r="O50" s="34">
        <v>3264.38</v>
      </c>
      <c r="P50" s="34">
        <v>3286.31</v>
      </c>
      <c r="Q50" s="34">
        <v>3292.4500000000003</v>
      </c>
      <c r="R50" s="34">
        <v>3280.56</v>
      </c>
      <c r="S50" s="34">
        <v>3265.55</v>
      </c>
      <c r="T50" s="34">
        <v>3249.44</v>
      </c>
      <c r="U50" s="34">
        <v>3072.42</v>
      </c>
      <c r="V50" s="34">
        <v>3158.4700000000003</v>
      </c>
      <c r="W50" s="34">
        <v>3075.14</v>
      </c>
      <c r="X50" s="34">
        <v>2624.31</v>
      </c>
      <c r="Y50" s="34">
        <v>2338.2399999999998</v>
      </c>
    </row>
    <row r="51" spans="1:25" ht="15">
      <c r="A51" s="33">
        <v>45450</v>
      </c>
      <c r="B51" s="34">
        <v>2180.64</v>
      </c>
      <c r="C51" s="34">
        <v>1994.6</v>
      </c>
      <c r="D51" s="34">
        <v>1356.56</v>
      </c>
      <c r="E51" s="34">
        <v>1343.66</v>
      </c>
      <c r="F51" s="34">
        <v>1336.73</v>
      </c>
      <c r="G51" s="34">
        <v>1361.83</v>
      </c>
      <c r="H51" s="34">
        <v>2211.6</v>
      </c>
      <c r="I51" s="34">
        <v>2503.4300000000003</v>
      </c>
      <c r="J51" s="34">
        <v>2873.42</v>
      </c>
      <c r="K51" s="34">
        <v>3247.89</v>
      </c>
      <c r="L51" s="34">
        <v>3249.69</v>
      </c>
      <c r="M51" s="34">
        <v>3251.83</v>
      </c>
      <c r="N51" s="34">
        <v>3255.63</v>
      </c>
      <c r="O51" s="34">
        <v>3253.26</v>
      </c>
      <c r="P51" s="34">
        <v>3259.26</v>
      </c>
      <c r="Q51" s="34">
        <v>3260</v>
      </c>
      <c r="R51" s="34">
        <v>3297.59</v>
      </c>
      <c r="S51" s="34">
        <v>3277.23</v>
      </c>
      <c r="T51" s="34">
        <v>3287.76</v>
      </c>
      <c r="U51" s="34">
        <v>3252.91</v>
      </c>
      <c r="V51" s="34">
        <v>3289.1</v>
      </c>
      <c r="W51" s="34">
        <v>3281.23</v>
      </c>
      <c r="X51" s="34">
        <v>2899.89</v>
      </c>
      <c r="Y51" s="34">
        <v>2529.33</v>
      </c>
    </row>
    <row r="52" spans="1:25" ht="15">
      <c r="A52" s="33">
        <v>45451</v>
      </c>
      <c r="B52" s="34">
        <v>2459.09</v>
      </c>
      <c r="C52" s="34">
        <v>2240.19</v>
      </c>
      <c r="D52" s="34">
        <v>2099.94</v>
      </c>
      <c r="E52" s="34">
        <v>2041.03</v>
      </c>
      <c r="F52" s="34">
        <v>2044.73</v>
      </c>
      <c r="G52" s="34">
        <v>2159.9499999999998</v>
      </c>
      <c r="H52" s="34">
        <v>2284.9499999999998</v>
      </c>
      <c r="I52" s="34">
        <v>2471.84</v>
      </c>
      <c r="J52" s="34">
        <v>2967.84</v>
      </c>
      <c r="K52" s="34">
        <v>3277.1099999999997</v>
      </c>
      <c r="L52" s="34">
        <v>3297.5800000000004</v>
      </c>
      <c r="M52" s="34">
        <v>3303.69</v>
      </c>
      <c r="N52" s="34">
        <v>3307.9500000000003</v>
      </c>
      <c r="O52" s="34">
        <v>3305.36</v>
      </c>
      <c r="P52" s="34">
        <v>3313.73</v>
      </c>
      <c r="Q52" s="34">
        <v>3318.5400000000004</v>
      </c>
      <c r="R52" s="34">
        <v>3333.1800000000003</v>
      </c>
      <c r="S52" s="34">
        <v>3335.5</v>
      </c>
      <c r="T52" s="34">
        <v>3326.25</v>
      </c>
      <c r="U52" s="34">
        <v>3308.6000000000004</v>
      </c>
      <c r="V52" s="34">
        <v>3327.0800000000004</v>
      </c>
      <c r="W52" s="34">
        <v>3318.34</v>
      </c>
      <c r="X52" s="34">
        <v>3213.8199999999997</v>
      </c>
      <c r="Y52" s="34">
        <v>2705.04</v>
      </c>
    </row>
    <row r="53" spans="1:25" ht="15">
      <c r="A53" s="33">
        <v>45452</v>
      </c>
      <c r="B53" s="34">
        <v>2377.94</v>
      </c>
      <c r="C53" s="34">
        <v>2265.73</v>
      </c>
      <c r="D53" s="34">
        <v>2095.4299999999998</v>
      </c>
      <c r="E53" s="34">
        <v>2009.59</v>
      </c>
      <c r="F53" s="34">
        <v>1959.9099999999999</v>
      </c>
      <c r="G53" s="34">
        <v>1996.24</v>
      </c>
      <c r="H53" s="34">
        <v>1994.57</v>
      </c>
      <c r="I53" s="34">
        <v>2385.62</v>
      </c>
      <c r="J53" s="34">
        <v>2738.0299999999997</v>
      </c>
      <c r="K53" s="34">
        <v>3143.98</v>
      </c>
      <c r="L53" s="34">
        <v>3269.59</v>
      </c>
      <c r="M53" s="34">
        <v>3276.66</v>
      </c>
      <c r="N53" s="34">
        <v>3276.4700000000003</v>
      </c>
      <c r="O53" s="34">
        <v>3271.94</v>
      </c>
      <c r="P53" s="34">
        <v>3276.34</v>
      </c>
      <c r="Q53" s="34">
        <v>3276.3599999999997</v>
      </c>
      <c r="R53" s="34">
        <v>3306.0400000000004</v>
      </c>
      <c r="S53" s="34">
        <v>3313.1600000000003</v>
      </c>
      <c r="T53" s="34">
        <v>3310.3700000000003</v>
      </c>
      <c r="U53" s="34">
        <v>3281.3</v>
      </c>
      <c r="V53" s="34">
        <v>3308.8</v>
      </c>
      <c r="W53" s="34">
        <v>3292.56</v>
      </c>
      <c r="X53" s="34">
        <v>3187.4700000000003</v>
      </c>
      <c r="Y53" s="34">
        <v>2690.77</v>
      </c>
    </row>
    <row r="54" spans="1:25" ht="15">
      <c r="A54" s="33">
        <v>45453</v>
      </c>
      <c r="B54" s="34">
        <v>2321.64</v>
      </c>
      <c r="C54" s="34">
        <v>2177.88</v>
      </c>
      <c r="D54" s="34">
        <v>2050.9899999999998</v>
      </c>
      <c r="E54" s="34">
        <v>1999.79</v>
      </c>
      <c r="F54" s="34">
        <v>1903.1100000000001</v>
      </c>
      <c r="G54" s="34">
        <v>2145.35</v>
      </c>
      <c r="H54" s="34">
        <v>2301.1999999999998</v>
      </c>
      <c r="I54" s="34">
        <v>2657.89</v>
      </c>
      <c r="J54" s="34">
        <v>3270.31</v>
      </c>
      <c r="K54" s="34">
        <v>3308.38</v>
      </c>
      <c r="L54" s="34">
        <v>3318.07</v>
      </c>
      <c r="M54" s="34">
        <v>3316.55</v>
      </c>
      <c r="N54" s="34">
        <v>3319.4500000000003</v>
      </c>
      <c r="O54" s="34">
        <v>3319.77</v>
      </c>
      <c r="P54" s="34">
        <v>3334.2000000000003</v>
      </c>
      <c r="Q54" s="34">
        <v>3334.51</v>
      </c>
      <c r="R54" s="34">
        <v>3352.94</v>
      </c>
      <c r="S54" s="34">
        <v>3337.4700000000003</v>
      </c>
      <c r="T54" s="34">
        <v>3335.69</v>
      </c>
      <c r="U54" s="34">
        <v>3305.28</v>
      </c>
      <c r="V54" s="34">
        <v>3322.46</v>
      </c>
      <c r="W54" s="34">
        <v>3314.82</v>
      </c>
      <c r="X54" s="34">
        <v>3175.5699999999997</v>
      </c>
      <c r="Y54" s="34">
        <v>2639.08</v>
      </c>
    </row>
    <row r="55" spans="1:25" ht="15">
      <c r="A55" s="33">
        <v>45454</v>
      </c>
      <c r="B55" s="34">
        <v>2301.77</v>
      </c>
      <c r="C55" s="34">
        <v>2177.48</v>
      </c>
      <c r="D55" s="34">
        <v>2015.9299999999998</v>
      </c>
      <c r="E55" s="34">
        <v>1898.83</v>
      </c>
      <c r="F55" s="34">
        <v>1857.3899999999999</v>
      </c>
      <c r="G55" s="34">
        <v>1381.96</v>
      </c>
      <c r="H55" s="34">
        <v>2299.38</v>
      </c>
      <c r="I55" s="34">
        <v>2631.4300000000003</v>
      </c>
      <c r="J55" s="34">
        <v>3060.19</v>
      </c>
      <c r="K55" s="34">
        <v>3321.03</v>
      </c>
      <c r="L55" s="34">
        <v>3326.3500000000004</v>
      </c>
      <c r="M55" s="34">
        <v>3343.8700000000003</v>
      </c>
      <c r="N55" s="34">
        <v>3348.26</v>
      </c>
      <c r="O55" s="34">
        <v>3343.1800000000003</v>
      </c>
      <c r="P55" s="34">
        <v>3369.4500000000003</v>
      </c>
      <c r="Q55" s="34">
        <v>3393.13</v>
      </c>
      <c r="R55" s="34">
        <v>3420.05</v>
      </c>
      <c r="S55" s="34">
        <v>3391.9500000000003</v>
      </c>
      <c r="T55" s="34">
        <v>3347.25</v>
      </c>
      <c r="U55" s="34">
        <v>3308.48</v>
      </c>
      <c r="V55" s="34">
        <v>3321.34</v>
      </c>
      <c r="W55" s="34">
        <v>3312.4500000000003</v>
      </c>
      <c r="X55" s="34">
        <v>3222.2200000000003</v>
      </c>
      <c r="Y55" s="34">
        <v>2699.33</v>
      </c>
    </row>
    <row r="56" spans="1:25" ht="15">
      <c r="A56" s="33">
        <v>45455</v>
      </c>
      <c r="B56" s="34">
        <v>2429.5</v>
      </c>
      <c r="C56" s="34">
        <v>2350.27</v>
      </c>
      <c r="D56" s="34">
        <v>2212.94</v>
      </c>
      <c r="E56" s="34">
        <v>2038.05</v>
      </c>
      <c r="F56" s="34">
        <v>1984.22</v>
      </c>
      <c r="G56" s="34">
        <v>2075.17</v>
      </c>
      <c r="H56" s="34">
        <v>2106.65</v>
      </c>
      <c r="I56" s="34">
        <v>2396.77</v>
      </c>
      <c r="J56" s="34">
        <v>2741.31</v>
      </c>
      <c r="K56" s="34">
        <v>3243.84</v>
      </c>
      <c r="L56" s="34">
        <v>3310.9300000000003</v>
      </c>
      <c r="M56" s="34">
        <v>3324.1400000000003</v>
      </c>
      <c r="N56" s="34">
        <v>3324.05</v>
      </c>
      <c r="O56" s="34">
        <v>3320.19</v>
      </c>
      <c r="P56" s="34">
        <v>3321.19</v>
      </c>
      <c r="Q56" s="34">
        <v>3320.46</v>
      </c>
      <c r="R56" s="34">
        <v>3317.48</v>
      </c>
      <c r="S56" s="34">
        <v>3295.38</v>
      </c>
      <c r="T56" s="34">
        <v>3286.75</v>
      </c>
      <c r="U56" s="34">
        <v>3253.7799999999997</v>
      </c>
      <c r="V56" s="34">
        <v>3291.6600000000003</v>
      </c>
      <c r="W56" s="34">
        <v>3277.85</v>
      </c>
      <c r="X56" s="34">
        <v>2998.12</v>
      </c>
      <c r="Y56" s="34">
        <v>2599.59</v>
      </c>
    </row>
    <row r="57" spans="1:25" ht="15">
      <c r="A57" s="33">
        <v>45456</v>
      </c>
      <c r="B57" s="34">
        <v>2391.58</v>
      </c>
      <c r="C57" s="34">
        <v>2358.13</v>
      </c>
      <c r="D57" s="34">
        <v>2224.58</v>
      </c>
      <c r="E57" s="34">
        <v>2056.9700000000003</v>
      </c>
      <c r="F57" s="34">
        <v>1950.09</v>
      </c>
      <c r="G57" s="34">
        <v>2244.52</v>
      </c>
      <c r="H57" s="34">
        <v>2364.25</v>
      </c>
      <c r="I57" s="34">
        <v>2667.33</v>
      </c>
      <c r="J57" s="34">
        <v>3297.21</v>
      </c>
      <c r="K57" s="34">
        <v>3344.07</v>
      </c>
      <c r="L57" s="34">
        <v>3358.86</v>
      </c>
      <c r="M57" s="34">
        <v>3368.7900000000004</v>
      </c>
      <c r="N57" s="34">
        <v>3364.84</v>
      </c>
      <c r="O57" s="34">
        <v>3368.5600000000004</v>
      </c>
      <c r="P57" s="34">
        <v>3383.52</v>
      </c>
      <c r="Q57" s="34">
        <v>3384.53</v>
      </c>
      <c r="R57" s="34">
        <v>3388.3100000000004</v>
      </c>
      <c r="S57" s="34">
        <v>3381.09</v>
      </c>
      <c r="T57" s="34">
        <v>3383.52</v>
      </c>
      <c r="U57" s="34">
        <v>3342.69</v>
      </c>
      <c r="V57" s="34">
        <v>3363.5600000000004</v>
      </c>
      <c r="W57" s="34">
        <v>3324.5</v>
      </c>
      <c r="X57" s="34">
        <v>3267.6</v>
      </c>
      <c r="Y57" s="34">
        <v>2679.81</v>
      </c>
    </row>
    <row r="58" spans="1:25" ht="15">
      <c r="A58" s="33">
        <v>45457</v>
      </c>
      <c r="B58" s="34">
        <v>2365.6</v>
      </c>
      <c r="C58" s="34">
        <v>2296.3199999999997</v>
      </c>
      <c r="D58" s="34">
        <v>2073.58</v>
      </c>
      <c r="E58" s="34">
        <v>1945.27</v>
      </c>
      <c r="F58" s="34">
        <v>1975.83</v>
      </c>
      <c r="G58" s="34">
        <v>2252.67</v>
      </c>
      <c r="H58" s="34">
        <v>2335.1</v>
      </c>
      <c r="I58" s="34">
        <v>2625.25</v>
      </c>
      <c r="J58" s="34">
        <v>3285.44</v>
      </c>
      <c r="K58" s="34">
        <v>3335.1400000000003</v>
      </c>
      <c r="L58" s="34">
        <v>3450.32</v>
      </c>
      <c r="M58" s="34">
        <v>3500.78</v>
      </c>
      <c r="N58" s="34">
        <v>3537.46</v>
      </c>
      <c r="O58" s="34">
        <v>3556.2400000000002</v>
      </c>
      <c r="P58" s="34">
        <v>3579.2200000000003</v>
      </c>
      <c r="Q58" s="34">
        <v>3569.76</v>
      </c>
      <c r="R58" s="34">
        <v>3377.69</v>
      </c>
      <c r="S58" s="34">
        <v>3358.78</v>
      </c>
      <c r="T58" s="34">
        <v>3417.6200000000003</v>
      </c>
      <c r="U58" s="34">
        <v>3319.6200000000003</v>
      </c>
      <c r="V58" s="34">
        <v>3306.4900000000002</v>
      </c>
      <c r="W58" s="34">
        <v>3291.45</v>
      </c>
      <c r="X58" s="34">
        <v>3212.8</v>
      </c>
      <c r="Y58" s="34">
        <v>2640.2</v>
      </c>
    </row>
    <row r="59" spans="1:25" ht="15">
      <c r="A59" s="33">
        <v>45458</v>
      </c>
      <c r="B59" s="34">
        <v>2404.63</v>
      </c>
      <c r="C59" s="34">
        <v>2371.5500000000002</v>
      </c>
      <c r="D59" s="34">
        <v>2262.38</v>
      </c>
      <c r="E59" s="34">
        <v>2046.13</v>
      </c>
      <c r="F59" s="34">
        <v>1992.96</v>
      </c>
      <c r="G59" s="34">
        <v>2194.4899999999998</v>
      </c>
      <c r="H59" s="34">
        <v>2207.44</v>
      </c>
      <c r="I59" s="34">
        <v>2393.0699999999997</v>
      </c>
      <c r="J59" s="34">
        <v>2867.3999999999996</v>
      </c>
      <c r="K59" s="34">
        <v>3294.71</v>
      </c>
      <c r="L59" s="34">
        <v>3317.09</v>
      </c>
      <c r="M59" s="34">
        <v>3325.1800000000003</v>
      </c>
      <c r="N59" s="34">
        <v>3306.88</v>
      </c>
      <c r="O59" s="34">
        <v>3300.8900000000003</v>
      </c>
      <c r="P59" s="34">
        <v>3325.27</v>
      </c>
      <c r="Q59" s="34">
        <v>3333.8300000000004</v>
      </c>
      <c r="R59" s="34">
        <v>3357.38</v>
      </c>
      <c r="S59" s="34">
        <v>3350.51</v>
      </c>
      <c r="T59" s="34">
        <v>3323.4700000000003</v>
      </c>
      <c r="U59" s="34">
        <v>3295.32</v>
      </c>
      <c r="V59" s="34">
        <v>3303.7200000000003</v>
      </c>
      <c r="W59" s="34">
        <v>3286.45</v>
      </c>
      <c r="X59" s="34">
        <v>3158.69</v>
      </c>
      <c r="Y59" s="34">
        <v>2638.27</v>
      </c>
    </row>
    <row r="60" spans="1:25" ht="15">
      <c r="A60" s="33">
        <v>45459</v>
      </c>
      <c r="B60" s="34">
        <v>2369.5</v>
      </c>
      <c r="C60" s="34">
        <v>2320.7399999999998</v>
      </c>
      <c r="D60" s="34">
        <v>2215.16</v>
      </c>
      <c r="E60" s="34">
        <v>2003.31</v>
      </c>
      <c r="F60" s="34">
        <v>1874.6799999999998</v>
      </c>
      <c r="G60" s="34">
        <v>2137.09</v>
      </c>
      <c r="H60" s="34">
        <v>2082.16</v>
      </c>
      <c r="I60" s="34">
        <v>2266.37</v>
      </c>
      <c r="J60" s="34">
        <v>2665.73</v>
      </c>
      <c r="K60" s="34">
        <v>3229.7</v>
      </c>
      <c r="L60" s="34">
        <v>3292.98</v>
      </c>
      <c r="M60" s="34">
        <v>3295.59</v>
      </c>
      <c r="N60" s="34">
        <v>3302.7000000000003</v>
      </c>
      <c r="O60" s="34">
        <v>3291.1499999999996</v>
      </c>
      <c r="P60" s="34">
        <v>3298.0600000000004</v>
      </c>
      <c r="Q60" s="34">
        <v>3295.59</v>
      </c>
      <c r="R60" s="34">
        <v>3307.84</v>
      </c>
      <c r="S60" s="34">
        <v>3306.4700000000003</v>
      </c>
      <c r="T60" s="34">
        <v>3311.25</v>
      </c>
      <c r="U60" s="34">
        <v>3297.98</v>
      </c>
      <c r="V60" s="34">
        <v>3309.5400000000004</v>
      </c>
      <c r="W60" s="34">
        <v>3283.2799999999997</v>
      </c>
      <c r="X60" s="34">
        <v>3063.6800000000003</v>
      </c>
      <c r="Y60" s="34">
        <v>2645.02</v>
      </c>
    </row>
    <row r="61" spans="1:25" ht="15">
      <c r="A61" s="33">
        <v>45460</v>
      </c>
      <c r="B61" s="34">
        <v>2427.58</v>
      </c>
      <c r="C61" s="34">
        <v>2359.41</v>
      </c>
      <c r="D61" s="34">
        <v>2268.9899999999998</v>
      </c>
      <c r="E61" s="34">
        <v>2155.2600000000002</v>
      </c>
      <c r="F61" s="34">
        <v>2221.0299999999997</v>
      </c>
      <c r="G61" s="34">
        <v>2333.87</v>
      </c>
      <c r="H61" s="34">
        <v>2414.41</v>
      </c>
      <c r="I61" s="34">
        <v>2646.45</v>
      </c>
      <c r="J61" s="34">
        <v>3247.37</v>
      </c>
      <c r="K61" s="34">
        <v>3304.76</v>
      </c>
      <c r="L61" s="34">
        <v>3320.9900000000002</v>
      </c>
      <c r="M61" s="34">
        <v>3324.4500000000003</v>
      </c>
      <c r="N61" s="34">
        <v>3322.4500000000003</v>
      </c>
      <c r="O61" s="34">
        <v>3319.46</v>
      </c>
      <c r="P61" s="34">
        <v>3327.3100000000004</v>
      </c>
      <c r="Q61" s="34">
        <v>3325.48</v>
      </c>
      <c r="R61" s="34">
        <v>3330.0600000000004</v>
      </c>
      <c r="S61" s="34">
        <v>3327.84</v>
      </c>
      <c r="T61" s="34">
        <v>3322.15</v>
      </c>
      <c r="U61" s="34">
        <v>3306.03</v>
      </c>
      <c r="V61" s="34">
        <v>3308.61</v>
      </c>
      <c r="W61" s="34">
        <v>3300.3100000000004</v>
      </c>
      <c r="X61" s="34">
        <v>3018.26</v>
      </c>
      <c r="Y61" s="34">
        <v>2640.4700000000003</v>
      </c>
    </row>
    <row r="62" spans="1:25" ht="15">
      <c r="A62" s="33">
        <v>45461</v>
      </c>
      <c r="B62" s="34">
        <v>2417.9899999999998</v>
      </c>
      <c r="C62" s="34">
        <v>2328.3599999999997</v>
      </c>
      <c r="D62" s="34">
        <v>2157.6999999999998</v>
      </c>
      <c r="E62" s="34">
        <v>2094.75</v>
      </c>
      <c r="F62" s="34">
        <v>2079.4</v>
      </c>
      <c r="G62" s="34">
        <v>2310.87</v>
      </c>
      <c r="H62" s="34">
        <v>2412.4700000000003</v>
      </c>
      <c r="I62" s="34">
        <v>2722.9700000000003</v>
      </c>
      <c r="J62" s="34">
        <v>3291.62</v>
      </c>
      <c r="K62" s="34">
        <v>3336.69</v>
      </c>
      <c r="L62" s="34">
        <v>3409.92</v>
      </c>
      <c r="M62" s="34">
        <v>3429.8900000000003</v>
      </c>
      <c r="N62" s="34">
        <v>3434.3100000000004</v>
      </c>
      <c r="O62" s="34">
        <v>3466.92</v>
      </c>
      <c r="P62" s="34">
        <v>3510.5600000000004</v>
      </c>
      <c r="Q62" s="34">
        <v>3442.46</v>
      </c>
      <c r="R62" s="34">
        <v>3445.25</v>
      </c>
      <c r="S62" s="34">
        <v>3445.55</v>
      </c>
      <c r="T62" s="34">
        <v>3446.2900000000004</v>
      </c>
      <c r="U62" s="34">
        <v>3365.8300000000004</v>
      </c>
      <c r="V62" s="34">
        <v>3369.8700000000003</v>
      </c>
      <c r="W62" s="34">
        <v>3329.55</v>
      </c>
      <c r="X62" s="34">
        <v>3271.39</v>
      </c>
      <c r="Y62" s="34">
        <v>2716.98</v>
      </c>
    </row>
    <row r="63" spans="1:25" ht="15">
      <c r="A63" s="33">
        <v>45462</v>
      </c>
      <c r="B63" s="34">
        <v>2443.4300000000003</v>
      </c>
      <c r="C63" s="34">
        <v>2395.59</v>
      </c>
      <c r="D63" s="34">
        <v>2191.4</v>
      </c>
      <c r="E63" s="34">
        <v>2047.33</v>
      </c>
      <c r="F63" s="34">
        <v>2030.82</v>
      </c>
      <c r="G63" s="34">
        <v>2337.9499999999998</v>
      </c>
      <c r="H63" s="34">
        <v>2433.2399999999998</v>
      </c>
      <c r="I63" s="34">
        <v>2765.05</v>
      </c>
      <c r="J63" s="34">
        <v>3318.1800000000003</v>
      </c>
      <c r="K63" s="34">
        <v>3428.8</v>
      </c>
      <c r="L63" s="34">
        <v>3551.36</v>
      </c>
      <c r="M63" s="34">
        <v>3593.05</v>
      </c>
      <c r="N63" s="34">
        <v>3608.36</v>
      </c>
      <c r="O63" s="34">
        <v>3625.1400000000003</v>
      </c>
      <c r="P63" s="34">
        <v>3658.5</v>
      </c>
      <c r="Q63" s="34">
        <v>3676.19</v>
      </c>
      <c r="R63" s="34">
        <v>3683.57</v>
      </c>
      <c r="S63" s="34">
        <v>3691.28</v>
      </c>
      <c r="T63" s="34">
        <v>3624.42</v>
      </c>
      <c r="U63" s="34">
        <v>3507.6200000000003</v>
      </c>
      <c r="V63" s="34">
        <v>3532</v>
      </c>
      <c r="W63" s="34">
        <v>3463.4700000000003</v>
      </c>
      <c r="X63" s="34">
        <v>3301.1400000000003</v>
      </c>
      <c r="Y63" s="34">
        <v>2781.59</v>
      </c>
    </row>
    <row r="64" spans="1:25" ht="15">
      <c r="A64" s="33">
        <v>45463</v>
      </c>
      <c r="B64" s="34">
        <v>2461.7399999999998</v>
      </c>
      <c r="C64" s="34">
        <v>2419.2399999999998</v>
      </c>
      <c r="D64" s="34">
        <v>2207.1</v>
      </c>
      <c r="E64" s="34">
        <v>2098.46</v>
      </c>
      <c r="F64" s="34">
        <v>2039.12</v>
      </c>
      <c r="G64" s="34">
        <v>2230.37</v>
      </c>
      <c r="H64" s="34">
        <v>2365.9499999999998</v>
      </c>
      <c r="I64" s="34">
        <v>2656.99</v>
      </c>
      <c r="J64" s="34">
        <v>3297.13</v>
      </c>
      <c r="K64" s="34">
        <v>3323.9900000000002</v>
      </c>
      <c r="L64" s="34">
        <v>3370.4300000000003</v>
      </c>
      <c r="M64" s="34">
        <v>3405.96</v>
      </c>
      <c r="N64" s="34">
        <v>3434.02</v>
      </c>
      <c r="O64" s="34">
        <v>3395.6600000000003</v>
      </c>
      <c r="P64" s="34">
        <v>3411.5400000000004</v>
      </c>
      <c r="Q64" s="34">
        <v>3418.8100000000004</v>
      </c>
      <c r="R64" s="34">
        <v>3402.9500000000003</v>
      </c>
      <c r="S64" s="34">
        <v>3400.53</v>
      </c>
      <c r="T64" s="34">
        <v>3349.9900000000002</v>
      </c>
      <c r="U64" s="34">
        <v>3330.4500000000003</v>
      </c>
      <c r="V64" s="34">
        <v>3325.71</v>
      </c>
      <c r="W64" s="34">
        <v>3308.17</v>
      </c>
      <c r="X64" s="34">
        <v>2871.5</v>
      </c>
      <c r="Y64" s="34">
        <v>2526.3599999999997</v>
      </c>
    </row>
    <row r="65" spans="1:25" ht="15">
      <c r="A65" s="33">
        <v>45464</v>
      </c>
      <c r="B65" s="34">
        <v>2304.39</v>
      </c>
      <c r="C65" s="34">
        <v>2155.0500000000002</v>
      </c>
      <c r="D65" s="34">
        <v>1959.4</v>
      </c>
      <c r="E65" s="34">
        <v>1338.44</v>
      </c>
      <c r="F65" s="34">
        <v>1432.53</v>
      </c>
      <c r="G65" s="34">
        <v>1252.1100000000001</v>
      </c>
      <c r="H65" s="34">
        <v>2201.92</v>
      </c>
      <c r="I65" s="34">
        <v>2427.7200000000003</v>
      </c>
      <c r="J65" s="34">
        <v>2775.71</v>
      </c>
      <c r="K65" s="34">
        <v>3104.79</v>
      </c>
      <c r="L65" s="34">
        <v>3180.7</v>
      </c>
      <c r="M65" s="34">
        <v>3204.06</v>
      </c>
      <c r="N65" s="34">
        <v>2920.4700000000003</v>
      </c>
      <c r="O65" s="34">
        <v>3211.0699999999997</v>
      </c>
      <c r="P65" s="34">
        <v>3249.5</v>
      </c>
      <c r="Q65" s="34">
        <v>3266.67</v>
      </c>
      <c r="R65" s="34">
        <v>3258.1099999999997</v>
      </c>
      <c r="S65" s="34">
        <v>3231.06</v>
      </c>
      <c r="T65" s="34">
        <v>3190.49</v>
      </c>
      <c r="U65" s="34">
        <v>3060.02</v>
      </c>
      <c r="V65" s="34">
        <v>3291.27</v>
      </c>
      <c r="W65" s="34">
        <v>3275.13</v>
      </c>
      <c r="X65" s="34">
        <v>2932.02</v>
      </c>
      <c r="Y65" s="34">
        <v>2534.9899999999998</v>
      </c>
    </row>
    <row r="66" spans="1:25" ht="15">
      <c r="A66" s="33">
        <v>45465</v>
      </c>
      <c r="B66" s="34">
        <v>2450.2600000000002</v>
      </c>
      <c r="C66" s="34">
        <v>2386.9899999999998</v>
      </c>
      <c r="D66" s="34">
        <v>2261.84</v>
      </c>
      <c r="E66" s="34">
        <v>2160.98</v>
      </c>
      <c r="F66" s="34">
        <v>2166.4700000000003</v>
      </c>
      <c r="G66" s="34">
        <v>2255.1799999999998</v>
      </c>
      <c r="H66" s="34">
        <v>2251.86</v>
      </c>
      <c r="I66" s="34">
        <v>2495.9700000000003</v>
      </c>
      <c r="J66" s="34">
        <v>3058.92</v>
      </c>
      <c r="K66" s="34">
        <v>3301.01</v>
      </c>
      <c r="L66" s="34">
        <v>3322.26</v>
      </c>
      <c r="M66" s="34">
        <v>3322.1400000000003</v>
      </c>
      <c r="N66" s="34">
        <v>3326.3700000000003</v>
      </c>
      <c r="O66" s="34">
        <v>3324.3100000000004</v>
      </c>
      <c r="P66" s="34">
        <v>3334.6800000000003</v>
      </c>
      <c r="Q66" s="34">
        <v>3337.36</v>
      </c>
      <c r="R66" s="34">
        <v>3341.3100000000004</v>
      </c>
      <c r="S66" s="34">
        <v>3340.8700000000003</v>
      </c>
      <c r="T66" s="34">
        <v>3333.1200000000003</v>
      </c>
      <c r="U66" s="34">
        <v>3323.63</v>
      </c>
      <c r="V66" s="34">
        <v>3340.8900000000003</v>
      </c>
      <c r="W66" s="34">
        <v>3362.1200000000003</v>
      </c>
      <c r="X66" s="34">
        <v>3287.9300000000003</v>
      </c>
      <c r="Y66" s="34">
        <v>2848.29</v>
      </c>
    </row>
    <row r="67" spans="1:25" ht="15">
      <c r="A67" s="33">
        <v>45466</v>
      </c>
      <c r="B67" s="34">
        <v>2494.37</v>
      </c>
      <c r="C67" s="34">
        <v>2428.2600000000002</v>
      </c>
      <c r="D67" s="34">
        <v>2237.94</v>
      </c>
      <c r="E67" s="34">
        <v>2090.8199999999997</v>
      </c>
      <c r="F67" s="34">
        <v>2047.76</v>
      </c>
      <c r="G67" s="34">
        <v>2159</v>
      </c>
      <c r="H67" s="34">
        <v>2300.3000000000002</v>
      </c>
      <c r="I67" s="34">
        <v>2530.58</v>
      </c>
      <c r="J67" s="34">
        <v>2994.21</v>
      </c>
      <c r="K67" s="34">
        <v>3321.8500000000004</v>
      </c>
      <c r="L67" s="34">
        <v>3348.8500000000004</v>
      </c>
      <c r="M67" s="34">
        <v>3334.98</v>
      </c>
      <c r="N67" s="34">
        <v>3337.6800000000003</v>
      </c>
      <c r="O67" s="34">
        <v>3332.6800000000003</v>
      </c>
      <c r="P67" s="34">
        <v>3345.92</v>
      </c>
      <c r="Q67" s="34">
        <v>3344.13</v>
      </c>
      <c r="R67" s="34">
        <v>3339.19</v>
      </c>
      <c r="S67" s="34">
        <v>3334.8</v>
      </c>
      <c r="T67" s="34">
        <v>3334.8500000000004</v>
      </c>
      <c r="U67" s="34">
        <v>3325.3700000000003</v>
      </c>
      <c r="V67" s="34">
        <v>3336.3</v>
      </c>
      <c r="W67" s="34">
        <v>3347.3700000000003</v>
      </c>
      <c r="X67" s="34">
        <v>3304.9500000000003</v>
      </c>
      <c r="Y67" s="34">
        <v>2885.34</v>
      </c>
    </row>
    <row r="68" spans="1:25" ht="15">
      <c r="A68" s="33">
        <v>45467</v>
      </c>
      <c r="B68" s="34">
        <v>2573.77</v>
      </c>
      <c r="C68" s="34">
        <v>2435.31</v>
      </c>
      <c r="D68" s="34">
        <v>2236.6999999999998</v>
      </c>
      <c r="E68" s="34">
        <v>2108.04</v>
      </c>
      <c r="F68" s="34">
        <v>2094.09</v>
      </c>
      <c r="G68" s="34">
        <v>2352.9499999999998</v>
      </c>
      <c r="H68" s="34">
        <v>2488.98</v>
      </c>
      <c r="I68" s="34">
        <v>2808.2200000000003</v>
      </c>
      <c r="J68" s="34">
        <v>3343.8</v>
      </c>
      <c r="K68" s="34">
        <v>3388.4100000000003</v>
      </c>
      <c r="L68" s="34">
        <v>3390.92</v>
      </c>
      <c r="M68" s="34">
        <v>3384.6600000000003</v>
      </c>
      <c r="N68" s="34">
        <v>3383.4500000000003</v>
      </c>
      <c r="O68" s="34">
        <v>3429.8900000000003</v>
      </c>
      <c r="P68" s="34">
        <v>3449.02</v>
      </c>
      <c r="Q68" s="34">
        <v>3483.0800000000004</v>
      </c>
      <c r="R68" s="34">
        <v>3484.61</v>
      </c>
      <c r="S68" s="34">
        <v>3446.21</v>
      </c>
      <c r="T68" s="34">
        <v>3361.6400000000003</v>
      </c>
      <c r="U68" s="34">
        <v>3338.27</v>
      </c>
      <c r="V68" s="34">
        <v>3347.8500000000004</v>
      </c>
      <c r="W68" s="34">
        <v>3350.01</v>
      </c>
      <c r="X68" s="34">
        <v>3303.3900000000003</v>
      </c>
      <c r="Y68" s="34">
        <v>2766.27</v>
      </c>
    </row>
    <row r="69" spans="1:25" ht="15">
      <c r="A69" s="33">
        <v>45468</v>
      </c>
      <c r="B69" s="34">
        <v>2469.91</v>
      </c>
      <c r="C69" s="34">
        <v>2279.4300000000003</v>
      </c>
      <c r="D69" s="34">
        <v>2097.7200000000003</v>
      </c>
      <c r="E69" s="34">
        <v>1249.95</v>
      </c>
      <c r="F69" s="34">
        <v>1249.78</v>
      </c>
      <c r="G69" s="34">
        <v>2226.5100000000002</v>
      </c>
      <c r="H69" s="34">
        <v>2417.71</v>
      </c>
      <c r="I69" s="34">
        <v>2673.77</v>
      </c>
      <c r="J69" s="34">
        <v>3302.36</v>
      </c>
      <c r="K69" s="34">
        <v>3335.8100000000004</v>
      </c>
      <c r="L69" s="34">
        <v>3343.25</v>
      </c>
      <c r="M69" s="34">
        <v>3348.52</v>
      </c>
      <c r="N69" s="34">
        <v>3349.0400000000004</v>
      </c>
      <c r="O69" s="34">
        <v>3345.9500000000003</v>
      </c>
      <c r="P69" s="34">
        <v>3356.2400000000002</v>
      </c>
      <c r="Q69" s="34">
        <v>3347.3500000000004</v>
      </c>
      <c r="R69" s="34">
        <v>3347.9900000000002</v>
      </c>
      <c r="S69" s="34">
        <v>3333.3900000000003</v>
      </c>
      <c r="T69" s="34">
        <v>3323.7900000000004</v>
      </c>
      <c r="U69" s="34">
        <v>3305.73</v>
      </c>
      <c r="V69" s="34">
        <v>3315.44</v>
      </c>
      <c r="W69" s="34">
        <v>3322.3300000000004</v>
      </c>
      <c r="X69" s="34">
        <v>3149.37</v>
      </c>
      <c r="Y69" s="34">
        <v>2700.58</v>
      </c>
    </row>
    <row r="70" spans="1:25" ht="15">
      <c r="A70" s="33">
        <v>45469</v>
      </c>
      <c r="B70" s="34">
        <v>2507.13</v>
      </c>
      <c r="C70" s="34">
        <v>2277.04</v>
      </c>
      <c r="D70" s="34">
        <v>2149.4</v>
      </c>
      <c r="E70" s="34">
        <v>2074.64</v>
      </c>
      <c r="F70" s="34">
        <v>1872.98</v>
      </c>
      <c r="G70" s="34">
        <v>2310.59</v>
      </c>
      <c r="H70" s="34">
        <v>2502.73</v>
      </c>
      <c r="I70" s="34">
        <v>2765.38</v>
      </c>
      <c r="J70" s="34">
        <v>3302.9700000000003</v>
      </c>
      <c r="K70" s="34">
        <v>3344.01</v>
      </c>
      <c r="L70" s="34">
        <v>3348.96</v>
      </c>
      <c r="M70" s="34">
        <v>3340.23</v>
      </c>
      <c r="N70" s="34">
        <v>3336.6200000000003</v>
      </c>
      <c r="O70" s="34">
        <v>3329</v>
      </c>
      <c r="P70" s="34">
        <v>3345.1400000000003</v>
      </c>
      <c r="Q70" s="34">
        <v>3336.4</v>
      </c>
      <c r="R70" s="34">
        <v>3337.0800000000004</v>
      </c>
      <c r="S70" s="34">
        <v>3341.44</v>
      </c>
      <c r="T70" s="34">
        <v>3339.88</v>
      </c>
      <c r="U70" s="34">
        <v>3328.59</v>
      </c>
      <c r="V70" s="34">
        <v>3331.92</v>
      </c>
      <c r="W70" s="34">
        <v>3329.8700000000003</v>
      </c>
      <c r="X70" s="34">
        <v>3290.85</v>
      </c>
      <c r="Y70" s="34">
        <v>2781.88</v>
      </c>
    </row>
    <row r="71" spans="1:25" ht="15">
      <c r="A71" s="33">
        <v>45470</v>
      </c>
      <c r="B71" s="34">
        <v>2534.5500000000002</v>
      </c>
      <c r="C71" s="34">
        <v>2273.1</v>
      </c>
      <c r="D71" s="34">
        <v>2151.4899999999998</v>
      </c>
      <c r="E71" s="34">
        <v>2077.4</v>
      </c>
      <c r="F71" s="34">
        <v>2070.14</v>
      </c>
      <c r="G71" s="34">
        <v>2332.3599999999997</v>
      </c>
      <c r="H71" s="34">
        <v>2520.1499999999996</v>
      </c>
      <c r="I71" s="34">
        <v>2806.0299999999997</v>
      </c>
      <c r="J71" s="34">
        <v>3333.26</v>
      </c>
      <c r="K71" s="34">
        <v>3383.86</v>
      </c>
      <c r="L71" s="34">
        <v>3380.1800000000003</v>
      </c>
      <c r="M71" s="34">
        <v>3374.4900000000002</v>
      </c>
      <c r="N71" s="34">
        <v>3369.67</v>
      </c>
      <c r="O71" s="34">
        <v>3369.7900000000004</v>
      </c>
      <c r="P71" s="34">
        <v>3425.8900000000003</v>
      </c>
      <c r="Q71" s="34">
        <v>3453.88</v>
      </c>
      <c r="R71" s="34">
        <v>3448.34</v>
      </c>
      <c r="S71" s="34">
        <v>3432.3900000000003</v>
      </c>
      <c r="T71" s="34">
        <v>3356.76</v>
      </c>
      <c r="U71" s="34">
        <v>3322.07</v>
      </c>
      <c r="V71" s="34">
        <v>3323.8500000000004</v>
      </c>
      <c r="W71" s="34">
        <v>3317.4900000000002</v>
      </c>
      <c r="X71" s="34">
        <v>3289.5</v>
      </c>
      <c r="Y71" s="34">
        <v>2845.74</v>
      </c>
    </row>
    <row r="72" spans="1:25" ht="15">
      <c r="A72" s="33">
        <v>45471</v>
      </c>
      <c r="B72" s="34">
        <v>2536.54</v>
      </c>
      <c r="C72" s="34">
        <v>2253.41</v>
      </c>
      <c r="D72" s="34">
        <v>2081.16</v>
      </c>
      <c r="E72" s="34">
        <v>1250.55</v>
      </c>
      <c r="F72" s="34">
        <v>1249.83</v>
      </c>
      <c r="G72" s="34">
        <v>2203.1999999999998</v>
      </c>
      <c r="H72" s="34">
        <v>2418.88</v>
      </c>
      <c r="I72" s="34">
        <v>2757.05</v>
      </c>
      <c r="J72" s="34">
        <v>3319.09</v>
      </c>
      <c r="K72" s="34">
        <v>3507.5</v>
      </c>
      <c r="L72" s="34">
        <v>3502.8500000000004</v>
      </c>
      <c r="M72" s="34">
        <v>3525.6400000000003</v>
      </c>
      <c r="N72" s="34">
        <v>3479.1400000000003</v>
      </c>
      <c r="O72" s="34">
        <v>3558.32</v>
      </c>
      <c r="P72" s="34">
        <v>3567.61</v>
      </c>
      <c r="Q72" s="34">
        <v>3576.5600000000004</v>
      </c>
      <c r="R72" s="34">
        <v>3589.32</v>
      </c>
      <c r="S72" s="34">
        <v>3569.57</v>
      </c>
      <c r="T72" s="34">
        <v>3539.1800000000003</v>
      </c>
      <c r="U72" s="34">
        <v>3433.46</v>
      </c>
      <c r="V72" s="34">
        <v>3440.57</v>
      </c>
      <c r="W72" s="34">
        <v>3425.9100000000003</v>
      </c>
      <c r="X72" s="34">
        <v>3287.58</v>
      </c>
      <c r="Y72" s="34">
        <v>2743.3</v>
      </c>
    </row>
    <row r="73" spans="1:25" ht="15">
      <c r="A73" s="33">
        <v>45472</v>
      </c>
      <c r="B73" s="34">
        <v>2600.87</v>
      </c>
      <c r="C73" s="34">
        <v>2431.8999999999996</v>
      </c>
      <c r="D73" s="34">
        <v>2351.29</v>
      </c>
      <c r="E73" s="34">
        <v>2249.5500000000002</v>
      </c>
      <c r="F73" s="34">
        <v>2177.96</v>
      </c>
      <c r="G73" s="34">
        <v>2294.1499999999996</v>
      </c>
      <c r="H73" s="34">
        <v>2364.37</v>
      </c>
      <c r="I73" s="34">
        <v>2636.38</v>
      </c>
      <c r="J73" s="34">
        <v>3157.7200000000003</v>
      </c>
      <c r="K73" s="34">
        <v>3382.82</v>
      </c>
      <c r="L73" s="34">
        <v>3419.59</v>
      </c>
      <c r="M73" s="34">
        <v>3493.34</v>
      </c>
      <c r="N73" s="34">
        <v>3555.4</v>
      </c>
      <c r="O73" s="34">
        <v>3587.3300000000004</v>
      </c>
      <c r="P73" s="34">
        <v>3612.28</v>
      </c>
      <c r="Q73" s="34">
        <v>3611.17</v>
      </c>
      <c r="R73" s="34">
        <v>3638.65</v>
      </c>
      <c r="S73" s="34">
        <v>3637.6800000000003</v>
      </c>
      <c r="T73" s="34">
        <v>3638.1600000000003</v>
      </c>
      <c r="U73" s="34">
        <v>3528.4</v>
      </c>
      <c r="V73" s="34">
        <v>3554.17</v>
      </c>
      <c r="W73" s="34">
        <v>3551.9900000000002</v>
      </c>
      <c r="X73" s="34">
        <v>3308.6600000000003</v>
      </c>
      <c r="Y73" s="34">
        <v>2783.73</v>
      </c>
    </row>
    <row r="74" spans="1:25" ht="15">
      <c r="A74" s="33">
        <v>45473</v>
      </c>
      <c r="B74" s="34">
        <v>2519.7600000000002</v>
      </c>
      <c r="C74" s="34">
        <v>2355.6999999999998</v>
      </c>
      <c r="D74" s="34">
        <v>2212.6799999999998</v>
      </c>
      <c r="E74" s="34">
        <v>2074.31</v>
      </c>
      <c r="F74" s="34">
        <v>2024.8600000000001</v>
      </c>
      <c r="G74" s="34">
        <v>2106.15</v>
      </c>
      <c r="H74" s="34">
        <v>2112.48</v>
      </c>
      <c r="I74" s="34">
        <v>2476.94</v>
      </c>
      <c r="J74" s="34">
        <v>2876.74</v>
      </c>
      <c r="K74" s="34">
        <v>3324.2000000000003</v>
      </c>
      <c r="L74" s="34">
        <v>3366.27</v>
      </c>
      <c r="M74" s="34">
        <v>3374.55</v>
      </c>
      <c r="N74" s="34">
        <v>3378.01</v>
      </c>
      <c r="O74" s="34">
        <v>3381.52</v>
      </c>
      <c r="P74" s="34">
        <v>3387.26</v>
      </c>
      <c r="Q74" s="34">
        <v>3390.7900000000004</v>
      </c>
      <c r="R74" s="34">
        <v>3391.2200000000003</v>
      </c>
      <c r="S74" s="34">
        <v>3384.25</v>
      </c>
      <c r="T74" s="34">
        <v>3388.6800000000003</v>
      </c>
      <c r="U74" s="34">
        <v>3367.2400000000002</v>
      </c>
      <c r="V74" s="34">
        <v>3372.53</v>
      </c>
      <c r="W74" s="34">
        <v>3364.92</v>
      </c>
      <c r="X74" s="34">
        <v>3307.3500000000004</v>
      </c>
      <c r="Y74" s="34">
        <v>2779.1499999999996</v>
      </c>
    </row>
    <row r="77" spans="1:25">
      <c r="A77" s="24" t="s">
        <v>8</v>
      </c>
      <c r="B77" s="25"/>
      <c r="C77" s="26"/>
      <c r="D77" s="27"/>
      <c r="E77" s="27"/>
      <c r="F77" s="27"/>
      <c r="G77" s="28" t="s">
        <v>35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9"/>
    </row>
    <row r="78" spans="1:25" ht="24">
      <c r="A78" s="30"/>
      <c r="B78" s="31" t="s">
        <v>10</v>
      </c>
      <c r="C78" s="32" t="s">
        <v>11</v>
      </c>
      <c r="D78" s="32" t="s">
        <v>12</v>
      </c>
      <c r="E78" s="32" t="s">
        <v>13</v>
      </c>
      <c r="F78" s="32" t="s">
        <v>14</v>
      </c>
      <c r="G78" s="32" t="s">
        <v>15</v>
      </c>
      <c r="H78" s="32" t="s">
        <v>16</v>
      </c>
      <c r="I78" s="32" t="s">
        <v>17</v>
      </c>
      <c r="J78" s="32" t="s">
        <v>18</v>
      </c>
      <c r="K78" s="32" t="s">
        <v>19</v>
      </c>
      <c r="L78" s="32" t="s">
        <v>20</v>
      </c>
      <c r="M78" s="32" t="s">
        <v>21</v>
      </c>
      <c r="N78" s="32" t="s">
        <v>22</v>
      </c>
      <c r="O78" s="32" t="s">
        <v>23</v>
      </c>
      <c r="P78" s="32" t="s">
        <v>24</v>
      </c>
      <c r="Q78" s="32" t="s">
        <v>25</v>
      </c>
      <c r="R78" s="32" t="s">
        <v>26</v>
      </c>
      <c r="S78" s="32" t="s">
        <v>27</v>
      </c>
      <c r="T78" s="32" t="s">
        <v>28</v>
      </c>
      <c r="U78" s="32" t="s">
        <v>29</v>
      </c>
      <c r="V78" s="32" t="s">
        <v>30</v>
      </c>
      <c r="W78" s="32" t="s">
        <v>31</v>
      </c>
      <c r="X78" s="32" t="s">
        <v>32</v>
      </c>
      <c r="Y78" s="32" t="s">
        <v>33</v>
      </c>
    </row>
    <row r="79" spans="1:25" ht="15">
      <c r="A79" s="33">
        <v>45444</v>
      </c>
      <c r="B79" s="34">
        <v>2794.44</v>
      </c>
      <c r="C79" s="34">
        <v>2740.14</v>
      </c>
      <c r="D79" s="34">
        <v>2592.8599999999997</v>
      </c>
      <c r="E79" s="34">
        <v>2468.1</v>
      </c>
      <c r="F79" s="34">
        <v>2246.16</v>
      </c>
      <c r="G79" s="34">
        <v>2166.81</v>
      </c>
      <c r="H79" s="34">
        <v>1586.1599999999999</v>
      </c>
      <c r="I79" s="34">
        <v>2689.81</v>
      </c>
      <c r="J79" s="34">
        <v>2982.9</v>
      </c>
      <c r="K79" s="34">
        <v>3146.7599999999998</v>
      </c>
      <c r="L79" s="34">
        <v>3228.7799999999997</v>
      </c>
      <c r="M79" s="34">
        <v>3018.37</v>
      </c>
      <c r="N79" s="34">
        <v>3014.04</v>
      </c>
      <c r="O79" s="34">
        <v>3023.56</v>
      </c>
      <c r="P79" s="34">
        <v>3013.19</v>
      </c>
      <c r="Q79" s="34">
        <v>3033.1</v>
      </c>
      <c r="R79" s="34">
        <v>3084.43</v>
      </c>
      <c r="S79" s="34">
        <v>3340.6</v>
      </c>
      <c r="T79" s="34">
        <v>3290.38</v>
      </c>
      <c r="U79" s="34">
        <v>3260.6</v>
      </c>
      <c r="V79" s="34">
        <v>3384.14</v>
      </c>
      <c r="W79" s="34">
        <v>3296.02</v>
      </c>
      <c r="X79" s="34">
        <v>2994.71</v>
      </c>
      <c r="Y79" s="34">
        <v>2824.33</v>
      </c>
    </row>
    <row r="80" spans="1:25" ht="15">
      <c r="A80" s="33">
        <v>45445</v>
      </c>
      <c r="B80" s="34">
        <v>2753.35</v>
      </c>
      <c r="C80" s="34">
        <v>2549.96</v>
      </c>
      <c r="D80" s="34">
        <v>2350.6499999999996</v>
      </c>
      <c r="E80" s="34">
        <v>2217.04</v>
      </c>
      <c r="F80" s="34">
        <v>2133.38</v>
      </c>
      <c r="G80" s="34">
        <v>2152.19</v>
      </c>
      <c r="H80" s="34">
        <v>1580.7399999999998</v>
      </c>
      <c r="I80" s="34">
        <v>1584.1999999999998</v>
      </c>
      <c r="J80" s="34">
        <v>2842.18</v>
      </c>
      <c r="K80" s="34">
        <v>3181.7599999999998</v>
      </c>
      <c r="L80" s="34">
        <v>3305.5299999999997</v>
      </c>
      <c r="M80" s="34">
        <v>3313.89</v>
      </c>
      <c r="N80" s="34">
        <v>3309.91</v>
      </c>
      <c r="O80" s="34">
        <v>3339.23</v>
      </c>
      <c r="P80" s="34">
        <v>3405.3399999999997</v>
      </c>
      <c r="Q80" s="34">
        <v>3455.5499999999997</v>
      </c>
      <c r="R80" s="34">
        <v>3494.41</v>
      </c>
      <c r="S80" s="34">
        <v>3516.0899999999997</v>
      </c>
      <c r="T80" s="34">
        <v>3516.73</v>
      </c>
      <c r="U80" s="34">
        <v>3407.87</v>
      </c>
      <c r="V80" s="34">
        <v>3441.63</v>
      </c>
      <c r="W80" s="34">
        <v>3453.67</v>
      </c>
      <c r="X80" s="34">
        <v>3314.04</v>
      </c>
      <c r="Y80" s="34">
        <v>2930.39</v>
      </c>
    </row>
    <row r="81" spans="1:25" ht="15">
      <c r="A81" s="33">
        <v>45446</v>
      </c>
      <c r="B81" s="34">
        <v>2803.04</v>
      </c>
      <c r="C81" s="34">
        <v>2584.42</v>
      </c>
      <c r="D81" s="34">
        <v>2551.31</v>
      </c>
      <c r="E81" s="34">
        <v>2396.34</v>
      </c>
      <c r="F81" s="34">
        <v>2329.5099999999998</v>
      </c>
      <c r="G81" s="34">
        <v>2529.63</v>
      </c>
      <c r="H81" s="34">
        <v>2674.77</v>
      </c>
      <c r="I81" s="34">
        <v>2874.3399999999997</v>
      </c>
      <c r="J81" s="34">
        <v>3366.5299999999997</v>
      </c>
      <c r="K81" s="34">
        <v>3573.97</v>
      </c>
      <c r="L81" s="34">
        <v>3576.96</v>
      </c>
      <c r="M81" s="34">
        <v>3555.65</v>
      </c>
      <c r="N81" s="34">
        <v>3556.04</v>
      </c>
      <c r="O81" s="34">
        <v>3556.74</v>
      </c>
      <c r="P81" s="34">
        <v>3561.56</v>
      </c>
      <c r="Q81" s="34">
        <v>3552.7</v>
      </c>
      <c r="R81" s="34">
        <v>3549.45</v>
      </c>
      <c r="S81" s="34">
        <v>3548.14</v>
      </c>
      <c r="T81" s="34">
        <v>3547.9</v>
      </c>
      <c r="U81" s="34">
        <v>3415.0499999999997</v>
      </c>
      <c r="V81" s="34">
        <v>3466.14</v>
      </c>
      <c r="W81" s="34">
        <v>3454.99</v>
      </c>
      <c r="X81" s="34">
        <v>3134.47</v>
      </c>
      <c r="Y81" s="34">
        <v>2873.98</v>
      </c>
    </row>
    <row r="82" spans="1:25" ht="15">
      <c r="A82" s="33">
        <v>45447</v>
      </c>
      <c r="B82" s="34">
        <v>2897.7799999999997</v>
      </c>
      <c r="C82" s="34">
        <v>2670.54</v>
      </c>
      <c r="D82" s="34">
        <v>2534.23</v>
      </c>
      <c r="E82" s="34">
        <v>2437.16</v>
      </c>
      <c r="F82" s="34">
        <v>2439.31</v>
      </c>
      <c r="G82" s="34">
        <v>2611.4899999999998</v>
      </c>
      <c r="H82" s="34">
        <v>2731.14</v>
      </c>
      <c r="I82" s="34">
        <v>2980.54</v>
      </c>
      <c r="J82" s="34">
        <v>3436.88</v>
      </c>
      <c r="K82" s="34">
        <v>3588.3199999999997</v>
      </c>
      <c r="L82" s="34">
        <v>3599.74</v>
      </c>
      <c r="M82" s="34">
        <v>3599.98</v>
      </c>
      <c r="N82" s="34">
        <v>3592.54</v>
      </c>
      <c r="O82" s="34">
        <v>3592.71</v>
      </c>
      <c r="P82" s="34">
        <v>3594.33</v>
      </c>
      <c r="Q82" s="34">
        <v>3592.19</v>
      </c>
      <c r="R82" s="34">
        <v>3599.42</v>
      </c>
      <c r="S82" s="34">
        <v>3600.5299999999997</v>
      </c>
      <c r="T82" s="34">
        <v>3602.08</v>
      </c>
      <c r="U82" s="34">
        <v>3584.06</v>
      </c>
      <c r="V82" s="34">
        <v>3583.0299999999997</v>
      </c>
      <c r="W82" s="34">
        <v>3591.19</v>
      </c>
      <c r="X82" s="34">
        <v>3130.64</v>
      </c>
      <c r="Y82" s="34">
        <v>2875.0299999999997</v>
      </c>
    </row>
    <row r="83" spans="1:25" ht="15">
      <c r="A83" s="33">
        <v>45448</v>
      </c>
      <c r="B83" s="34">
        <v>2709.33</v>
      </c>
      <c r="C83" s="34">
        <v>2532.73</v>
      </c>
      <c r="D83" s="34">
        <v>2395.58</v>
      </c>
      <c r="E83" s="34">
        <v>2304.6</v>
      </c>
      <c r="F83" s="34">
        <v>1575.48</v>
      </c>
      <c r="G83" s="34">
        <v>1575.48</v>
      </c>
      <c r="H83" s="34">
        <v>1779.72</v>
      </c>
      <c r="I83" s="34">
        <v>1683.58</v>
      </c>
      <c r="J83" s="34">
        <v>3309.37</v>
      </c>
      <c r="K83" s="34">
        <v>3557.39</v>
      </c>
      <c r="L83" s="34">
        <v>3580.42</v>
      </c>
      <c r="M83" s="34">
        <v>3569.95</v>
      </c>
      <c r="N83" s="34">
        <v>3571.64</v>
      </c>
      <c r="O83" s="34">
        <v>3572.42</v>
      </c>
      <c r="P83" s="34">
        <v>3572.62</v>
      </c>
      <c r="Q83" s="34">
        <v>3573.68</v>
      </c>
      <c r="R83" s="34">
        <v>3573.99</v>
      </c>
      <c r="S83" s="34">
        <v>3600.69</v>
      </c>
      <c r="T83" s="34">
        <v>3585.5</v>
      </c>
      <c r="U83" s="34">
        <v>3550.6</v>
      </c>
      <c r="V83" s="34">
        <v>3566.48</v>
      </c>
      <c r="W83" s="34">
        <v>3564.42</v>
      </c>
      <c r="X83" s="34">
        <v>3119.8199999999997</v>
      </c>
      <c r="Y83" s="34">
        <v>2806.0899999999997</v>
      </c>
    </row>
    <row r="84" spans="1:25" ht="15">
      <c r="A84" s="33">
        <v>45449</v>
      </c>
      <c r="B84" s="34">
        <v>2453.58</v>
      </c>
      <c r="C84" s="34">
        <v>2339.37</v>
      </c>
      <c r="D84" s="34">
        <v>2232.27</v>
      </c>
      <c r="E84" s="34">
        <v>1575.48</v>
      </c>
      <c r="F84" s="34">
        <v>1575.48</v>
      </c>
      <c r="G84" s="34">
        <v>1575.48</v>
      </c>
      <c r="H84" s="34">
        <v>1716.12</v>
      </c>
      <c r="I84" s="34">
        <v>2689.65</v>
      </c>
      <c r="J84" s="34">
        <v>3154.87</v>
      </c>
      <c r="K84" s="34">
        <v>3553.8399999999997</v>
      </c>
      <c r="L84" s="34">
        <v>3594.33</v>
      </c>
      <c r="M84" s="34">
        <v>3600.31</v>
      </c>
      <c r="N84" s="34">
        <v>3596.29</v>
      </c>
      <c r="O84" s="34">
        <v>3592.08</v>
      </c>
      <c r="P84" s="34">
        <v>3614.0099999999998</v>
      </c>
      <c r="Q84" s="34">
        <v>3620.15</v>
      </c>
      <c r="R84" s="34">
        <v>3608.2599999999998</v>
      </c>
      <c r="S84" s="34">
        <v>3593.25</v>
      </c>
      <c r="T84" s="34">
        <v>3577.14</v>
      </c>
      <c r="U84" s="34">
        <v>3400.12</v>
      </c>
      <c r="V84" s="34">
        <v>3486.17</v>
      </c>
      <c r="W84" s="34">
        <v>3402.8399999999997</v>
      </c>
      <c r="X84" s="34">
        <v>2952.0099999999998</v>
      </c>
      <c r="Y84" s="34">
        <v>2665.94</v>
      </c>
    </row>
    <row r="85" spans="1:25" ht="15">
      <c r="A85" s="33">
        <v>45450</v>
      </c>
      <c r="B85" s="34">
        <v>2508.34</v>
      </c>
      <c r="C85" s="34">
        <v>2322.3000000000002</v>
      </c>
      <c r="D85" s="34">
        <v>1684.26</v>
      </c>
      <c r="E85" s="34">
        <v>1671.36</v>
      </c>
      <c r="F85" s="34">
        <v>1664.4299999999998</v>
      </c>
      <c r="G85" s="34">
        <v>1689.53</v>
      </c>
      <c r="H85" s="34">
        <v>2539.3000000000002</v>
      </c>
      <c r="I85" s="34">
        <v>2831.13</v>
      </c>
      <c r="J85" s="34">
        <v>3201.12</v>
      </c>
      <c r="K85" s="34">
        <v>3575.5899999999997</v>
      </c>
      <c r="L85" s="34">
        <v>3577.39</v>
      </c>
      <c r="M85" s="34">
        <v>3579.5299999999997</v>
      </c>
      <c r="N85" s="34">
        <v>3583.33</v>
      </c>
      <c r="O85" s="34">
        <v>3580.96</v>
      </c>
      <c r="P85" s="34">
        <v>3586.96</v>
      </c>
      <c r="Q85" s="34">
        <v>3587.7</v>
      </c>
      <c r="R85" s="34">
        <v>3625.29</v>
      </c>
      <c r="S85" s="34">
        <v>3604.93</v>
      </c>
      <c r="T85" s="34">
        <v>3615.46</v>
      </c>
      <c r="U85" s="34">
        <v>3580.61</v>
      </c>
      <c r="V85" s="34">
        <v>3616.7999999999997</v>
      </c>
      <c r="W85" s="34">
        <v>3608.93</v>
      </c>
      <c r="X85" s="34">
        <v>3227.5899999999997</v>
      </c>
      <c r="Y85" s="34">
        <v>2857.0299999999997</v>
      </c>
    </row>
    <row r="86" spans="1:25" ht="15">
      <c r="A86" s="33">
        <v>45451</v>
      </c>
      <c r="B86" s="34">
        <v>2786.79</v>
      </c>
      <c r="C86" s="34">
        <v>2567.89</v>
      </c>
      <c r="D86" s="34">
        <v>2427.64</v>
      </c>
      <c r="E86" s="34">
        <v>2368.73</v>
      </c>
      <c r="F86" s="34">
        <v>2372.4299999999998</v>
      </c>
      <c r="G86" s="34">
        <v>2487.6499999999996</v>
      </c>
      <c r="H86" s="34">
        <v>2612.65</v>
      </c>
      <c r="I86" s="34">
        <v>2799.54</v>
      </c>
      <c r="J86" s="34">
        <v>3295.54</v>
      </c>
      <c r="K86" s="34">
        <v>3604.81</v>
      </c>
      <c r="L86" s="34">
        <v>3625.28</v>
      </c>
      <c r="M86" s="34">
        <v>3631.39</v>
      </c>
      <c r="N86" s="34">
        <v>3635.65</v>
      </c>
      <c r="O86" s="34">
        <v>3633.06</v>
      </c>
      <c r="P86" s="34">
        <v>3641.43</v>
      </c>
      <c r="Q86" s="34">
        <v>3646.2400000000002</v>
      </c>
      <c r="R86" s="34">
        <v>3660.88</v>
      </c>
      <c r="S86" s="34">
        <v>3663.2</v>
      </c>
      <c r="T86" s="34">
        <v>3653.95</v>
      </c>
      <c r="U86" s="34">
        <v>3636.3</v>
      </c>
      <c r="V86" s="34">
        <v>3654.78</v>
      </c>
      <c r="W86" s="34">
        <v>3646.04</v>
      </c>
      <c r="X86" s="34">
        <v>3541.52</v>
      </c>
      <c r="Y86" s="34">
        <v>3032.74</v>
      </c>
    </row>
    <row r="87" spans="1:25" ht="15">
      <c r="A87" s="33">
        <v>45452</v>
      </c>
      <c r="B87" s="34">
        <v>2705.64</v>
      </c>
      <c r="C87" s="34">
        <v>2593.4299999999998</v>
      </c>
      <c r="D87" s="34">
        <v>2423.13</v>
      </c>
      <c r="E87" s="34">
        <v>2337.29</v>
      </c>
      <c r="F87" s="34">
        <v>2287.6099999999997</v>
      </c>
      <c r="G87" s="34">
        <v>2323.94</v>
      </c>
      <c r="H87" s="34">
        <v>2322.27</v>
      </c>
      <c r="I87" s="34">
        <v>2713.3199999999997</v>
      </c>
      <c r="J87" s="34">
        <v>3065.73</v>
      </c>
      <c r="K87" s="34">
        <v>3471.68</v>
      </c>
      <c r="L87" s="34">
        <v>3597.29</v>
      </c>
      <c r="M87" s="34">
        <v>3604.36</v>
      </c>
      <c r="N87" s="34">
        <v>3604.17</v>
      </c>
      <c r="O87" s="34">
        <v>3599.64</v>
      </c>
      <c r="P87" s="34">
        <v>3604.04</v>
      </c>
      <c r="Q87" s="34">
        <v>3604.06</v>
      </c>
      <c r="R87" s="34">
        <v>3633.7400000000002</v>
      </c>
      <c r="S87" s="34">
        <v>3640.86</v>
      </c>
      <c r="T87" s="34">
        <v>3638.07</v>
      </c>
      <c r="U87" s="34">
        <v>3609</v>
      </c>
      <c r="V87" s="34">
        <v>3636.5</v>
      </c>
      <c r="W87" s="34">
        <v>3620.2599999999998</v>
      </c>
      <c r="X87" s="34">
        <v>3515.17</v>
      </c>
      <c r="Y87" s="34">
        <v>3018.47</v>
      </c>
    </row>
    <row r="88" spans="1:25" ht="15">
      <c r="A88" s="33">
        <v>45453</v>
      </c>
      <c r="B88" s="34">
        <v>2649.3399999999997</v>
      </c>
      <c r="C88" s="34">
        <v>2505.58</v>
      </c>
      <c r="D88" s="34">
        <v>2378.69</v>
      </c>
      <c r="E88" s="34">
        <v>2327.4899999999998</v>
      </c>
      <c r="F88" s="34">
        <v>2230.81</v>
      </c>
      <c r="G88" s="34">
        <v>2473.0500000000002</v>
      </c>
      <c r="H88" s="34">
        <v>2628.9</v>
      </c>
      <c r="I88" s="34">
        <v>2985.5899999999997</v>
      </c>
      <c r="J88" s="34">
        <v>3598.0099999999998</v>
      </c>
      <c r="K88" s="34">
        <v>3636.08</v>
      </c>
      <c r="L88" s="34">
        <v>3645.77</v>
      </c>
      <c r="M88" s="34">
        <v>3644.25</v>
      </c>
      <c r="N88" s="34">
        <v>3647.15</v>
      </c>
      <c r="O88" s="34">
        <v>3647.47</v>
      </c>
      <c r="P88" s="34">
        <v>3661.9</v>
      </c>
      <c r="Q88" s="34">
        <v>3662.21</v>
      </c>
      <c r="R88" s="34">
        <v>3680.64</v>
      </c>
      <c r="S88" s="34">
        <v>3665.17</v>
      </c>
      <c r="T88" s="34">
        <v>3663.39</v>
      </c>
      <c r="U88" s="34">
        <v>3632.98</v>
      </c>
      <c r="V88" s="34">
        <v>3650.16</v>
      </c>
      <c r="W88" s="34">
        <v>3642.52</v>
      </c>
      <c r="X88" s="34">
        <v>3503.27</v>
      </c>
      <c r="Y88" s="34">
        <v>2966.7799999999997</v>
      </c>
    </row>
    <row r="89" spans="1:25" ht="15">
      <c r="A89" s="33">
        <v>45454</v>
      </c>
      <c r="B89" s="34">
        <v>2629.47</v>
      </c>
      <c r="C89" s="34">
        <v>2505.1799999999998</v>
      </c>
      <c r="D89" s="34">
        <v>2343.63</v>
      </c>
      <c r="E89" s="34">
        <v>2226.5299999999997</v>
      </c>
      <c r="F89" s="34">
        <v>2185.09</v>
      </c>
      <c r="G89" s="34">
        <v>1709.6599999999999</v>
      </c>
      <c r="H89" s="34">
        <v>2627.08</v>
      </c>
      <c r="I89" s="34">
        <v>2959.13</v>
      </c>
      <c r="J89" s="34">
        <v>3387.89</v>
      </c>
      <c r="K89" s="34">
        <v>3648.73</v>
      </c>
      <c r="L89" s="34">
        <v>3654.05</v>
      </c>
      <c r="M89" s="34">
        <v>3671.57</v>
      </c>
      <c r="N89" s="34">
        <v>3675.96</v>
      </c>
      <c r="O89" s="34">
        <v>3670.88</v>
      </c>
      <c r="P89" s="34">
        <v>3697.15</v>
      </c>
      <c r="Q89" s="34">
        <v>3720.83</v>
      </c>
      <c r="R89" s="34">
        <v>3747.75</v>
      </c>
      <c r="S89" s="34">
        <v>3719.65</v>
      </c>
      <c r="T89" s="34">
        <v>3674.95</v>
      </c>
      <c r="U89" s="34">
        <v>3636.18</v>
      </c>
      <c r="V89" s="34">
        <v>3649.04</v>
      </c>
      <c r="W89" s="34">
        <v>3640.15</v>
      </c>
      <c r="X89" s="34">
        <v>3549.92</v>
      </c>
      <c r="Y89" s="34">
        <v>3027.0299999999997</v>
      </c>
    </row>
    <row r="90" spans="1:25" ht="15">
      <c r="A90" s="33">
        <v>45455</v>
      </c>
      <c r="B90" s="34">
        <v>2757.2</v>
      </c>
      <c r="C90" s="34">
        <v>2677.97</v>
      </c>
      <c r="D90" s="34">
        <v>2540.64</v>
      </c>
      <c r="E90" s="34">
        <v>2365.75</v>
      </c>
      <c r="F90" s="34">
        <v>2311.92</v>
      </c>
      <c r="G90" s="34">
        <v>2402.87</v>
      </c>
      <c r="H90" s="34">
        <v>2434.35</v>
      </c>
      <c r="I90" s="34">
        <v>2724.47</v>
      </c>
      <c r="J90" s="34">
        <v>3069.0099999999998</v>
      </c>
      <c r="K90" s="34">
        <v>3571.54</v>
      </c>
      <c r="L90" s="34">
        <v>3638.63</v>
      </c>
      <c r="M90" s="34">
        <v>3651.84</v>
      </c>
      <c r="N90" s="34">
        <v>3651.75</v>
      </c>
      <c r="O90" s="34">
        <v>3647.89</v>
      </c>
      <c r="P90" s="34">
        <v>3648.89</v>
      </c>
      <c r="Q90" s="34">
        <v>3648.16</v>
      </c>
      <c r="R90" s="34">
        <v>3645.18</v>
      </c>
      <c r="S90" s="34">
        <v>3623.08</v>
      </c>
      <c r="T90" s="34">
        <v>3614.45</v>
      </c>
      <c r="U90" s="34">
        <v>3581.48</v>
      </c>
      <c r="V90" s="34">
        <v>3619.36</v>
      </c>
      <c r="W90" s="34">
        <v>3605.5499999999997</v>
      </c>
      <c r="X90" s="34">
        <v>3325.8199999999997</v>
      </c>
      <c r="Y90" s="34">
        <v>2927.29</v>
      </c>
    </row>
    <row r="91" spans="1:25" ht="15">
      <c r="A91" s="33">
        <v>45456</v>
      </c>
      <c r="B91" s="34">
        <v>2719.2799999999997</v>
      </c>
      <c r="C91" s="34">
        <v>2685.83</v>
      </c>
      <c r="D91" s="34">
        <v>2552.2799999999997</v>
      </c>
      <c r="E91" s="34">
        <v>2384.67</v>
      </c>
      <c r="F91" s="34">
        <v>2277.79</v>
      </c>
      <c r="G91" s="34">
        <v>2572.2199999999998</v>
      </c>
      <c r="H91" s="34">
        <v>2691.95</v>
      </c>
      <c r="I91" s="34">
        <v>2995.0299999999997</v>
      </c>
      <c r="J91" s="34">
        <v>3624.91</v>
      </c>
      <c r="K91" s="34">
        <v>3671.77</v>
      </c>
      <c r="L91" s="34">
        <v>3686.56</v>
      </c>
      <c r="M91" s="34">
        <v>3696.4900000000002</v>
      </c>
      <c r="N91" s="34">
        <v>3692.54</v>
      </c>
      <c r="O91" s="34">
        <v>3696.26</v>
      </c>
      <c r="P91" s="34">
        <v>3711.22</v>
      </c>
      <c r="Q91" s="34">
        <v>3712.23</v>
      </c>
      <c r="R91" s="34">
        <v>3716.01</v>
      </c>
      <c r="S91" s="34">
        <v>3708.79</v>
      </c>
      <c r="T91" s="34">
        <v>3711.22</v>
      </c>
      <c r="U91" s="34">
        <v>3670.39</v>
      </c>
      <c r="V91" s="34">
        <v>3691.26</v>
      </c>
      <c r="W91" s="34">
        <v>3652.2</v>
      </c>
      <c r="X91" s="34">
        <v>3595.2999999999997</v>
      </c>
      <c r="Y91" s="34">
        <v>3007.5099999999998</v>
      </c>
    </row>
    <row r="92" spans="1:25" ht="15">
      <c r="A92" s="33">
        <v>45457</v>
      </c>
      <c r="B92" s="34">
        <v>2693.2999999999997</v>
      </c>
      <c r="C92" s="34">
        <v>2624.02</v>
      </c>
      <c r="D92" s="34">
        <v>2401.2799999999997</v>
      </c>
      <c r="E92" s="34">
        <v>2272.9699999999998</v>
      </c>
      <c r="F92" s="34">
        <v>2303.5299999999997</v>
      </c>
      <c r="G92" s="34">
        <v>2580.37</v>
      </c>
      <c r="H92" s="34">
        <v>2662.7999999999997</v>
      </c>
      <c r="I92" s="34">
        <v>2952.95</v>
      </c>
      <c r="J92" s="34">
        <v>3613.14</v>
      </c>
      <c r="K92" s="34">
        <v>3662.84</v>
      </c>
      <c r="L92" s="34">
        <v>3778.02</v>
      </c>
      <c r="M92" s="34">
        <v>3828.48</v>
      </c>
      <c r="N92" s="34">
        <v>3865.16</v>
      </c>
      <c r="O92" s="34">
        <v>3883.94</v>
      </c>
      <c r="P92" s="34">
        <v>3906.92</v>
      </c>
      <c r="Q92" s="34">
        <v>3897.46</v>
      </c>
      <c r="R92" s="34">
        <v>3705.39</v>
      </c>
      <c r="S92" s="34">
        <v>3686.48</v>
      </c>
      <c r="T92" s="34">
        <v>3745.32</v>
      </c>
      <c r="U92" s="34">
        <v>3647.32</v>
      </c>
      <c r="V92" s="34">
        <v>3634.19</v>
      </c>
      <c r="W92" s="34">
        <v>3619.15</v>
      </c>
      <c r="X92" s="34">
        <v>3540.5</v>
      </c>
      <c r="Y92" s="34">
        <v>2967.9</v>
      </c>
    </row>
    <row r="93" spans="1:25" ht="15">
      <c r="A93" s="33">
        <v>45458</v>
      </c>
      <c r="B93" s="34">
        <v>2732.33</v>
      </c>
      <c r="C93" s="34">
        <v>2699.25</v>
      </c>
      <c r="D93" s="34">
        <v>2590.08</v>
      </c>
      <c r="E93" s="34">
        <v>2373.83</v>
      </c>
      <c r="F93" s="34">
        <v>2320.66</v>
      </c>
      <c r="G93" s="34">
        <v>2522.19</v>
      </c>
      <c r="H93" s="34">
        <v>2535.14</v>
      </c>
      <c r="I93" s="34">
        <v>2720.77</v>
      </c>
      <c r="J93" s="34">
        <v>3195.1</v>
      </c>
      <c r="K93" s="34">
        <v>3622.41</v>
      </c>
      <c r="L93" s="34">
        <v>3644.79</v>
      </c>
      <c r="M93" s="34">
        <v>3652.88</v>
      </c>
      <c r="N93" s="34">
        <v>3634.58</v>
      </c>
      <c r="O93" s="34">
        <v>3628.59</v>
      </c>
      <c r="P93" s="34">
        <v>3652.97</v>
      </c>
      <c r="Q93" s="34">
        <v>3661.53</v>
      </c>
      <c r="R93" s="34">
        <v>3685.08</v>
      </c>
      <c r="S93" s="34">
        <v>3678.21</v>
      </c>
      <c r="T93" s="34">
        <v>3651.17</v>
      </c>
      <c r="U93" s="34">
        <v>3623.02</v>
      </c>
      <c r="V93" s="34">
        <v>3631.42</v>
      </c>
      <c r="W93" s="34">
        <v>3614.15</v>
      </c>
      <c r="X93" s="34">
        <v>3486.39</v>
      </c>
      <c r="Y93" s="34">
        <v>2965.97</v>
      </c>
    </row>
    <row r="94" spans="1:25" ht="15">
      <c r="A94" s="33">
        <v>45459</v>
      </c>
      <c r="B94" s="34">
        <v>2697.2</v>
      </c>
      <c r="C94" s="34">
        <v>2648.44</v>
      </c>
      <c r="D94" s="34">
        <v>2542.8599999999997</v>
      </c>
      <c r="E94" s="34">
        <v>2331.0099999999998</v>
      </c>
      <c r="F94" s="34">
        <v>2202.38</v>
      </c>
      <c r="G94" s="34">
        <v>2464.79</v>
      </c>
      <c r="H94" s="34">
        <v>2409.8599999999997</v>
      </c>
      <c r="I94" s="34">
        <v>2594.0699999999997</v>
      </c>
      <c r="J94" s="34">
        <v>2993.43</v>
      </c>
      <c r="K94" s="34">
        <v>3557.4</v>
      </c>
      <c r="L94" s="34">
        <v>3620.68</v>
      </c>
      <c r="M94" s="34">
        <v>3623.29</v>
      </c>
      <c r="N94" s="34">
        <v>3630.4</v>
      </c>
      <c r="O94" s="34">
        <v>3618.85</v>
      </c>
      <c r="P94" s="34">
        <v>3625.76</v>
      </c>
      <c r="Q94" s="34">
        <v>3623.29</v>
      </c>
      <c r="R94" s="34">
        <v>3635.54</v>
      </c>
      <c r="S94" s="34">
        <v>3634.17</v>
      </c>
      <c r="T94" s="34">
        <v>3638.95</v>
      </c>
      <c r="U94" s="34">
        <v>3625.68</v>
      </c>
      <c r="V94" s="34">
        <v>3637.2400000000002</v>
      </c>
      <c r="W94" s="34">
        <v>3610.98</v>
      </c>
      <c r="X94" s="34">
        <v>3391.38</v>
      </c>
      <c r="Y94" s="34">
        <v>2972.72</v>
      </c>
    </row>
    <row r="95" spans="1:25" ht="15">
      <c r="A95" s="33">
        <v>45460</v>
      </c>
      <c r="B95" s="34">
        <v>2755.2799999999997</v>
      </c>
      <c r="C95" s="34">
        <v>2687.11</v>
      </c>
      <c r="D95" s="34">
        <v>2596.69</v>
      </c>
      <c r="E95" s="34">
        <v>2482.96</v>
      </c>
      <c r="F95" s="34">
        <v>2548.73</v>
      </c>
      <c r="G95" s="34">
        <v>2661.5699999999997</v>
      </c>
      <c r="H95" s="34">
        <v>2742.11</v>
      </c>
      <c r="I95" s="34">
        <v>2974.15</v>
      </c>
      <c r="J95" s="34">
        <v>3575.0699999999997</v>
      </c>
      <c r="K95" s="34">
        <v>3632.46</v>
      </c>
      <c r="L95" s="34">
        <v>3648.69</v>
      </c>
      <c r="M95" s="34">
        <v>3652.15</v>
      </c>
      <c r="N95" s="34">
        <v>3650.15</v>
      </c>
      <c r="O95" s="34">
        <v>3647.16</v>
      </c>
      <c r="P95" s="34">
        <v>3655.01</v>
      </c>
      <c r="Q95" s="34">
        <v>3653.18</v>
      </c>
      <c r="R95" s="34">
        <v>3657.76</v>
      </c>
      <c r="S95" s="34">
        <v>3655.54</v>
      </c>
      <c r="T95" s="34">
        <v>3649.85</v>
      </c>
      <c r="U95" s="34">
        <v>3633.73</v>
      </c>
      <c r="V95" s="34">
        <v>3636.31</v>
      </c>
      <c r="W95" s="34">
        <v>3628.01</v>
      </c>
      <c r="X95" s="34">
        <v>3345.96</v>
      </c>
      <c r="Y95" s="34">
        <v>2968.17</v>
      </c>
    </row>
    <row r="96" spans="1:25" ht="15">
      <c r="A96" s="33">
        <v>45461</v>
      </c>
      <c r="B96" s="34">
        <v>2745.69</v>
      </c>
      <c r="C96" s="34">
        <v>2656.06</v>
      </c>
      <c r="D96" s="34">
        <v>2485.3999999999996</v>
      </c>
      <c r="E96" s="34">
        <v>2422.4499999999998</v>
      </c>
      <c r="F96" s="34">
        <v>2407.1</v>
      </c>
      <c r="G96" s="34">
        <v>2638.5699999999997</v>
      </c>
      <c r="H96" s="34">
        <v>2740.17</v>
      </c>
      <c r="I96" s="34">
        <v>3050.67</v>
      </c>
      <c r="J96" s="34">
        <v>3619.3199999999997</v>
      </c>
      <c r="K96" s="34">
        <v>3664.39</v>
      </c>
      <c r="L96" s="34">
        <v>3737.62</v>
      </c>
      <c r="M96" s="34">
        <v>3757.59</v>
      </c>
      <c r="N96" s="34">
        <v>3762.01</v>
      </c>
      <c r="O96" s="34">
        <v>3794.62</v>
      </c>
      <c r="P96" s="34">
        <v>3838.26</v>
      </c>
      <c r="Q96" s="34">
        <v>3770.16</v>
      </c>
      <c r="R96" s="34">
        <v>3772.95</v>
      </c>
      <c r="S96" s="34">
        <v>3773.25</v>
      </c>
      <c r="T96" s="34">
        <v>3773.9900000000002</v>
      </c>
      <c r="U96" s="34">
        <v>3693.53</v>
      </c>
      <c r="V96" s="34">
        <v>3697.57</v>
      </c>
      <c r="W96" s="34">
        <v>3657.25</v>
      </c>
      <c r="X96" s="34">
        <v>3599.0899999999997</v>
      </c>
      <c r="Y96" s="34">
        <v>3044.68</v>
      </c>
    </row>
    <row r="97" spans="1:25" ht="15">
      <c r="A97" s="33">
        <v>45462</v>
      </c>
      <c r="B97" s="34">
        <v>2771.13</v>
      </c>
      <c r="C97" s="34">
        <v>2723.29</v>
      </c>
      <c r="D97" s="34">
        <v>2519.1</v>
      </c>
      <c r="E97" s="34">
        <v>2375.0299999999997</v>
      </c>
      <c r="F97" s="34">
        <v>2358.52</v>
      </c>
      <c r="G97" s="34">
        <v>2665.65</v>
      </c>
      <c r="H97" s="34">
        <v>2760.94</v>
      </c>
      <c r="I97" s="34">
        <v>3092.75</v>
      </c>
      <c r="J97" s="34">
        <v>3645.88</v>
      </c>
      <c r="K97" s="34">
        <v>3756.5</v>
      </c>
      <c r="L97" s="34">
        <v>3879.06</v>
      </c>
      <c r="M97" s="34">
        <v>3920.75</v>
      </c>
      <c r="N97" s="34">
        <v>3936.06</v>
      </c>
      <c r="O97" s="34">
        <v>3952.84</v>
      </c>
      <c r="P97" s="34">
        <v>3986.2</v>
      </c>
      <c r="Q97" s="34">
        <v>4003.89</v>
      </c>
      <c r="R97" s="34">
        <v>4011.27</v>
      </c>
      <c r="S97" s="34">
        <v>4018.98</v>
      </c>
      <c r="T97" s="34">
        <v>3952.12</v>
      </c>
      <c r="U97" s="34">
        <v>3835.32</v>
      </c>
      <c r="V97" s="34">
        <v>3859.7</v>
      </c>
      <c r="W97" s="34">
        <v>3791.17</v>
      </c>
      <c r="X97" s="34">
        <v>3628.84</v>
      </c>
      <c r="Y97" s="34">
        <v>3109.29</v>
      </c>
    </row>
    <row r="98" spans="1:25" ht="15">
      <c r="A98" s="33">
        <v>45463</v>
      </c>
      <c r="B98" s="34">
        <v>2789.44</v>
      </c>
      <c r="C98" s="34">
        <v>2746.94</v>
      </c>
      <c r="D98" s="34">
        <v>2534.8000000000002</v>
      </c>
      <c r="E98" s="34">
        <v>2426.16</v>
      </c>
      <c r="F98" s="34">
        <v>2366.8199999999997</v>
      </c>
      <c r="G98" s="34">
        <v>2558.0699999999997</v>
      </c>
      <c r="H98" s="34">
        <v>2693.65</v>
      </c>
      <c r="I98" s="34">
        <v>2984.69</v>
      </c>
      <c r="J98" s="34">
        <v>3624.83</v>
      </c>
      <c r="K98" s="34">
        <v>3651.69</v>
      </c>
      <c r="L98" s="34">
        <v>3698.13</v>
      </c>
      <c r="M98" s="34">
        <v>3733.66</v>
      </c>
      <c r="N98" s="34">
        <v>3761.72</v>
      </c>
      <c r="O98" s="34">
        <v>3723.36</v>
      </c>
      <c r="P98" s="34">
        <v>3739.2400000000002</v>
      </c>
      <c r="Q98" s="34">
        <v>3746.51</v>
      </c>
      <c r="R98" s="34">
        <v>3730.65</v>
      </c>
      <c r="S98" s="34">
        <v>3728.23</v>
      </c>
      <c r="T98" s="34">
        <v>3677.69</v>
      </c>
      <c r="U98" s="34">
        <v>3658.15</v>
      </c>
      <c r="V98" s="34">
        <v>3653.41</v>
      </c>
      <c r="W98" s="34">
        <v>3635.87</v>
      </c>
      <c r="X98" s="34">
        <v>3199.2</v>
      </c>
      <c r="Y98" s="34">
        <v>2854.06</v>
      </c>
    </row>
    <row r="99" spans="1:25" ht="15">
      <c r="A99" s="33">
        <v>45464</v>
      </c>
      <c r="B99" s="34">
        <v>2632.0899999999997</v>
      </c>
      <c r="C99" s="34">
        <v>2482.75</v>
      </c>
      <c r="D99" s="34">
        <v>2287.1</v>
      </c>
      <c r="E99" s="34">
        <v>1666.1399999999999</v>
      </c>
      <c r="F99" s="34">
        <v>1760.23</v>
      </c>
      <c r="G99" s="34">
        <v>1579.81</v>
      </c>
      <c r="H99" s="34">
        <v>2529.62</v>
      </c>
      <c r="I99" s="34">
        <v>2755.42</v>
      </c>
      <c r="J99" s="34">
        <v>3103.41</v>
      </c>
      <c r="K99" s="34">
        <v>3432.49</v>
      </c>
      <c r="L99" s="34">
        <v>3508.4</v>
      </c>
      <c r="M99" s="34">
        <v>3531.7599999999998</v>
      </c>
      <c r="N99" s="34">
        <v>3248.17</v>
      </c>
      <c r="O99" s="34">
        <v>3538.77</v>
      </c>
      <c r="P99" s="34">
        <v>3577.2</v>
      </c>
      <c r="Q99" s="34">
        <v>3594.37</v>
      </c>
      <c r="R99" s="34">
        <v>3585.81</v>
      </c>
      <c r="S99" s="34">
        <v>3558.7599999999998</v>
      </c>
      <c r="T99" s="34">
        <v>3518.19</v>
      </c>
      <c r="U99" s="34">
        <v>3387.72</v>
      </c>
      <c r="V99" s="34">
        <v>3618.97</v>
      </c>
      <c r="W99" s="34">
        <v>3602.83</v>
      </c>
      <c r="X99" s="34">
        <v>3259.72</v>
      </c>
      <c r="Y99" s="34">
        <v>2862.69</v>
      </c>
    </row>
    <row r="100" spans="1:25" ht="15">
      <c r="A100" s="33">
        <v>45465</v>
      </c>
      <c r="B100" s="34">
        <v>2777.96</v>
      </c>
      <c r="C100" s="34">
        <v>2714.69</v>
      </c>
      <c r="D100" s="34">
        <v>2589.54</v>
      </c>
      <c r="E100" s="34">
        <v>2488.6799999999998</v>
      </c>
      <c r="F100" s="34">
        <v>2494.17</v>
      </c>
      <c r="G100" s="34">
        <v>2582.88</v>
      </c>
      <c r="H100" s="34">
        <v>2579.56</v>
      </c>
      <c r="I100" s="34">
        <v>2823.67</v>
      </c>
      <c r="J100" s="34">
        <v>3386.62</v>
      </c>
      <c r="K100" s="34">
        <v>3628.71</v>
      </c>
      <c r="L100" s="34">
        <v>3649.96</v>
      </c>
      <c r="M100" s="34">
        <v>3649.84</v>
      </c>
      <c r="N100" s="34">
        <v>3654.07</v>
      </c>
      <c r="O100" s="34">
        <v>3652.01</v>
      </c>
      <c r="P100" s="34">
        <v>3662.38</v>
      </c>
      <c r="Q100" s="34">
        <v>3665.06</v>
      </c>
      <c r="R100" s="34">
        <v>3669.01</v>
      </c>
      <c r="S100" s="34">
        <v>3668.57</v>
      </c>
      <c r="T100" s="34">
        <v>3660.82</v>
      </c>
      <c r="U100" s="34">
        <v>3651.33</v>
      </c>
      <c r="V100" s="34">
        <v>3668.59</v>
      </c>
      <c r="W100" s="34">
        <v>3689.82</v>
      </c>
      <c r="X100" s="34">
        <v>3615.63</v>
      </c>
      <c r="Y100" s="34">
        <v>3175.99</v>
      </c>
    </row>
    <row r="101" spans="1:25" ht="15">
      <c r="A101" s="33">
        <v>45466</v>
      </c>
      <c r="B101" s="34">
        <v>2822.0699999999997</v>
      </c>
      <c r="C101" s="34">
        <v>2755.96</v>
      </c>
      <c r="D101" s="34">
        <v>2565.64</v>
      </c>
      <c r="E101" s="34">
        <v>2418.52</v>
      </c>
      <c r="F101" s="34">
        <v>2375.46</v>
      </c>
      <c r="G101" s="34">
        <v>2486.6999999999998</v>
      </c>
      <c r="H101" s="34">
        <v>2628</v>
      </c>
      <c r="I101" s="34">
        <v>2858.2799999999997</v>
      </c>
      <c r="J101" s="34">
        <v>3321.91</v>
      </c>
      <c r="K101" s="34">
        <v>3649.55</v>
      </c>
      <c r="L101" s="34">
        <v>3676.55</v>
      </c>
      <c r="M101" s="34">
        <v>3662.68</v>
      </c>
      <c r="N101" s="34">
        <v>3665.38</v>
      </c>
      <c r="O101" s="34">
        <v>3660.38</v>
      </c>
      <c r="P101" s="34">
        <v>3673.62</v>
      </c>
      <c r="Q101" s="34">
        <v>3671.83</v>
      </c>
      <c r="R101" s="34">
        <v>3666.89</v>
      </c>
      <c r="S101" s="34">
        <v>3662.5</v>
      </c>
      <c r="T101" s="34">
        <v>3662.55</v>
      </c>
      <c r="U101" s="34">
        <v>3653.07</v>
      </c>
      <c r="V101" s="34">
        <v>3664</v>
      </c>
      <c r="W101" s="34">
        <v>3675.07</v>
      </c>
      <c r="X101" s="34">
        <v>3632.65</v>
      </c>
      <c r="Y101" s="34">
        <v>3213.04</v>
      </c>
    </row>
    <row r="102" spans="1:25" ht="15">
      <c r="A102" s="33">
        <v>45467</v>
      </c>
      <c r="B102" s="34">
        <v>2901.47</v>
      </c>
      <c r="C102" s="34">
        <v>2763.0099999999998</v>
      </c>
      <c r="D102" s="34">
        <v>2564.3999999999996</v>
      </c>
      <c r="E102" s="34">
        <v>2435.7399999999998</v>
      </c>
      <c r="F102" s="34">
        <v>2421.79</v>
      </c>
      <c r="G102" s="34">
        <v>2680.65</v>
      </c>
      <c r="H102" s="34">
        <v>2816.68</v>
      </c>
      <c r="I102" s="34">
        <v>3135.92</v>
      </c>
      <c r="J102" s="34">
        <v>3671.5</v>
      </c>
      <c r="K102" s="34">
        <v>3716.11</v>
      </c>
      <c r="L102" s="34">
        <v>3718.62</v>
      </c>
      <c r="M102" s="34">
        <v>3712.36</v>
      </c>
      <c r="N102" s="34">
        <v>3711.15</v>
      </c>
      <c r="O102" s="34">
        <v>3757.59</v>
      </c>
      <c r="P102" s="34">
        <v>3776.72</v>
      </c>
      <c r="Q102" s="34">
        <v>3810.78</v>
      </c>
      <c r="R102" s="34">
        <v>3812.31</v>
      </c>
      <c r="S102" s="34">
        <v>3773.91</v>
      </c>
      <c r="T102" s="34">
        <v>3689.34</v>
      </c>
      <c r="U102" s="34">
        <v>3665.97</v>
      </c>
      <c r="V102" s="34">
        <v>3675.55</v>
      </c>
      <c r="W102" s="34">
        <v>3677.71</v>
      </c>
      <c r="X102" s="34">
        <v>3631.09</v>
      </c>
      <c r="Y102" s="34">
        <v>3093.97</v>
      </c>
    </row>
    <row r="103" spans="1:25" ht="15">
      <c r="A103" s="33">
        <v>45468</v>
      </c>
      <c r="B103" s="34">
        <v>2797.61</v>
      </c>
      <c r="C103" s="34">
        <v>2607.13</v>
      </c>
      <c r="D103" s="34">
        <v>2425.42</v>
      </c>
      <c r="E103" s="34">
        <v>1577.65</v>
      </c>
      <c r="F103" s="34">
        <v>1577.48</v>
      </c>
      <c r="G103" s="34">
        <v>2554.21</v>
      </c>
      <c r="H103" s="34">
        <v>2745.41</v>
      </c>
      <c r="I103" s="34">
        <v>3001.47</v>
      </c>
      <c r="J103" s="34">
        <v>3630.06</v>
      </c>
      <c r="K103" s="34">
        <v>3663.51</v>
      </c>
      <c r="L103" s="34">
        <v>3670.95</v>
      </c>
      <c r="M103" s="34">
        <v>3676.22</v>
      </c>
      <c r="N103" s="34">
        <v>3676.7400000000002</v>
      </c>
      <c r="O103" s="34">
        <v>3673.65</v>
      </c>
      <c r="P103" s="34">
        <v>3683.94</v>
      </c>
      <c r="Q103" s="34">
        <v>3675.05</v>
      </c>
      <c r="R103" s="34">
        <v>3675.69</v>
      </c>
      <c r="S103" s="34">
        <v>3661.09</v>
      </c>
      <c r="T103" s="34">
        <v>3651.4900000000002</v>
      </c>
      <c r="U103" s="34">
        <v>3633.43</v>
      </c>
      <c r="V103" s="34">
        <v>3643.14</v>
      </c>
      <c r="W103" s="34">
        <v>3650.03</v>
      </c>
      <c r="X103" s="34">
        <v>3477.0699999999997</v>
      </c>
      <c r="Y103" s="34">
        <v>3028.2799999999997</v>
      </c>
    </row>
    <row r="104" spans="1:25" ht="15">
      <c r="A104" s="33">
        <v>45469</v>
      </c>
      <c r="B104" s="34">
        <v>2834.83</v>
      </c>
      <c r="C104" s="34">
        <v>2604.7399999999998</v>
      </c>
      <c r="D104" s="34">
        <v>2477.1</v>
      </c>
      <c r="E104" s="34">
        <v>2402.34</v>
      </c>
      <c r="F104" s="34">
        <v>2200.6799999999998</v>
      </c>
      <c r="G104" s="34">
        <v>2638.29</v>
      </c>
      <c r="H104" s="34">
        <v>2830.43</v>
      </c>
      <c r="I104" s="34">
        <v>3093.08</v>
      </c>
      <c r="J104" s="34">
        <v>3630.67</v>
      </c>
      <c r="K104" s="34">
        <v>3671.71</v>
      </c>
      <c r="L104" s="34">
        <v>3676.66</v>
      </c>
      <c r="M104" s="34">
        <v>3667.93</v>
      </c>
      <c r="N104" s="34">
        <v>3664.32</v>
      </c>
      <c r="O104" s="34">
        <v>3656.7</v>
      </c>
      <c r="P104" s="34">
        <v>3672.84</v>
      </c>
      <c r="Q104" s="34">
        <v>3664.1</v>
      </c>
      <c r="R104" s="34">
        <v>3664.78</v>
      </c>
      <c r="S104" s="34">
        <v>3669.14</v>
      </c>
      <c r="T104" s="34">
        <v>3667.58</v>
      </c>
      <c r="U104" s="34">
        <v>3656.29</v>
      </c>
      <c r="V104" s="34">
        <v>3659.62</v>
      </c>
      <c r="W104" s="34">
        <v>3657.57</v>
      </c>
      <c r="X104" s="34">
        <v>3618.5499999999997</v>
      </c>
      <c r="Y104" s="34">
        <v>3109.58</v>
      </c>
    </row>
    <row r="105" spans="1:25" ht="15">
      <c r="A105" s="33">
        <v>45470</v>
      </c>
      <c r="B105" s="34">
        <v>2862.25</v>
      </c>
      <c r="C105" s="34">
        <v>2600.7999999999997</v>
      </c>
      <c r="D105" s="34">
        <v>2479.19</v>
      </c>
      <c r="E105" s="34">
        <v>2405.1</v>
      </c>
      <c r="F105" s="34">
        <v>2397.84</v>
      </c>
      <c r="G105" s="34">
        <v>2660.06</v>
      </c>
      <c r="H105" s="34">
        <v>2847.85</v>
      </c>
      <c r="I105" s="34">
        <v>3133.73</v>
      </c>
      <c r="J105" s="34">
        <v>3660.96</v>
      </c>
      <c r="K105" s="34">
        <v>3711.56</v>
      </c>
      <c r="L105" s="34">
        <v>3707.88</v>
      </c>
      <c r="M105" s="34">
        <v>3702.19</v>
      </c>
      <c r="N105" s="34">
        <v>3697.37</v>
      </c>
      <c r="O105" s="34">
        <v>3697.4900000000002</v>
      </c>
      <c r="P105" s="34">
        <v>3753.59</v>
      </c>
      <c r="Q105" s="34">
        <v>3781.58</v>
      </c>
      <c r="R105" s="34">
        <v>3776.04</v>
      </c>
      <c r="S105" s="34">
        <v>3760.09</v>
      </c>
      <c r="T105" s="34">
        <v>3684.46</v>
      </c>
      <c r="U105" s="34">
        <v>3649.77</v>
      </c>
      <c r="V105" s="34">
        <v>3651.55</v>
      </c>
      <c r="W105" s="34">
        <v>3645.19</v>
      </c>
      <c r="X105" s="34">
        <v>3617.2</v>
      </c>
      <c r="Y105" s="34">
        <v>3173.44</v>
      </c>
    </row>
    <row r="106" spans="1:25" ht="15">
      <c r="A106" s="33">
        <v>45471</v>
      </c>
      <c r="B106" s="34">
        <v>2864.24</v>
      </c>
      <c r="C106" s="34">
        <v>2581.1099999999997</v>
      </c>
      <c r="D106" s="34">
        <v>2408.8599999999997</v>
      </c>
      <c r="E106" s="34">
        <v>1578.25</v>
      </c>
      <c r="F106" s="34">
        <v>1577.53</v>
      </c>
      <c r="G106" s="34">
        <v>2530.8999999999996</v>
      </c>
      <c r="H106" s="34">
        <v>2746.58</v>
      </c>
      <c r="I106" s="34">
        <v>3084.75</v>
      </c>
      <c r="J106" s="34">
        <v>3646.79</v>
      </c>
      <c r="K106" s="34">
        <v>3835.2</v>
      </c>
      <c r="L106" s="34">
        <v>3830.55</v>
      </c>
      <c r="M106" s="34">
        <v>3853.34</v>
      </c>
      <c r="N106" s="34">
        <v>3806.84</v>
      </c>
      <c r="O106" s="34">
        <v>3886.02</v>
      </c>
      <c r="P106" s="34">
        <v>3895.31</v>
      </c>
      <c r="Q106" s="34">
        <v>3904.26</v>
      </c>
      <c r="R106" s="34">
        <v>3917.02</v>
      </c>
      <c r="S106" s="34">
        <v>3897.27</v>
      </c>
      <c r="T106" s="34">
        <v>3866.88</v>
      </c>
      <c r="U106" s="34">
        <v>3761.16</v>
      </c>
      <c r="V106" s="34">
        <v>3768.27</v>
      </c>
      <c r="W106" s="34">
        <v>3753.61</v>
      </c>
      <c r="X106" s="34">
        <v>3615.2799999999997</v>
      </c>
      <c r="Y106" s="34">
        <v>3071</v>
      </c>
    </row>
    <row r="107" spans="1:25" ht="15">
      <c r="A107" s="33">
        <v>45472</v>
      </c>
      <c r="B107" s="34">
        <v>2928.5699999999997</v>
      </c>
      <c r="C107" s="34">
        <v>2759.6</v>
      </c>
      <c r="D107" s="34">
        <v>2678.99</v>
      </c>
      <c r="E107" s="34">
        <v>2577.25</v>
      </c>
      <c r="F107" s="34">
        <v>2505.66</v>
      </c>
      <c r="G107" s="34">
        <v>2621.85</v>
      </c>
      <c r="H107" s="34">
        <v>2692.0699999999997</v>
      </c>
      <c r="I107" s="34">
        <v>2964.08</v>
      </c>
      <c r="J107" s="34">
        <v>3485.42</v>
      </c>
      <c r="K107" s="34">
        <v>3710.52</v>
      </c>
      <c r="L107" s="34">
        <v>3747.29</v>
      </c>
      <c r="M107" s="34">
        <v>3821.04</v>
      </c>
      <c r="N107" s="34">
        <v>3883.1</v>
      </c>
      <c r="O107" s="34">
        <v>3915.03</v>
      </c>
      <c r="P107" s="34">
        <v>3939.98</v>
      </c>
      <c r="Q107" s="34">
        <v>3938.87</v>
      </c>
      <c r="R107" s="34">
        <v>3966.35</v>
      </c>
      <c r="S107" s="34">
        <v>3965.38</v>
      </c>
      <c r="T107" s="34">
        <v>3965.86</v>
      </c>
      <c r="U107" s="34">
        <v>3856.1</v>
      </c>
      <c r="V107" s="34">
        <v>3881.87</v>
      </c>
      <c r="W107" s="34">
        <v>3879.69</v>
      </c>
      <c r="X107" s="34">
        <v>3636.36</v>
      </c>
      <c r="Y107" s="34">
        <v>3111.43</v>
      </c>
    </row>
    <row r="108" spans="1:25" ht="15">
      <c r="A108" s="33">
        <v>45473</v>
      </c>
      <c r="B108" s="34">
        <v>2847.46</v>
      </c>
      <c r="C108" s="34">
        <v>2683.4</v>
      </c>
      <c r="D108" s="34">
        <v>2540.38</v>
      </c>
      <c r="E108" s="34">
        <v>2402.0099999999998</v>
      </c>
      <c r="F108" s="34">
        <v>2352.56</v>
      </c>
      <c r="G108" s="34">
        <v>2433.85</v>
      </c>
      <c r="H108" s="34">
        <v>2440.1799999999998</v>
      </c>
      <c r="I108" s="34">
        <v>2804.64</v>
      </c>
      <c r="J108" s="34">
        <v>3204.44</v>
      </c>
      <c r="K108" s="34">
        <v>3651.9</v>
      </c>
      <c r="L108" s="34">
        <v>3693.97</v>
      </c>
      <c r="M108" s="34">
        <v>3702.25</v>
      </c>
      <c r="N108" s="34">
        <v>3705.71</v>
      </c>
      <c r="O108" s="34">
        <v>3709.22</v>
      </c>
      <c r="P108" s="34">
        <v>3714.96</v>
      </c>
      <c r="Q108" s="34">
        <v>3718.4900000000002</v>
      </c>
      <c r="R108" s="34">
        <v>3718.92</v>
      </c>
      <c r="S108" s="34">
        <v>3711.95</v>
      </c>
      <c r="T108" s="34">
        <v>3716.38</v>
      </c>
      <c r="U108" s="34">
        <v>3694.94</v>
      </c>
      <c r="V108" s="34">
        <v>3700.23</v>
      </c>
      <c r="W108" s="34">
        <v>3692.62</v>
      </c>
      <c r="X108" s="34">
        <v>3635.05</v>
      </c>
      <c r="Y108" s="34">
        <v>3106.85</v>
      </c>
    </row>
    <row r="111" spans="1:25">
      <c r="A111" s="24" t="s">
        <v>8</v>
      </c>
      <c r="B111" s="25"/>
      <c r="C111" s="26"/>
      <c r="D111" s="27"/>
      <c r="E111" s="27"/>
      <c r="F111" s="27"/>
      <c r="G111" s="28" t="s">
        <v>36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9"/>
    </row>
    <row r="112" spans="1:25" ht="24">
      <c r="A112" s="30"/>
      <c r="B112" s="31" t="s">
        <v>10</v>
      </c>
      <c r="C112" s="32" t="s">
        <v>11</v>
      </c>
      <c r="D112" s="32" t="s">
        <v>12</v>
      </c>
      <c r="E112" s="32" t="s">
        <v>13</v>
      </c>
      <c r="F112" s="32" t="s">
        <v>14</v>
      </c>
      <c r="G112" s="32" t="s">
        <v>15</v>
      </c>
      <c r="H112" s="32" t="s">
        <v>16</v>
      </c>
      <c r="I112" s="32" t="s">
        <v>17</v>
      </c>
      <c r="J112" s="32" t="s">
        <v>18</v>
      </c>
      <c r="K112" s="32" t="s">
        <v>19</v>
      </c>
      <c r="L112" s="32" t="s">
        <v>20</v>
      </c>
      <c r="M112" s="32" t="s">
        <v>21</v>
      </c>
      <c r="N112" s="32" t="s">
        <v>22</v>
      </c>
      <c r="O112" s="32" t="s">
        <v>23</v>
      </c>
      <c r="P112" s="32" t="s">
        <v>24</v>
      </c>
      <c r="Q112" s="32" t="s">
        <v>25</v>
      </c>
      <c r="R112" s="32" t="s">
        <v>26</v>
      </c>
      <c r="S112" s="32" t="s">
        <v>27</v>
      </c>
      <c r="T112" s="32" t="s">
        <v>28</v>
      </c>
      <c r="U112" s="32" t="s">
        <v>29</v>
      </c>
      <c r="V112" s="32" t="s">
        <v>30</v>
      </c>
      <c r="W112" s="32" t="s">
        <v>31</v>
      </c>
      <c r="X112" s="32" t="s">
        <v>32</v>
      </c>
      <c r="Y112" s="32" t="s">
        <v>33</v>
      </c>
    </row>
    <row r="113" spans="1:25" ht="15">
      <c r="A113" s="33">
        <v>45444</v>
      </c>
      <c r="B113" s="34">
        <v>3229.1</v>
      </c>
      <c r="C113" s="34">
        <v>3174.8</v>
      </c>
      <c r="D113" s="34">
        <v>3027.52</v>
      </c>
      <c r="E113" s="34">
        <v>2902.7599999999998</v>
      </c>
      <c r="F113" s="34">
        <v>2680.8199999999997</v>
      </c>
      <c r="G113" s="34">
        <v>2601.4699999999998</v>
      </c>
      <c r="H113" s="34">
        <v>2020.82</v>
      </c>
      <c r="I113" s="34">
        <v>3124.47</v>
      </c>
      <c r="J113" s="34">
        <v>3417.56</v>
      </c>
      <c r="K113" s="34">
        <v>3581.42</v>
      </c>
      <c r="L113" s="34">
        <v>3663.4399999999996</v>
      </c>
      <c r="M113" s="34">
        <v>3453.0299999999997</v>
      </c>
      <c r="N113" s="34">
        <v>3448.7</v>
      </c>
      <c r="O113" s="34">
        <v>3458.22</v>
      </c>
      <c r="P113" s="34">
        <v>3447.85</v>
      </c>
      <c r="Q113" s="34">
        <v>3467.7599999999998</v>
      </c>
      <c r="R113" s="34">
        <v>3519.09</v>
      </c>
      <c r="S113" s="34">
        <v>3775.2599999999998</v>
      </c>
      <c r="T113" s="34">
        <v>3725.04</v>
      </c>
      <c r="U113" s="34">
        <v>3695.2599999999998</v>
      </c>
      <c r="V113" s="34">
        <v>3818.8</v>
      </c>
      <c r="W113" s="34">
        <v>3730.68</v>
      </c>
      <c r="X113" s="34">
        <v>3429.37</v>
      </c>
      <c r="Y113" s="34">
        <v>3258.99</v>
      </c>
    </row>
    <row r="114" spans="1:25" ht="15">
      <c r="A114" s="33">
        <v>45445</v>
      </c>
      <c r="B114" s="34">
        <v>3188.0099999999998</v>
      </c>
      <c r="C114" s="34">
        <v>2984.62</v>
      </c>
      <c r="D114" s="34">
        <v>2785.31</v>
      </c>
      <c r="E114" s="34">
        <v>2651.7</v>
      </c>
      <c r="F114" s="34">
        <v>2568.04</v>
      </c>
      <c r="G114" s="34">
        <v>2586.85</v>
      </c>
      <c r="H114" s="34">
        <v>2015.3999999999999</v>
      </c>
      <c r="I114" s="34">
        <v>2018.86</v>
      </c>
      <c r="J114" s="34">
        <v>3276.84</v>
      </c>
      <c r="K114" s="34">
        <v>3616.42</v>
      </c>
      <c r="L114" s="34">
        <v>3740.1899999999996</v>
      </c>
      <c r="M114" s="34">
        <v>3748.55</v>
      </c>
      <c r="N114" s="34">
        <v>3744.5699999999997</v>
      </c>
      <c r="O114" s="34">
        <v>3773.89</v>
      </c>
      <c r="P114" s="34">
        <v>3840</v>
      </c>
      <c r="Q114" s="34">
        <v>3890.21</v>
      </c>
      <c r="R114" s="34">
        <v>3929.0699999999997</v>
      </c>
      <c r="S114" s="34">
        <v>3950.75</v>
      </c>
      <c r="T114" s="34">
        <v>3951.39</v>
      </c>
      <c r="U114" s="34">
        <v>3842.5299999999997</v>
      </c>
      <c r="V114" s="34">
        <v>3876.29</v>
      </c>
      <c r="W114" s="34">
        <v>3888.33</v>
      </c>
      <c r="X114" s="34">
        <v>3748.7</v>
      </c>
      <c r="Y114" s="34">
        <v>3365.05</v>
      </c>
    </row>
    <row r="115" spans="1:25" ht="15">
      <c r="A115" s="33">
        <v>45446</v>
      </c>
      <c r="B115" s="34">
        <v>3237.7</v>
      </c>
      <c r="C115" s="34">
        <v>3019.08</v>
      </c>
      <c r="D115" s="34">
        <v>2985.97</v>
      </c>
      <c r="E115" s="34">
        <v>2831</v>
      </c>
      <c r="F115" s="34">
        <v>2764.17</v>
      </c>
      <c r="G115" s="34">
        <v>2964.29</v>
      </c>
      <c r="H115" s="34">
        <v>3109.43</v>
      </c>
      <c r="I115" s="34">
        <v>3309</v>
      </c>
      <c r="J115" s="34">
        <v>3801.1899999999996</v>
      </c>
      <c r="K115" s="34">
        <v>4008.63</v>
      </c>
      <c r="L115" s="34">
        <v>4011.62</v>
      </c>
      <c r="M115" s="34">
        <v>3990.31</v>
      </c>
      <c r="N115" s="34">
        <v>3990.7</v>
      </c>
      <c r="O115" s="34">
        <v>3991.3999999999996</v>
      </c>
      <c r="P115" s="34">
        <v>3996.22</v>
      </c>
      <c r="Q115" s="34">
        <v>3987.3599999999997</v>
      </c>
      <c r="R115" s="34">
        <v>3984.1099999999997</v>
      </c>
      <c r="S115" s="34">
        <v>3982.8</v>
      </c>
      <c r="T115" s="34">
        <v>3982.56</v>
      </c>
      <c r="U115" s="34">
        <v>3849.71</v>
      </c>
      <c r="V115" s="34">
        <v>3900.8</v>
      </c>
      <c r="W115" s="34">
        <v>3889.6499999999996</v>
      </c>
      <c r="X115" s="34">
        <v>3569.13</v>
      </c>
      <c r="Y115" s="34">
        <v>3308.64</v>
      </c>
    </row>
    <row r="116" spans="1:25" ht="15">
      <c r="A116" s="33">
        <v>45447</v>
      </c>
      <c r="B116" s="34">
        <v>3332.4399999999996</v>
      </c>
      <c r="C116" s="34">
        <v>3105.2</v>
      </c>
      <c r="D116" s="34">
        <v>2968.89</v>
      </c>
      <c r="E116" s="34">
        <v>2871.8199999999997</v>
      </c>
      <c r="F116" s="34">
        <v>2873.97</v>
      </c>
      <c r="G116" s="34">
        <v>3046.1499999999996</v>
      </c>
      <c r="H116" s="34">
        <v>3165.8</v>
      </c>
      <c r="I116" s="34">
        <v>3415.2</v>
      </c>
      <c r="J116" s="34">
        <v>3871.54</v>
      </c>
      <c r="K116" s="34">
        <v>4022.9799999999996</v>
      </c>
      <c r="L116" s="34">
        <v>4034.3999999999996</v>
      </c>
      <c r="M116" s="34">
        <v>4034.64</v>
      </c>
      <c r="N116" s="34">
        <v>4027.2</v>
      </c>
      <c r="O116" s="34">
        <v>4027.37</v>
      </c>
      <c r="P116" s="34">
        <v>4028.99</v>
      </c>
      <c r="Q116" s="34">
        <v>4026.85</v>
      </c>
      <c r="R116" s="34">
        <v>4034.08</v>
      </c>
      <c r="S116" s="34">
        <v>4035.1899999999996</v>
      </c>
      <c r="T116" s="34">
        <v>4036.74</v>
      </c>
      <c r="U116" s="34">
        <v>4018.72</v>
      </c>
      <c r="V116" s="34">
        <v>4017.6899999999996</v>
      </c>
      <c r="W116" s="34">
        <v>4025.85</v>
      </c>
      <c r="X116" s="34">
        <v>3565.3</v>
      </c>
      <c r="Y116" s="34">
        <v>3309.6899999999996</v>
      </c>
    </row>
    <row r="117" spans="1:25" ht="15">
      <c r="A117" s="33">
        <v>45448</v>
      </c>
      <c r="B117" s="34">
        <v>3143.99</v>
      </c>
      <c r="C117" s="34">
        <v>2967.39</v>
      </c>
      <c r="D117" s="34">
        <v>2830.24</v>
      </c>
      <c r="E117" s="34">
        <v>2739.2599999999998</v>
      </c>
      <c r="F117" s="34">
        <v>2010.1399999999999</v>
      </c>
      <c r="G117" s="34">
        <v>2010.1399999999999</v>
      </c>
      <c r="H117" s="34">
        <v>2214.38</v>
      </c>
      <c r="I117" s="34">
        <v>2118.2399999999998</v>
      </c>
      <c r="J117" s="34">
        <v>3744.0299999999997</v>
      </c>
      <c r="K117" s="34">
        <v>3992.05</v>
      </c>
      <c r="L117" s="34">
        <v>4015.08</v>
      </c>
      <c r="M117" s="34">
        <v>4004.6099999999997</v>
      </c>
      <c r="N117" s="34">
        <v>4006.3</v>
      </c>
      <c r="O117" s="34">
        <v>4007.08</v>
      </c>
      <c r="P117" s="34">
        <v>4007.2799999999997</v>
      </c>
      <c r="Q117" s="34">
        <v>4008.34</v>
      </c>
      <c r="R117" s="34">
        <v>4008.6499999999996</v>
      </c>
      <c r="S117" s="34">
        <v>4035.35</v>
      </c>
      <c r="T117" s="34">
        <v>4020.16</v>
      </c>
      <c r="U117" s="34">
        <v>3985.2599999999998</v>
      </c>
      <c r="V117" s="34">
        <v>4001.14</v>
      </c>
      <c r="W117" s="34">
        <v>3999.08</v>
      </c>
      <c r="X117" s="34">
        <v>3554.4799999999996</v>
      </c>
      <c r="Y117" s="34">
        <v>3240.75</v>
      </c>
    </row>
    <row r="118" spans="1:25" ht="15">
      <c r="A118" s="33">
        <v>45449</v>
      </c>
      <c r="B118" s="34">
        <v>2888.24</v>
      </c>
      <c r="C118" s="34">
        <v>2774.0299999999997</v>
      </c>
      <c r="D118" s="34">
        <v>2666.93</v>
      </c>
      <c r="E118" s="34">
        <v>2010.1399999999999</v>
      </c>
      <c r="F118" s="34">
        <v>2010.1399999999999</v>
      </c>
      <c r="G118" s="34">
        <v>2010.1399999999999</v>
      </c>
      <c r="H118" s="34">
        <v>2150.7799999999997</v>
      </c>
      <c r="I118" s="34">
        <v>3124.31</v>
      </c>
      <c r="J118" s="34">
        <v>3589.5299999999997</v>
      </c>
      <c r="K118" s="34">
        <v>3988.5</v>
      </c>
      <c r="L118" s="34">
        <v>4028.99</v>
      </c>
      <c r="M118" s="34">
        <v>4034.97</v>
      </c>
      <c r="N118" s="34">
        <v>4030.95</v>
      </c>
      <c r="O118" s="34">
        <v>4026.74</v>
      </c>
      <c r="P118" s="34">
        <v>4048.67</v>
      </c>
      <c r="Q118" s="34">
        <v>4054.8100000000004</v>
      </c>
      <c r="R118" s="34">
        <v>4042.92</v>
      </c>
      <c r="S118" s="34">
        <v>4027.91</v>
      </c>
      <c r="T118" s="34">
        <v>4011.8</v>
      </c>
      <c r="U118" s="34">
        <v>3834.7799999999997</v>
      </c>
      <c r="V118" s="34">
        <v>3920.83</v>
      </c>
      <c r="W118" s="34">
        <v>3837.5</v>
      </c>
      <c r="X118" s="34">
        <v>3386.67</v>
      </c>
      <c r="Y118" s="34">
        <v>3100.6</v>
      </c>
    </row>
    <row r="119" spans="1:25" ht="15">
      <c r="A119" s="33">
        <v>45450</v>
      </c>
      <c r="B119" s="34">
        <v>2943</v>
      </c>
      <c r="C119" s="34">
        <v>2756.96</v>
      </c>
      <c r="D119" s="34">
        <v>2118.92</v>
      </c>
      <c r="E119" s="34">
        <v>2106.02</v>
      </c>
      <c r="F119" s="34">
        <v>2099.09</v>
      </c>
      <c r="G119" s="34">
        <v>2124.1899999999996</v>
      </c>
      <c r="H119" s="34">
        <v>2973.96</v>
      </c>
      <c r="I119" s="34">
        <v>3265.79</v>
      </c>
      <c r="J119" s="34">
        <v>3635.7799999999997</v>
      </c>
      <c r="K119" s="34">
        <v>4010.25</v>
      </c>
      <c r="L119" s="34">
        <v>4012.05</v>
      </c>
      <c r="M119" s="34">
        <v>4014.1899999999996</v>
      </c>
      <c r="N119" s="34">
        <v>4017.99</v>
      </c>
      <c r="O119" s="34">
        <v>4015.62</v>
      </c>
      <c r="P119" s="34">
        <v>4021.62</v>
      </c>
      <c r="Q119" s="34">
        <v>4022.3599999999997</v>
      </c>
      <c r="R119" s="34">
        <v>4059.95</v>
      </c>
      <c r="S119" s="34">
        <v>4039.59</v>
      </c>
      <c r="T119" s="34">
        <v>4050.12</v>
      </c>
      <c r="U119" s="34">
        <v>4015.27</v>
      </c>
      <c r="V119" s="34">
        <v>4051.46</v>
      </c>
      <c r="W119" s="34">
        <v>4043.59</v>
      </c>
      <c r="X119" s="34">
        <v>3662.25</v>
      </c>
      <c r="Y119" s="34">
        <v>3291.6899999999996</v>
      </c>
    </row>
    <row r="120" spans="1:25" ht="15">
      <c r="A120" s="33">
        <v>45451</v>
      </c>
      <c r="B120" s="34">
        <v>3221.45</v>
      </c>
      <c r="C120" s="34">
        <v>3002.5499999999997</v>
      </c>
      <c r="D120" s="34">
        <v>2862.2999999999997</v>
      </c>
      <c r="E120" s="34">
        <v>2803.39</v>
      </c>
      <c r="F120" s="34">
        <v>2807.09</v>
      </c>
      <c r="G120" s="34">
        <v>2922.31</v>
      </c>
      <c r="H120" s="34">
        <v>3047.31</v>
      </c>
      <c r="I120" s="34">
        <v>3234.2</v>
      </c>
      <c r="J120" s="34">
        <v>3730.2</v>
      </c>
      <c r="K120" s="34">
        <v>4039.47</v>
      </c>
      <c r="L120" s="34">
        <v>4059.9400000000005</v>
      </c>
      <c r="M120" s="34">
        <v>4066.05</v>
      </c>
      <c r="N120" s="34">
        <v>4070.3100000000004</v>
      </c>
      <c r="O120" s="34">
        <v>4067.7200000000003</v>
      </c>
      <c r="P120" s="34">
        <v>4076.09</v>
      </c>
      <c r="Q120" s="34">
        <v>4080.9000000000005</v>
      </c>
      <c r="R120" s="34">
        <v>4095.54</v>
      </c>
      <c r="S120" s="34">
        <v>4097.8599999999997</v>
      </c>
      <c r="T120" s="34">
        <v>4088.6099999999997</v>
      </c>
      <c r="U120" s="34">
        <v>4070.96</v>
      </c>
      <c r="V120" s="34">
        <v>4089.4400000000005</v>
      </c>
      <c r="W120" s="34">
        <v>4080.7</v>
      </c>
      <c r="X120" s="34">
        <v>3976.18</v>
      </c>
      <c r="Y120" s="34">
        <v>3467.3999999999996</v>
      </c>
    </row>
    <row r="121" spans="1:25" ht="15">
      <c r="A121" s="33">
        <v>45452</v>
      </c>
      <c r="B121" s="34">
        <v>3140.3</v>
      </c>
      <c r="C121" s="34">
        <v>3028.09</v>
      </c>
      <c r="D121" s="34">
        <v>2857.79</v>
      </c>
      <c r="E121" s="34">
        <v>2771.95</v>
      </c>
      <c r="F121" s="34">
        <v>2722.27</v>
      </c>
      <c r="G121" s="34">
        <v>2758.6</v>
      </c>
      <c r="H121" s="34">
        <v>2756.93</v>
      </c>
      <c r="I121" s="34">
        <v>3147.9799999999996</v>
      </c>
      <c r="J121" s="34">
        <v>3500.39</v>
      </c>
      <c r="K121" s="34">
        <v>3906.34</v>
      </c>
      <c r="L121" s="34">
        <v>4031.95</v>
      </c>
      <c r="M121" s="34">
        <v>4039.02</v>
      </c>
      <c r="N121" s="34">
        <v>4038.83</v>
      </c>
      <c r="O121" s="34">
        <v>4034.3</v>
      </c>
      <c r="P121" s="34">
        <v>4038.7</v>
      </c>
      <c r="Q121" s="34">
        <v>4038.72</v>
      </c>
      <c r="R121" s="34">
        <v>4068.4000000000005</v>
      </c>
      <c r="S121" s="34">
        <v>4075.5200000000004</v>
      </c>
      <c r="T121" s="34">
        <v>4072.7300000000005</v>
      </c>
      <c r="U121" s="34">
        <v>4043.66</v>
      </c>
      <c r="V121" s="34">
        <v>4071.16</v>
      </c>
      <c r="W121" s="34">
        <v>4054.92</v>
      </c>
      <c r="X121" s="34">
        <v>3949.83</v>
      </c>
      <c r="Y121" s="34">
        <v>3453.13</v>
      </c>
    </row>
    <row r="122" spans="1:25" ht="15">
      <c r="A122" s="33">
        <v>45453</v>
      </c>
      <c r="B122" s="34">
        <v>3084</v>
      </c>
      <c r="C122" s="34">
        <v>2940.24</v>
      </c>
      <c r="D122" s="34">
        <v>2813.35</v>
      </c>
      <c r="E122" s="34">
        <v>2762.1499999999996</v>
      </c>
      <c r="F122" s="34">
        <v>2665.47</v>
      </c>
      <c r="G122" s="34">
        <v>2907.71</v>
      </c>
      <c r="H122" s="34">
        <v>3063.56</v>
      </c>
      <c r="I122" s="34">
        <v>3420.25</v>
      </c>
      <c r="J122" s="34">
        <v>4032.67</v>
      </c>
      <c r="K122" s="34">
        <v>4070.74</v>
      </c>
      <c r="L122" s="34">
        <v>4080.4300000000003</v>
      </c>
      <c r="M122" s="34">
        <v>4078.91</v>
      </c>
      <c r="N122" s="34">
        <v>4081.8100000000004</v>
      </c>
      <c r="O122" s="34">
        <v>4082.13</v>
      </c>
      <c r="P122" s="34">
        <v>4096.5600000000004</v>
      </c>
      <c r="Q122" s="34">
        <v>4096.87</v>
      </c>
      <c r="R122" s="34">
        <v>4115.3</v>
      </c>
      <c r="S122" s="34">
        <v>4099.83</v>
      </c>
      <c r="T122" s="34">
        <v>4098.05</v>
      </c>
      <c r="U122" s="34">
        <v>4067.6400000000003</v>
      </c>
      <c r="V122" s="34">
        <v>4084.8199999999997</v>
      </c>
      <c r="W122" s="34">
        <v>4077.1800000000003</v>
      </c>
      <c r="X122" s="34">
        <v>3937.93</v>
      </c>
      <c r="Y122" s="34">
        <v>3401.4399999999996</v>
      </c>
    </row>
    <row r="123" spans="1:25" ht="15">
      <c r="A123" s="33">
        <v>45454</v>
      </c>
      <c r="B123" s="34">
        <v>3064.13</v>
      </c>
      <c r="C123" s="34">
        <v>2939.84</v>
      </c>
      <c r="D123" s="34">
        <v>2778.29</v>
      </c>
      <c r="E123" s="34">
        <v>2661.1899999999996</v>
      </c>
      <c r="F123" s="34">
        <v>2619.75</v>
      </c>
      <c r="G123" s="34">
        <v>2144.3199999999997</v>
      </c>
      <c r="H123" s="34">
        <v>3061.74</v>
      </c>
      <c r="I123" s="34">
        <v>3393.79</v>
      </c>
      <c r="J123" s="34">
        <v>3822.55</v>
      </c>
      <c r="K123" s="34">
        <v>4083.3900000000003</v>
      </c>
      <c r="L123" s="34">
        <v>4088.71</v>
      </c>
      <c r="M123" s="34">
        <v>4106.2300000000005</v>
      </c>
      <c r="N123" s="34">
        <v>4110.62</v>
      </c>
      <c r="O123" s="34">
        <v>4105.54</v>
      </c>
      <c r="P123" s="34">
        <v>4131.8100000000004</v>
      </c>
      <c r="Q123" s="34">
        <v>4155.49</v>
      </c>
      <c r="R123" s="34">
        <v>4182.41</v>
      </c>
      <c r="S123" s="34">
        <v>4154.3100000000004</v>
      </c>
      <c r="T123" s="34">
        <v>4109.6099999999997</v>
      </c>
      <c r="U123" s="34">
        <v>4070.84</v>
      </c>
      <c r="V123" s="34">
        <v>4083.7</v>
      </c>
      <c r="W123" s="34">
        <v>4074.8100000000004</v>
      </c>
      <c r="X123" s="34">
        <v>3984.58</v>
      </c>
      <c r="Y123" s="34">
        <v>3461.6899999999996</v>
      </c>
    </row>
    <row r="124" spans="1:25" ht="15">
      <c r="A124" s="33">
        <v>45455</v>
      </c>
      <c r="B124" s="34">
        <v>3191.8599999999997</v>
      </c>
      <c r="C124" s="34">
        <v>3112.63</v>
      </c>
      <c r="D124" s="34">
        <v>2975.2999999999997</v>
      </c>
      <c r="E124" s="34">
        <v>2800.41</v>
      </c>
      <c r="F124" s="34">
        <v>2746.58</v>
      </c>
      <c r="G124" s="34">
        <v>2837.5299999999997</v>
      </c>
      <c r="H124" s="34">
        <v>2869.0099999999998</v>
      </c>
      <c r="I124" s="34">
        <v>3159.13</v>
      </c>
      <c r="J124" s="34">
        <v>3503.67</v>
      </c>
      <c r="K124" s="34">
        <v>4006.2</v>
      </c>
      <c r="L124" s="34">
        <v>4073.29</v>
      </c>
      <c r="M124" s="34">
        <v>4086.5</v>
      </c>
      <c r="N124" s="34">
        <v>4086.41</v>
      </c>
      <c r="O124" s="34">
        <v>4082.55</v>
      </c>
      <c r="P124" s="34">
        <v>4083.55</v>
      </c>
      <c r="Q124" s="34">
        <v>4082.8199999999997</v>
      </c>
      <c r="R124" s="34">
        <v>4079.84</v>
      </c>
      <c r="S124" s="34">
        <v>4057.74</v>
      </c>
      <c r="T124" s="34">
        <v>4049.1099999999997</v>
      </c>
      <c r="U124" s="34">
        <v>4016.14</v>
      </c>
      <c r="V124" s="34">
        <v>4054.0200000000004</v>
      </c>
      <c r="W124" s="34">
        <v>4040.21</v>
      </c>
      <c r="X124" s="34">
        <v>3760.4799999999996</v>
      </c>
      <c r="Y124" s="34">
        <v>3361.95</v>
      </c>
    </row>
    <row r="125" spans="1:25" ht="15">
      <c r="A125" s="33">
        <v>45456</v>
      </c>
      <c r="B125" s="34">
        <v>3153.9399999999996</v>
      </c>
      <c r="C125" s="34">
        <v>3120.49</v>
      </c>
      <c r="D125" s="34">
        <v>2986.9399999999996</v>
      </c>
      <c r="E125" s="34">
        <v>2819.33</v>
      </c>
      <c r="F125" s="34">
        <v>2712.45</v>
      </c>
      <c r="G125" s="34">
        <v>3006.88</v>
      </c>
      <c r="H125" s="34">
        <v>3126.6099999999997</v>
      </c>
      <c r="I125" s="34">
        <v>3429.6899999999996</v>
      </c>
      <c r="J125" s="34">
        <v>4059.5699999999997</v>
      </c>
      <c r="K125" s="34">
        <v>4106.43</v>
      </c>
      <c r="L125" s="34">
        <v>4121.22</v>
      </c>
      <c r="M125" s="34">
        <v>4131.1500000000005</v>
      </c>
      <c r="N125" s="34">
        <v>4127.2</v>
      </c>
      <c r="O125" s="34">
        <v>4130.92</v>
      </c>
      <c r="P125" s="34">
        <v>4145.88</v>
      </c>
      <c r="Q125" s="34">
        <v>4146.8900000000003</v>
      </c>
      <c r="R125" s="34">
        <v>4150.67</v>
      </c>
      <c r="S125" s="34">
        <v>4143.45</v>
      </c>
      <c r="T125" s="34">
        <v>4145.88</v>
      </c>
      <c r="U125" s="34">
        <v>4105.05</v>
      </c>
      <c r="V125" s="34">
        <v>4125.92</v>
      </c>
      <c r="W125" s="34">
        <v>4086.8599999999997</v>
      </c>
      <c r="X125" s="34">
        <v>4029.96</v>
      </c>
      <c r="Y125" s="34">
        <v>3442.17</v>
      </c>
    </row>
    <row r="126" spans="1:25" ht="15">
      <c r="A126" s="33">
        <v>45457</v>
      </c>
      <c r="B126" s="34">
        <v>3127.96</v>
      </c>
      <c r="C126" s="34">
        <v>3058.68</v>
      </c>
      <c r="D126" s="34">
        <v>2835.9399999999996</v>
      </c>
      <c r="E126" s="34">
        <v>2707.63</v>
      </c>
      <c r="F126" s="34">
        <v>2738.1899999999996</v>
      </c>
      <c r="G126" s="34">
        <v>3015.0299999999997</v>
      </c>
      <c r="H126" s="34">
        <v>3097.46</v>
      </c>
      <c r="I126" s="34">
        <v>3387.6099999999997</v>
      </c>
      <c r="J126" s="34">
        <v>4047.8</v>
      </c>
      <c r="K126" s="34">
        <v>4097.5</v>
      </c>
      <c r="L126" s="34">
        <v>4212.68</v>
      </c>
      <c r="M126" s="34">
        <v>4263.1400000000003</v>
      </c>
      <c r="N126" s="34">
        <v>4299.82</v>
      </c>
      <c r="O126" s="34">
        <v>4318.6000000000004</v>
      </c>
      <c r="P126" s="34">
        <v>4341.58</v>
      </c>
      <c r="Q126" s="34">
        <v>4332.12</v>
      </c>
      <c r="R126" s="34">
        <v>4140.05</v>
      </c>
      <c r="S126" s="34">
        <v>4121.1400000000003</v>
      </c>
      <c r="T126" s="34">
        <v>4179.9800000000005</v>
      </c>
      <c r="U126" s="34">
        <v>4081.9800000000005</v>
      </c>
      <c r="V126" s="34">
        <v>4068.8500000000004</v>
      </c>
      <c r="W126" s="34">
        <v>4053.81</v>
      </c>
      <c r="X126" s="34">
        <v>3975.16</v>
      </c>
      <c r="Y126" s="34">
        <v>3402.56</v>
      </c>
    </row>
    <row r="127" spans="1:25" ht="15">
      <c r="A127" s="33">
        <v>45458</v>
      </c>
      <c r="B127" s="34">
        <v>3166.99</v>
      </c>
      <c r="C127" s="34">
        <v>3133.91</v>
      </c>
      <c r="D127" s="34">
        <v>3024.74</v>
      </c>
      <c r="E127" s="34">
        <v>2808.49</v>
      </c>
      <c r="F127" s="34">
        <v>2755.3199999999997</v>
      </c>
      <c r="G127" s="34">
        <v>2956.85</v>
      </c>
      <c r="H127" s="34">
        <v>2969.7999999999997</v>
      </c>
      <c r="I127" s="34">
        <v>3155.43</v>
      </c>
      <c r="J127" s="34">
        <v>3629.7599999999998</v>
      </c>
      <c r="K127" s="34">
        <v>4057.0699999999997</v>
      </c>
      <c r="L127" s="34">
        <v>4079.45</v>
      </c>
      <c r="M127" s="34">
        <v>4087.54</v>
      </c>
      <c r="N127" s="34">
        <v>4069.24</v>
      </c>
      <c r="O127" s="34">
        <v>4063.25</v>
      </c>
      <c r="P127" s="34">
        <v>4087.63</v>
      </c>
      <c r="Q127" s="34">
        <v>4096.1900000000005</v>
      </c>
      <c r="R127" s="34">
        <v>4119.74</v>
      </c>
      <c r="S127" s="34">
        <v>4112.87</v>
      </c>
      <c r="T127" s="34">
        <v>4085.83</v>
      </c>
      <c r="U127" s="34">
        <v>4057.6800000000003</v>
      </c>
      <c r="V127" s="34">
        <v>4066.08</v>
      </c>
      <c r="W127" s="34">
        <v>4048.81</v>
      </c>
      <c r="X127" s="34">
        <v>3921.05</v>
      </c>
      <c r="Y127" s="34">
        <v>3400.63</v>
      </c>
    </row>
    <row r="128" spans="1:25" ht="15">
      <c r="A128" s="33">
        <v>45459</v>
      </c>
      <c r="B128" s="34">
        <v>3131.8599999999997</v>
      </c>
      <c r="C128" s="34">
        <v>3083.1</v>
      </c>
      <c r="D128" s="34">
        <v>2977.52</v>
      </c>
      <c r="E128" s="34">
        <v>2765.67</v>
      </c>
      <c r="F128" s="34">
        <v>2637.04</v>
      </c>
      <c r="G128" s="34">
        <v>2899.45</v>
      </c>
      <c r="H128" s="34">
        <v>2844.52</v>
      </c>
      <c r="I128" s="34">
        <v>3028.73</v>
      </c>
      <c r="J128" s="34">
        <v>3428.09</v>
      </c>
      <c r="K128" s="34">
        <v>3992.06</v>
      </c>
      <c r="L128" s="34">
        <v>4055.34</v>
      </c>
      <c r="M128" s="34">
        <v>4057.95</v>
      </c>
      <c r="N128" s="34">
        <v>4065.0600000000004</v>
      </c>
      <c r="O128" s="34">
        <v>4053.5099999999998</v>
      </c>
      <c r="P128" s="34">
        <v>4060.42</v>
      </c>
      <c r="Q128" s="34">
        <v>4057.95</v>
      </c>
      <c r="R128" s="34">
        <v>4070.2</v>
      </c>
      <c r="S128" s="34">
        <v>4068.83</v>
      </c>
      <c r="T128" s="34">
        <v>4073.6099999999997</v>
      </c>
      <c r="U128" s="34">
        <v>4060.34</v>
      </c>
      <c r="V128" s="34">
        <v>4071.9000000000005</v>
      </c>
      <c r="W128" s="34">
        <v>4045.64</v>
      </c>
      <c r="X128" s="34">
        <v>3826.04</v>
      </c>
      <c r="Y128" s="34">
        <v>3407.38</v>
      </c>
    </row>
    <row r="129" spans="1:25" ht="15">
      <c r="A129" s="33">
        <v>45460</v>
      </c>
      <c r="B129" s="34">
        <v>3189.9399999999996</v>
      </c>
      <c r="C129" s="34">
        <v>3121.77</v>
      </c>
      <c r="D129" s="34">
        <v>3031.35</v>
      </c>
      <c r="E129" s="34">
        <v>2917.62</v>
      </c>
      <c r="F129" s="34">
        <v>2983.39</v>
      </c>
      <c r="G129" s="34">
        <v>3096.2299999999996</v>
      </c>
      <c r="H129" s="34">
        <v>3176.77</v>
      </c>
      <c r="I129" s="34">
        <v>3408.81</v>
      </c>
      <c r="J129" s="34">
        <v>4009.7299999999996</v>
      </c>
      <c r="K129" s="34">
        <v>4067.12</v>
      </c>
      <c r="L129" s="34">
        <v>4083.3500000000004</v>
      </c>
      <c r="M129" s="34">
        <v>4086.8100000000004</v>
      </c>
      <c r="N129" s="34">
        <v>4084.8100000000004</v>
      </c>
      <c r="O129" s="34">
        <v>4081.8199999999997</v>
      </c>
      <c r="P129" s="34">
        <v>4089.67</v>
      </c>
      <c r="Q129" s="34">
        <v>4087.84</v>
      </c>
      <c r="R129" s="34">
        <v>4092.42</v>
      </c>
      <c r="S129" s="34">
        <v>4090.2</v>
      </c>
      <c r="T129" s="34">
        <v>4084.51</v>
      </c>
      <c r="U129" s="34">
        <v>4068.3900000000003</v>
      </c>
      <c r="V129" s="34">
        <v>4070.9700000000003</v>
      </c>
      <c r="W129" s="34">
        <v>4062.67</v>
      </c>
      <c r="X129" s="34">
        <v>3780.62</v>
      </c>
      <c r="Y129" s="34">
        <v>3402.83</v>
      </c>
    </row>
    <row r="130" spans="1:25" ht="15">
      <c r="A130" s="33">
        <v>45461</v>
      </c>
      <c r="B130" s="34">
        <v>3180.35</v>
      </c>
      <c r="C130" s="34">
        <v>3090.72</v>
      </c>
      <c r="D130" s="34">
        <v>2920.06</v>
      </c>
      <c r="E130" s="34">
        <v>2857.1099999999997</v>
      </c>
      <c r="F130" s="34">
        <v>2841.7599999999998</v>
      </c>
      <c r="G130" s="34">
        <v>3073.2299999999996</v>
      </c>
      <c r="H130" s="34">
        <v>3174.83</v>
      </c>
      <c r="I130" s="34">
        <v>3485.33</v>
      </c>
      <c r="J130" s="34">
        <v>4053.9799999999996</v>
      </c>
      <c r="K130" s="34">
        <v>4099.05</v>
      </c>
      <c r="L130" s="34">
        <v>4172.28</v>
      </c>
      <c r="M130" s="34">
        <v>4192.25</v>
      </c>
      <c r="N130" s="34">
        <v>4196.67</v>
      </c>
      <c r="O130" s="34">
        <v>4229.28</v>
      </c>
      <c r="P130" s="34">
        <v>4272.92</v>
      </c>
      <c r="Q130" s="34">
        <v>4204.82</v>
      </c>
      <c r="R130" s="34">
        <v>4207.6099999999997</v>
      </c>
      <c r="S130" s="34">
        <v>4207.91</v>
      </c>
      <c r="T130" s="34">
        <v>4208.6500000000005</v>
      </c>
      <c r="U130" s="34">
        <v>4128.1900000000005</v>
      </c>
      <c r="V130" s="34">
        <v>4132.2300000000005</v>
      </c>
      <c r="W130" s="34">
        <v>4091.91</v>
      </c>
      <c r="X130" s="34">
        <v>4033.75</v>
      </c>
      <c r="Y130" s="34">
        <v>3479.34</v>
      </c>
    </row>
    <row r="131" spans="1:25" ht="15">
      <c r="A131" s="33">
        <v>45462</v>
      </c>
      <c r="B131" s="34">
        <v>3205.79</v>
      </c>
      <c r="C131" s="34">
        <v>3157.95</v>
      </c>
      <c r="D131" s="34">
        <v>2953.7599999999998</v>
      </c>
      <c r="E131" s="34">
        <v>2809.6899999999996</v>
      </c>
      <c r="F131" s="34">
        <v>2793.18</v>
      </c>
      <c r="G131" s="34">
        <v>3100.31</v>
      </c>
      <c r="H131" s="34">
        <v>3195.6</v>
      </c>
      <c r="I131" s="34">
        <v>3527.41</v>
      </c>
      <c r="J131" s="34">
        <v>4080.54</v>
      </c>
      <c r="K131" s="34">
        <v>4191.16</v>
      </c>
      <c r="L131" s="34">
        <v>4313.72</v>
      </c>
      <c r="M131" s="34">
        <v>4355.41</v>
      </c>
      <c r="N131" s="34">
        <v>4370.72</v>
      </c>
      <c r="O131" s="34">
        <v>4387.5</v>
      </c>
      <c r="P131" s="34">
        <v>4420.8599999999997</v>
      </c>
      <c r="Q131" s="34">
        <v>4438.55</v>
      </c>
      <c r="R131" s="34">
        <v>4445.93</v>
      </c>
      <c r="S131" s="34">
        <v>4453.6400000000003</v>
      </c>
      <c r="T131" s="34">
        <v>4386.78</v>
      </c>
      <c r="U131" s="34">
        <v>4269.9800000000005</v>
      </c>
      <c r="V131" s="34">
        <v>4294.3599999999997</v>
      </c>
      <c r="W131" s="34">
        <v>4225.83</v>
      </c>
      <c r="X131" s="34">
        <v>4063.5</v>
      </c>
      <c r="Y131" s="34">
        <v>3543.95</v>
      </c>
    </row>
    <row r="132" spans="1:25" ht="15">
      <c r="A132" s="33">
        <v>45463</v>
      </c>
      <c r="B132" s="34">
        <v>3224.1</v>
      </c>
      <c r="C132" s="34">
        <v>3181.6</v>
      </c>
      <c r="D132" s="34">
        <v>2969.46</v>
      </c>
      <c r="E132" s="34">
        <v>2860.8199999999997</v>
      </c>
      <c r="F132" s="34">
        <v>2801.48</v>
      </c>
      <c r="G132" s="34">
        <v>2992.73</v>
      </c>
      <c r="H132" s="34">
        <v>3128.31</v>
      </c>
      <c r="I132" s="34">
        <v>3419.35</v>
      </c>
      <c r="J132" s="34">
        <v>4059.49</v>
      </c>
      <c r="K132" s="34">
        <v>4086.3500000000004</v>
      </c>
      <c r="L132" s="34">
        <v>4132.79</v>
      </c>
      <c r="M132" s="34">
        <v>4168.32</v>
      </c>
      <c r="N132" s="34">
        <v>4196.38</v>
      </c>
      <c r="O132" s="34">
        <v>4158.0200000000004</v>
      </c>
      <c r="P132" s="34">
        <v>4173.9000000000005</v>
      </c>
      <c r="Q132" s="34">
        <v>4181.17</v>
      </c>
      <c r="R132" s="34">
        <v>4165.3100000000004</v>
      </c>
      <c r="S132" s="34">
        <v>4162.8900000000003</v>
      </c>
      <c r="T132" s="34">
        <v>4112.3500000000004</v>
      </c>
      <c r="U132" s="34">
        <v>4092.8100000000004</v>
      </c>
      <c r="V132" s="34">
        <v>4088.0699999999997</v>
      </c>
      <c r="W132" s="34">
        <v>4070.5299999999997</v>
      </c>
      <c r="X132" s="34">
        <v>3633.8599999999997</v>
      </c>
      <c r="Y132" s="34">
        <v>3288.72</v>
      </c>
    </row>
    <row r="133" spans="1:25" ht="15">
      <c r="A133" s="33">
        <v>45464</v>
      </c>
      <c r="B133" s="34">
        <v>3066.75</v>
      </c>
      <c r="C133" s="34">
        <v>2917.41</v>
      </c>
      <c r="D133" s="34">
        <v>2721.7599999999998</v>
      </c>
      <c r="E133" s="34">
        <v>2100.8000000000002</v>
      </c>
      <c r="F133" s="34">
        <v>2194.89</v>
      </c>
      <c r="G133" s="34">
        <v>2014.47</v>
      </c>
      <c r="H133" s="34">
        <v>2964.2799999999997</v>
      </c>
      <c r="I133" s="34">
        <v>3190.08</v>
      </c>
      <c r="J133" s="34">
        <v>3538.0699999999997</v>
      </c>
      <c r="K133" s="34">
        <v>3867.1499999999996</v>
      </c>
      <c r="L133" s="34">
        <v>3943.06</v>
      </c>
      <c r="M133" s="34">
        <v>3966.42</v>
      </c>
      <c r="N133" s="34">
        <v>3682.83</v>
      </c>
      <c r="O133" s="34">
        <v>3973.43</v>
      </c>
      <c r="P133" s="34">
        <v>4011.8599999999997</v>
      </c>
      <c r="Q133" s="34">
        <v>4029.0299999999997</v>
      </c>
      <c r="R133" s="34">
        <v>4020.47</v>
      </c>
      <c r="S133" s="34">
        <v>3993.42</v>
      </c>
      <c r="T133" s="34">
        <v>3952.85</v>
      </c>
      <c r="U133" s="34">
        <v>3822.38</v>
      </c>
      <c r="V133" s="34">
        <v>4053.63</v>
      </c>
      <c r="W133" s="34">
        <v>4037.49</v>
      </c>
      <c r="X133" s="34">
        <v>3694.38</v>
      </c>
      <c r="Y133" s="34">
        <v>3297.35</v>
      </c>
    </row>
    <row r="134" spans="1:25" ht="15">
      <c r="A134" s="33">
        <v>45465</v>
      </c>
      <c r="B134" s="34">
        <v>3212.62</v>
      </c>
      <c r="C134" s="34">
        <v>3149.35</v>
      </c>
      <c r="D134" s="34">
        <v>3024.2</v>
      </c>
      <c r="E134" s="34">
        <v>2923.34</v>
      </c>
      <c r="F134" s="34">
        <v>2928.83</v>
      </c>
      <c r="G134" s="34">
        <v>3017.54</v>
      </c>
      <c r="H134" s="34">
        <v>3014.22</v>
      </c>
      <c r="I134" s="34">
        <v>3258.33</v>
      </c>
      <c r="J134" s="34">
        <v>3821.2799999999997</v>
      </c>
      <c r="K134" s="34">
        <v>4063.37</v>
      </c>
      <c r="L134" s="34">
        <v>4084.62</v>
      </c>
      <c r="M134" s="34">
        <v>4084.5</v>
      </c>
      <c r="N134" s="34">
        <v>4088.7300000000005</v>
      </c>
      <c r="O134" s="34">
        <v>4086.67</v>
      </c>
      <c r="P134" s="34">
        <v>4097.04</v>
      </c>
      <c r="Q134" s="34">
        <v>4099.72</v>
      </c>
      <c r="R134" s="34">
        <v>4103.67</v>
      </c>
      <c r="S134" s="34">
        <v>4103.2300000000005</v>
      </c>
      <c r="T134" s="34">
        <v>4095.4800000000005</v>
      </c>
      <c r="U134" s="34">
        <v>4085.99</v>
      </c>
      <c r="V134" s="34">
        <v>4103.25</v>
      </c>
      <c r="W134" s="34">
        <v>4124.4800000000005</v>
      </c>
      <c r="X134" s="34">
        <v>4050.29</v>
      </c>
      <c r="Y134" s="34">
        <v>3610.6499999999996</v>
      </c>
    </row>
    <row r="135" spans="1:25" ht="15">
      <c r="A135" s="33">
        <v>45466</v>
      </c>
      <c r="B135" s="34">
        <v>3256.7299999999996</v>
      </c>
      <c r="C135" s="34">
        <v>3190.62</v>
      </c>
      <c r="D135" s="34">
        <v>3000.2999999999997</v>
      </c>
      <c r="E135" s="34">
        <v>2853.18</v>
      </c>
      <c r="F135" s="34">
        <v>2810.12</v>
      </c>
      <c r="G135" s="34">
        <v>2921.3599999999997</v>
      </c>
      <c r="H135" s="34">
        <v>3062.66</v>
      </c>
      <c r="I135" s="34">
        <v>3292.9399999999996</v>
      </c>
      <c r="J135" s="34">
        <v>3756.5699999999997</v>
      </c>
      <c r="K135" s="34">
        <v>4084.21</v>
      </c>
      <c r="L135" s="34">
        <v>4111.21</v>
      </c>
      <c r="M135" s="34">
        <v>4097.34</v>
      </c>
      <c r="N135" s="34">
        <v>4100.04</v>
      </c>
      <c r="O135" s="34">
        <v>4095.04</v>
      </c>
      <c r="P135" s="34">
        <v>4108.28</v>
      </c>
      <c r="Q135" s="34">
        <v>4106.49</v>
      </c>
      <c r="R135" s="34">
        <v>4101.55</v>
      </c>
      <c r="S135" s="34">
        <v>4097.16</v>
      </c>
      <c r="T135" s="34">
        <v>4097.21</v>
      </c>
      <c r="U135" s="34">
        <v>4087.7300000000005</v>
      </c>
      <c r="V135" s="34">
        <v>4098.66</v>
      </c>
      <c r="W135" s="34">
        <v>4109.7300000000005</v>
      </c>
      <c r="X135" s="34">
        <v>4067.3100000000004</v>
      </c>
      <c r="Y135" s="34">
        <v>3647.7</v>
      </c>
    </row>
    <row r="136" spans="1:25" ht="15">
      <c r="A136" s="33">
        <v>45467</v>
      </c>
      <c r="B136" s="34">
        <v>3336.13</v>
      </c>
      <c r="C136" s="34">
        <v>3197.67</v>
      </c>
      <c r="D136" s="34">
        <v>2999.06</v>
      </c>
      <c r="E136" s="34">
        <v>2870.3999999999996</v>
      </c>
      <c r="F136" s="34">
        <v>2856.45</v>
      </c>
      <c r="G136" s="34">
        <v>3115.31</v>
      </c>
      <c r="H136" s="34">
        <v>3251.34</v>
      </c>
      <c r="I136" s="34">
        <v>3570.58</v>
      </c>
      <c r="J136" s="34">
        <v>4106.16</v>
      </c>
      <c r="K136" s="34">
        <v>4150.7700000000004</v>
      </c>
      <c r="L136" s="34">
        <v>4153.28</v>
      </c>
      <c r="M136" s="34">
        <v>4147.0200000000004</v>
      </c>
      <c r="N136" s="34">
        <v>4145.8100000000004</v>
      </c>
      <c r="O136" s="34">
        <v>4192.25</v>
      </c>
      <c r="P136" s="34">
        <v>4211.38</v>
      </c>
      <c r="Q136" s="34">
        <v>4245.4400000000005</v>
      </c>
      <c r="R136" s="34">
        <v>4246.97</v>
      </c>
      <c r="S136" s="34">
        <v>4208.57</v>
      </c>
      <c r="T136" s="34">
        <v>4124</v>
      </c>
      <c r="U136" s="34">
        <v>4100.63</v>
      </c>
      <c r="V136" s="34">
        <v>4110.21</v>
      </c>
      <c r="W136" s="34">
        <v>4112.37</v>
      </c>
      <c r="X136" s="34">
        <v>4065.75</v>
      </c>
      <c r="Y136" s="34">
        <v>3528.63</v>
      </c>
    </row>
    <row r="137" spans="1:25" ht="15">
      <c r="A137" s="33">
        <v>45468</v>
      </c>
      <c r="B137" s="34">
        <v>3232.27</v>
      </c>
      <c r="C137" s="34">
        <v>3041.79</v>
      </c>
      <c r="D137" s="34">
        <v>2860.08</v>
      </c>
      <c r="E137" s="34">
        <v>2012.31</v>
      </c>
      <c r="F137" s="34">
        <v>2012.1399999999999</v>
      </c>
      <c r="G137" s="34">
        <v>2988.87</v>
      </c>
      <c r="H137" s="34">
        <v>3180.0699999999997</v>
      </c>
      <c r="I137" s="34">
        <v>3436.13</v>
      </c>
      <c r="J137" s="34">
        <v>4064.7200000000003</v>
      </c>
      <c r="K137" s="34">
        <v>4098.17</v>
      </c>
      <c r="L137" s="34">
        <v>4105.6099999999997</v>
      </c>
      <c r="M137" s="34">
        <v>4110.88</v>
      </c>
      <c r="N137" s="34">
        <v>4111.4000000000005</v>
      </c>
      <c r="O137" s="34">
        <v>4108.3100000000004</v>
      </c>
      <c r="P137" s="34">
        <v>4118.6000000000004</v>
      </c>
      <c r="Q137" s="34">
        <v>4109.71</v>
      </c>
      <c r="R137" s="34">
        <v>4110.3500000000004</v>
      </c>
      <c r="S137" s="34">
        <v>4095.75</v>
      </c>
      <c r="T137" s="34">
        <v>4086.1500000000005</v>
      </c>
      <c r="U137" s="34">
        <v>4068.09</v>
      </c>
      <c r="V137" s="34">
        <v>4077.8</v>
      </c>
      <c r="W137" s="34">
        <v>4084.6900000000005</v>
      </c>
      <c r="X137" s="34">
        <v>3911.7299999999996</v>
      </c>
      <c r="Y137" s="34">
        <v>3462.9399999999996</v>
      </c>
    </row>
    <row r="138" spans="1:25" ht="15">
      <c r="A138" s="33">
        <v>45469</v>
      </c>
      <c r="B138" s="34">
        <v>3269.49</v>
      </c>
      <c r="C138" s="34">
        <v>3039.3999999999996</v>
      </c>
      <c r="D138" s="34">
        <v>2911.7599999999998</v>
      </c>
      <c r="E138" s="34">
        <v>2837</v>
      </c>
      <c r="F138" s="34">
        <v>2635.34</v>
      </c>
      <c r="G138" s="34">
        <v>3072.95</v>
      </c>
      <c r="H138" s="34">
        <v>3265.09</v>
      </c>
      <c r="I138" s="34">
        <v>3527.74</v>
      </c>
      <c r="J138" s="34">
        <v>4065.33</v>
      </c>
      <c r="K138" s="34">
        <v>4106.37</v>
      </c>
      <c r="L138" s="34">
        <v>4111.32</v>
      </c>
      <c r="M138" s="34">
        <v>4102.59</v>
      </c>
      <c r="N138" s="34">
        <v>4098.9800000000005</v>
      </c>
      <c r="O138" s="34">
        <v>4091.3599999999997</v>
      </c>
      <c r="P138" s="34">
        <v>4107.5</v>
      </c>
      <c r="Q138" s="34">
        <v>4098.76</v>
      </c>
      <c r="R138" s="34">
        <v>4099.4400000000005</v>
      </c>
      <c r="S138" s="34">
        <v>4103.8</v>
      </c>
      <c r="T138" s="34">
        <v>4102.24</v>
      </c>
      <c r="U138" s="34">
        <v>4090.95</v>
      </c>
      <c r="V138" s="34">
        <v>4094.2799999999997</v>
      </c>
      <c r="W138" s="34">
        <v>4092.2300000000005</v>
      </c>
      <c r="X138" s="34">
        <v>4053.21</v>
      </c>
      <c r="Y138" s="34">
        <v>3544.24</v>
      </c>
    </row>
    <row r="139" spans="1:25" ht="15">
      <c r="A139" s="33">
        <v>45470</v>
      </c>
      <c r="B139" s="34">
        <v>3296.91</v>
      </c>
      <c r="C139" s="34">
        <v>3035.46</v>
      </c>
      <c r="D139" s="34">
        <v>2913.85</v>
      </c>
      <c r="E139" s="34">
        <v>2839.7599999999998</v>
      </c>
      <c r="F139" s="34">
        <v>2832.5</v>
      </c>
      <c r="G139" s="34">
        <v>3094.72</v>
      </c>
      <c r="H139" s="34">
        <v>3282.5099999999998</v>
      </c>
      <c r="I139" s="34">
        <v>3568.39</v>
      </c>
      <c r="J139" s="34">
        <v>4095.62</v>
      </c>
      <c r="K139" s="34">
        <v>4146.22</v>
      </c>
      <c r="L139" s="34">
        <v>4142.54</v>
      </c>
      <c r="M139" s="34">
        <v>4136.8500000000004</v>
      </c>
      <c r="N139" s="34">
        <v>4132.03</v>
      </c>
      <c r="O139" s="34">
        <v>4132.1500000000005</v>
      </c>
      <c r="P139" s="34">
        <v>4188.25</v>
      </c>
      <c r="Q139" s="34">
        <v>4216.24</v>
      </c>
      <c r="R139" s="34">
        <v>4210.7</v>
      </c>
      <c r="S139" s="34">
        <v>4194.75</v>
      </c>
      <c r="T139" s="34">
        <v>4119.12</v>
      </c>
      <c r="U139" s="34">
        <v>4084.4300000000003</v>
      </c>
      <c r="V139" s="34">
        <v>4086.21</v>
      </c>
      <c r="W139" s="34">
        <v>4079.8500000000004</v>
      </c>
      <c r="X139" s="34">
        <v>4051.8599999999997</v>
      </c>
      <c r="Y139" s="34">
        <v>3608.1</v>
      </c>
    </row>
    <row r="140" spans="1:25" ht="15">
      <c r="A140" s="33">
        <v>45471</v>
      </c>
      <c r="B140" s="34">
        <v>3298.8999999999996</v>
      </c>
      <c r="C140" s="34">
        <v>3015.77</v>
      </c>
      <c r="D140" s="34">
        <v>2843.52</v>
      </c>
      <c r="E140" s="34">
        <v>2012.9099999999999</v>
      </c>
      <c r="F140" s="34">
        <v>2012.1899999999998</v>
      </c>
      <c r="G140" s="34">
        <v>2965.56</v>
      </c>
      <c r="H140" s="34">
        <v>3181.24</v>
      </c>
      <c r="I140" s="34">
        <v>3519.41</v>
      </c>
      <c r="J140" s="34">
        <v>4081.45</v>
      </c>
      <c r="K140" s="34">
        <v>4269.8599999999997</v>
      </c>
      <c r="L140" s="34">
        <v>4265.21</v>
      </c>
      <c r="M140" s="34">
        <v>4288</v>
      </c>
      <c r="N140" s="34">
        <v>4241.5</v>
      </c>
      <c r="O140" s="34">
        <v>4320.68</v>
      </c>
      <c r="P140" s="34">
        <v>4329.97</v>
      </c>
      <c r="Q140" s="34">
        <v>4338.92</v>
      </c>
      <c r="R140" s="34">
        <v>4351.68</v>
      </c>
      <c r="S140" s="34">
        <v>4331.93</v>
      </c>
      <c r="T140" s="34">
        <v>4301.54</v>
      </c>
      <c r="U140" s="34">
        <v>4195.82</v>
      </c>
      <c r="V140" s="34">
        <v>4202.93</v>
      </c>
      <c r="W140" s="34">
        <v>4188.2700000000004</v>
      </c>
      <c r="X140" s="34">
        <v>4049.9399999999996</v>
      </c>
      <c r="Y140" s="34">
        <v>3505.66</v>
      </c>
    </row>
    <row r="141" spans="1:25" ht="15">
      <c r="A141" s="33">
        <v>45472</v>
      </c>
      <c r="B141" s="34">
        <v>3363.2299999999996</v>
      </c>
      <c r="C141" s="34">
        <v>3194.2599999999998</v>
      </c>
      <c r="D141" s="34">
        <v>3113.6499999999996</v>
      </c>
      <c r="E141" s="34">
        <v>3011.91</v>
      </c>
      <c r="F141" s="34">
        <v>2940.3199999999997</v>
      </c>
      <c r="G141" s="34">
        <v>3056.5099999999998</v>
      </c>
      <c r="H141" s="34">
        <v>3126.7299999999996</v>
      </c>
      <c r="I141" s="34">
        <v>3398.74</v>
      </c>
      <c r="J141" s="34">
        <v>3920.08</v>
      </c>
      <c r="K141" s="34">
        <v>4145.18</v>
      </c>
      <c r="L141" s="34">
        <v>4181.95</v>
      </c>
      <c r="M141" s="34">
        <v>4255.7</v>
      </c>
      <c r="N141" s="34">
        <v>4317.76</v>
      </c>
      <c r="O141" s="34">
        <v>4349.6900000000005</v>
      </c>
      <c r="P141" s="34">
        <v>4374.6400000000003</v>
      </c>
      <c r="Q141" s="34">
        <v>4373.53</v>
      </c>
      <c r="R141" s="34">
        <v>4401.01</v>
      </c>
      <c r="S141" s="34">
        <v>4400.04</v>
      </c>
      <c r="T141" s="34">
        <v>4400.5200000000004</v>
      </c>
      <c r="U141" s="34">
        <v>4290.76</v>
      </c>
      <c r="V141" s="34">
        <v>4316.53</v>
      </c>
      <c r="W141" s="34">
        <v>4314.3500000000004</v>
      </c>
      <c r="X141" s="34">
        <v>4071.0200000000004</v>
      </c>
      <c r="Y141" s="34">
        <v>3546.09</v>
      </c>
    </row>
    <row r="142" spans="1:25" ht="15">
      <c r="A142" s="33">
        <v>45473</v>
      </c>
      <c r="B142" s="34">
        <v>3282.12</v>
      </c>
      <c r="C142" s="34">
        <v>3118.06</v>
      </c>
      <c r="D142" s="34">
        <v>2975.04</v>
      </c>
      <c r="E142" s="34">
        <v>2836.67</v>
      </c>
      <c r="F142" s="34">
        <v>2787.22</v>
      </c>
      <c r="G142" s="34">
        <v>2868.5099999999998</v>
      </c>
      <c r="H142" s="34">
        <v>2874.84</v>
      </c>
      <c r="I142" s="34">
        <v>3239.3</v>
      </c>
      <c r="J142" s="34">
        <v>3639.1</v>
      </c>
      <c r="K142" s="34">
        <v>4086.5600000000004</v>
      </c>
      <c r="L142" s="34">
        <v>4128.63</v>
      </c>
      <c r="M142" s="34">
        <v>4136.91</v>
      </c>
      <c r="N142" s="34">
        <v>4140.37</v>
      </c>
      <c r="O142" s="34">
        <v>4143.88</v>
      </c>
      <c r="P142" s="34">
        <v>4149.62</v>
      </c>
      <c r="Q142" s="34">
        <v>4153.1500000000005</v>
      </c>
      <c r="R142" s="34">
        <v>4153.58</v>
      </c>
      <c r="S142" s="34">
        <v>4146.6099999999997</v>
      </c>
      <c r="T142" s="34">
        <v>4151.04</v>
      </c>
      <c r="U142" s="34">
        <v>4129.6000000000004</v>
      </c>
      <c r="V142" s="34">
        <v>4134.8900000000003</v>
      </c>
      <c r="W142" s="34">
        <v>4127.28</v>
      </c>
      <c r="X142" s="34">
        <v>4069.71</v>
      </c>
      <c r="Y142" s="34">
        <v>3541.5099999999998</v>
      </c>
    </row>
    <row r="145" spans="1:25">
      <c r="A145" s="24" t="s">
        <v>8</v>
      </c>
      <c r="B145" s="25"/>
      <c r="C145" s="26"/>
      <c r="D145" s="27"/>
      <c r="E145" s="27"/>
      <c r="F145" s="27"/>
      <c r="G145" s="35" t="s">
        <v>37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9"/>
    </row>
    <row r="146" spans="1:25" ht="24">
      <c r="A146" s="30"/>
      <c r="B146" s="31" t="s">
        <v>10</v>
      </c>
      <c r="C146" s="32" t="s">
        <v>11</v>
      </c>
      <c r="D146" s="32" t="s">
        <v>12</v>
      </c>
      <c r="E146" s="32" t="s">
        <v>13</v>
      </c>
      <c r="F146" s="32" t="s">
        <v>14</v>
      </c>
      <c r="G146" s="32" t="s">
        <v>15</v>
      </c>
      <c r="H146" s="32" t="s">
        <v>16</v>
      </c>
      <c r="I146" s="32" t="s">
        <v>17</v>
      </c>
      <c r="J146" s="32" t="s">
        <v>18</v>
      </c>
      <c r="K146" s="32" t="s">
        <v>19</v>
      </c>
      <c r="L146" s="32" t="s">
        <v>20</v>
      </c>
      <c r="M146" s="32" t="s">
        <v>21</v>
      </c>
      <c r="N146" s="32" t="s">
        <v>22</v>
      </c>
      <c r="O146" s="32" t="s">
        <v>23</v>
      </c>
      <c r="P146" s="32" t="s">
        <v>24</v>
      </c>
      <c r="Q146" s="32" t="s">
        <v>25</v>
      </c>
      <c r="R146" s="32" t="s">
        <v>26</v>
      </c>
      <c r="S146" s="32" t="s">
        <v>27</v>
      </c>
      <c r="T146" s="32" t="s">
        <v>28</v>
      </c>
      <c r="U146" s="32" t="s">
        <v>29</v>
      </c>
      <c r="V146" s="32" t="s">
        <v>30</v>
      </c>
      <c r="W146" s="32" t="s">
        <v>31</v>
      </c>
      <c r="X146" s="32" t="s">
        <v>32</v>
      </c>
      <c r="Y146" s="32" t="s">
        <v>33</v>
      </c>
    </row>
    <row r="147" spans="1:25" ht="15">
      <c r="A147" s="33">
        <v>45444</v>
      </c>
      <c r="B147" s="34"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151.55000000000001</v>
      </c>
      <c r="H147" s="34">
        <v>740.56</v>
      </c>
      <c r="I147" s="34">
        <v>124.81</v>
      </c>
      <c r="J147" s="34">
        <v>197.98</v>
      </c>
      <c r="K147" s="34">
        <v>329.65</v>
      </c>
      <c r="L147" s="34">
        <v>234.13</v>
      </c>
      <c r="M147" s="34">
        <v>5.76</v>
      </c>
      <c r="N147" s="34">
        <v>121.48</v>
      </c>
      <c r="O147" s="34">
        <v>218.68</v>
      </c>
      <c r="P147" s="34">
        <v>215</v>
      </c>
      <c r="Q147" s="34">
        <v>269.32</v>
      </c>
      <c r="R147" s="34">
        <v>315.79000000000002</v>
      </c>
      <c r="S147" s="34">
        <v>0</v>
      </c>
      <c r="T147" s="34">
        <v>102.81</v>
      </c>
      <c r="U147" s="34">
        <v>99.72</v>
      </c>
      <c r="V147" s="34">
        <v>100.98</v>
      </c>
      <c r="W147" s="34">
        <v>0</v>
      </c>
      <c r="X147" s="34">
        <v>0</v>
      </c>
      <c r="Y147" s="34">
        <v>0</v>
      </c>
    </row>
    <row r="148" spans="1:25" ht="15">
      <c r="A148" s="33">
        <v>45445</v>
      </c>
      <c r="B148" s="34"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135.59</v>
      </c>
      <c r="H148" s="34">
        <v>0</v>
      </c>
      <c r="I148" s="34">
        <v>660.16</v>
      </c>
      <c r="J148" s="34">
        <v>143.80000000000001</v>
      </c>
      <c r="K148" s="34">
        <v>220.55</v>
      </c>
      <c r="L148" s="34">
        <v>121.53</v>
      </c>
      <c r="M148" s="34">
        <v>144.52000000000001</v>
      </c>
      <c r="N148" s="34">
        <v>165.52</v>
      </c>
      <c r="O148" s="34">
        <v>160.86000000000001</v>
      </c>
      <c r="P148" s="34">
        <v>135.41999999999999</v>
      </c>
      <c r="Q148" s="34">
        <v>98.52</v>
      </c>
      <c r="R148" s="34">
        <v>68.48</v>
      </c>
      <c r="S148" s="34">
        <v>57.36</v>
      </c>
      <c r="T148" s="34">
        <v>50.62</v>
      </c>
      <c r="U148" s="34">
        <v>179.85</v>
      </c>
      <c r="V148" s="34">
        <v>139.94</v>
      </c>
      <c r="W148" s="34">
        <v>61.35</v>
      </c>
      <c r="X148" s="34">
        <v>0</v>
      </c>
      <c r="Y148" s="34">
        <v>0</v>
      </c>
    </row>
    <row r="149" spans="1:25" ht="15">
      <c r="A149" s="33">
        <v>45446</v>
      </c>
      <c r="B149" s="34"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149.76</v>
      </c>
      <c r="H149" s="34">
        <v>66.5</v>
      </c>
      <c r="I149" s="34">
        <v>21.14</v>
      </c>
      <c r="J149" s="34">
        <v>180</v>
      </c>
      <c r="K149" s="34">
        <v>69.59</v>
      </c>
      <c r="L149" s="34">
        <v>250.72</v>
      </c>
      <c r="M149" s="34">
        <v>319.52999999999997</v>
      </c>
      <c r="N149" s="34">
        <v>127.02</v>
      </c>
      <c r="O149" s="34">
        <v>117.81</v>
      </c>
      <c r="P149" s="34">
        <v>544.11</v>
      </c>
      <c r="Q149" s="34">
        <v>496.01</v>
      </c>
      <c r="R149" s="34">
        <v>285.55</v>
      </c>
      <c r="S149" s="34">
        <v>141.78</v>
      </c>
      <c r="T149" s="34">
        <v>82.65</v>
      </c>
      <c r="U149" s="34">
        <v>197.19</v>
      </c>
      <c r="V149" s="34">
        <v>155.63999999999999</v>
      </c>
      <c r="W149" s="34">
        <v>0</v>
      </c>
      <c r="X149" s="34">
        <v>0</v>
      </c>
      <c r="Y149" s="34">
        <v>0</v>
      </c>
    </row>
    <row r="150" spans="1:25" ht="15">
      <c r="A150" s="33">
        <v>45447</v>
      </c>
      <c r="B150" s="34">
        <v>0</v>
      </c>
      <c r="C150" s="34">
        <v>0</v>
      </c>
      <c r="D150" s="34">
        <v>0</v>
      </c>
      <c r="E150" s="34">
        <v>0</v>
      </c>
      <c r="F150" s="34">
        <v>104.11</v>
      </c>
      <c r="G150" s="34">
        <v>158.35</v>
      </c>
      <c r="H150" s="34">
        <v>292.98</v>
      </c>
      <c r="I150" s="34">
        <v>377.71</v>
      </c>
      <c r="J150" s="34">
        <v>168.27</v>
      </c>
      <c r="K150" s="34">
        <v>29.76</v>
      </c>
      <c r="L150" s="34">
        <v>82.07</v>
      </c>
      <c r="M150" s="34">
        <v>32.75</v>
      </c>
      <c r="N150" s="34">
        <v>216.58</v>
      </c>
      <c r="O150" s="34">
        <v>300.88</v>
      </c>
      <c r="P150" s="34">
        <v>680.25</v>
      </c>
      <c r="Q150" s="34">
        <v>155.76</v>
      </c>
      <c r="R150" s="34">
        <v>65.900000000000006</v>
      </c>
      <c r="S150" s="34">
        <v>14.38</v>
      </c>
      <c r="T150" s="34">
        <v>220.54</v>
      </c>
      <c r="U150" s="34">
        <v>41.27</v>
      </c>
      <c r="V150" s="34">
        <v>48.92</v>
      </c>
      <c r="W150" s="34">
        <v>0</v>
      </c>
      <c r="X150" s="34">
        <v>0</v>
      </c>
      <c r="Y150" s="34">
        <v>0</v>
      </c>
    </row>
    <row r="151" spans="1:25" ht="15">
      <c r="A151" s="33">
        <v>45448</v>
      </c>
      <c r="B151" s="34">
        <v>4.68</v>
      </c>
      <c r="C151" s="34">
        <v>0</v>
      </c>
      <c r="D151" s="34">
        <v>46.26</v>
      </c>
      <c r="E151" s="34">
        <v>56.41</v>
      </c>
      <c r="F151" s="34">
        <v>831.55</v>
      </c>
      <c r="G151" s="34">
        <v>1145.77</v>
      </c>
      <c r="H151" s="34">
        <v>1081.46</v>
      </c>
      <c r="I151" s="34">
        <v>1596.65</v>
      </c>
      <c r="J151" s="34">
        <v>266.61</v>
      </c>
      <c r="K151" s="34">
        <v>0</v>
      </c>
      <c r="L151" s="34">
        <v>72.97</v>
      </c>
      <c r="M151" s="34">
        <v>182.22</v>
      </c>
      <c r="N151" s="34">
        <v>805.82</v>
      </c>
      <c r="O151" s="34">
        <v>1294.23</v>
      </c>
      <c r="P151" s="34">
        <v>1506.09</v>
      </c>
      <c r="Q151" s="34">
        <v>1345.92</v>
      </c>
      <c r="R151" s="34">
        <v>1866.8</v>
      </c>
      <c r="S151" s="34">
        <v>1783.94</v>
      </c>
      <c r="T151" s="34">
        <v>238.85</v>
      </c>
      <c r="U151" s="34">
        <v>61.79</v>
      </c>
      <c r="V151" s="34">
        <v>46.5</v>
      </c>
      <c r="W151" s="34">
        <v>47.68</v>
      </c>
      <c r="X151" s="34">
        <v>0</v>
      </c>
      <c r="Y151" s="34">
        <v>0</v>
      </c>
    </row>
    <row r="152" spans="1:25" ht="15">
      <c r="A152" s="33">
        <v>45449</v>
      </c>
      <c r="B152" s="34">
        <v>179.28</v>
      </c>
      <c r="C152" s="34">
        <v>178.01</v>
      </c>
      <c r="D152" s="34">
        <v>203.99</v>
      </c>
      <c r="E152" s="34">
        <v>554.38</v>
      </c>
      <c r="F152" s="34">
        <v>256.41000000000003</v>
      </c>
      <c r="G152" s="34">
        <v>1003.13</v>
      </c>
      <c r="H152" s="34">
        <v>1008.51</v>
      </c>
      <c r="I152" s="34">
        <v>573.39</v>
      </c>
      <c r="J152" s="34">
        <v>438.42</v>
      </c>
      <c r="K152" s="34">
        <v>86.33</v>
      </c>
      <c r="L152" s="34">
        <v>91.87</v>
      </c>
      <c r="M152" s="34">
        <v>87.57</v>
      </c>
      <c r="N152" s="34">
        <v>90.9</v>
      </c>
      <c r="O152" s="34">
        <v>96.15</v>
      </c>
      <c r="P152" s="34">
        <v>855.78</v>
      </c>
      <c r="Q152" s="34">
        <v>875.83</v>
      </c>
      <c r="R152" s="34">
        <v>857.93</v>
      </c>
      <c r="S152" s="34">
        <v>55.12</v>
      </c>
      <c r="T152" s="34">
        <v>35.53</v>
      </c>
      <c r="U152" s="34">
        <v>0</v>
      </c>
      <c r="V152" s="34">
        <v>99.72</v>
      </c>
      <c r="W152" s="34">
        <v>0</v>
      </c>
      <c r="X152" s="34">
        <v>0</v>
      </c>
      <c r="Y152" s="34">
        <v>0</v>
      </c>
    </row>
    <row r="153" spans="1:25" ht="15">
      <c r="A153" s="33">
        <v>45450</v>
      </c>
      <c r="B153" s="34">
        <v>38.6</v>
      </c>
      <c r="C153" s="34">
        <v>0</v>
      </c>
      <c r="D153" s="34">
        <v>566.94000000000005</v>
      </c>
      <c r="E153" s="34">
        <v>466.31</v>
      </c>
      <c r="F153" s="34">
        <v>0</v>
      </c>
      <c r="G153" s="34">
        <v>894.46</v>
      </c>
      <c r="H153" s="34">
        <v>368.16</v>
      </c>
      <c r="I153" s="34">
        <v>410.14</v>
      </c>
      <c r="J153" s="34">
        <v>385.46</v>
      </c>
      <c r="K153" s="34">
        <v>61.54</v>
      </c>
      <c r="L153" s="34">
        <v>40.67</v>
      </c>
      <c r="M153" s="34">
        <v>6.82</v>
      </c>
      <c r="N153" s="34">
        <v>31.67</v>
      </c>
      <c r="O153" s="34">
        <v>25.08</v>
      </c>
      <c r="P153" s="34">
        <v>24.52</v>
      </c>
      <c r="Q153" s="34">
        <v>10.58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</row>
    <row r="154" spans="1:25" ht="15">
      <c r="A154" s="33">
        <v>45451</v>
      </c>
      <c r="B154" s="34">
        <v>0</v>
      </c>
      <c r="C154" s="34">
        <v>76.150000000000006</v>
      </c>
      <c r="D154" s="34">
        <v>27.86</v>
      </c>
      <c r="E154" s="34">
        <v>0</v>
      </c>
      <c r="F154" s="34">
        <v>0</v>
      </c>
      <c r="G154" s="34">
        <v>72.959999999999994</v>
      </c>
      <c r="H154" s="34">
        <v>53.68</v>
      </c>
      <c r="I154" s="34">
        <v>187</v>
      </c>
      <c r="J154" s="34">
        <v>254.99</v>
      </c>
      <c r="K154" s="34">
        <v>28.95</v>
      </c>
      <c r="L154" s="34">
        <v>26.75</v>
      </c>
      <c r="M154" s="34">
        <v>28.6</v>
      </c>
      <c r="N154" s="34">
        <v>26.62</v>
      </c>
      <c r="O154" s="34">
        <v>20</v>
      </c>
      <c r="P154" s="34">
        <v>22.84</v>
      </c>
      <c r="Q154" s="34">
        <v>43.79</v>
      </c>
      <c r="R154" s="34">
        <v>84.71</v>
      </c>
      <c r="S154" s="34">
        <v>3.92</v>
      </c>
      <c r="T154" s="34">
        <v>0</v>
      </c>
      <c r="U154" s="34">
        <v>11.24</v>
      </c>
      <c r="V154" s="34">
        <v>9.67</v>
      </c>
      <c r="W154" s="34">
        <v>0</v>
      </c>
      <c r="X154" s="34">
        <v>0</v>
      </c>
      <c r="Y154" s="34">
        <v>0</v>
      </c>
    </row>
    <row r="155" spans="1:25" ht="15">
      <c r="A155" s="33">
        <v>45452</v>
      </c>
      <c r="B155" s="34">
        <v>0</v>
      </c>
      <c r="C155" s="34">
        <v>0</v>
      </c>
      <c r="D155" s="34">
        <v>0</v>
      </c>
      <c r="E155" s="34">
        <v>0</v>
      </c>
      <c r="F155" s="34">
        <v>11.22</v>
      </c>
      <c r="G155" s="34">
        <v>148.63</v>
      </c>
      <c r="H155" s="34">
        <v>244</v>
      </c>
      <c r="I155" s="34">
        <v>202.88</v>
      </c>
      <c r="J155" s="34">
        <v>193.72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</row>
    <row r="156" spans="1:25" ht="15">
      <c r="A156" s="33">
        <v>45453</v>
      </c>
      <c r="B156" s="34">
        <v>38.33</v>
      </c>
      <c r="C156" s="34">
        <v>83.38</v>
      </c>
      <c r="D156" s="34">
        <v>0</v>
      </c>
      <c r="E156" s="34">
        <v>0</v>
      </c>
      <c r="F156" s="34">
        <v>196.09</v>
      </c>
      <c r="G156" s="34">
        <v>244.46</v>
      </c>
      <c r="H156" s="34">
        <v>52.85</v>
      </c>
      <c r="I156" s="34">
        <v>323.07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</row>
    <row r="157" spans="1:25" ht="15">
      <c r="A157" s="33">
        <v>45454</v>
      </c>
      <c r="B157" s="34">
        <v>0</v>
      </c>
      <c r="C157" s="34">
        <v>0</v>
      </c>
      <c r="D157" s="34">
        <v>0</v>
      </c>
      <c r="E157" s="34">
        <v>0</v>
      </c>
      <c r="F157" s="34">
        <v>14.35</v>
      </c>
      <c r="G157" s="34">
        <v>976.43</v>
      </c>
      <c r="H157" s="34">
        <v>56.09</v>
      </c>
      <c r="I157" s="34">
        <v>235.06</v>
      </c>
      <c r="J157" s="34">
        <v>183.17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121.1</v>
      </c>
      <c r="Q157" s="34">
        <v>413.34</v>
      </c>
      <c r="R157" s="34">
        <v>86.1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</row>
    <row r="158" spans="1:25" ht="15">
      <c r="A158" s="33">
        <v>45455</v>
      </c>
      <c r="B158" s="34">
        <v>0</v>
      </c>
      <c r="C158" s="34">
        <v>54.22</v>
      </c>
      <c r="D158" s="34">
        <v>151.93</v>
      </c>
      <c r="E158" s="34">
        <v>51.15</v>
      </c>
      <c r="F158" s="34">
        <v>85.7</v>
      </c>
      <c r="G158" s="34">
        <v>197.39</v>
      </c>
      <c r="H158" s="34">
        <v>192.32</v>
      </c>
      <c r="I158" s="34">
        <v>189.55</v>
      </c>
      <c r="J158" s="34">
        <v>498</v>
      </c>
      <c r="K158" s="34">
        <v>48.05</v>
      </c>
      <c r="L158" s="34">
        <v>0</v>
      </c>
      <c r="M158" s="34">
        <v>0</v>
      </c>
      <c r="N158" s="34">
        <v>16.68</v>
      </c>
      <c r="O158" s="34">
        <v>15.69</v>
      </c>
      <c r="P158" s="34">
        <v>25.31</v>
      </c>
      <c r="Q158" s="34">
        <v>42.71</v>
      </c>
      <c r="R158" s="34">
        <v>19.600000000000001</v>
      </c>
      <c r="S158" s="34">
        <v>5.99</v>
      </c>
      <c r="T158" s="34">
        <v>2.63</v>
      </c>
      <c r="U158" s="34">
        <v>39.549999999999997</v>
      </c>
      <c r="V158" s="34">
        <v>36.71</v>
      </c>
      <c r="W158" s="34">
        <v>0</v>
      </c>
      <c r="X158" s="34">
        <v>36.99</v>
      </c>
      <c r="Y158" s="34">
        <v>0</v>
      </c>
    </row>
    <row r="159" spans="1:25" ht="15">
      <c r="A159" s="33">
        <v>45456</v>
      </c>
      <c r="B159" s="34">
        <v>0</v>
      </c>
      <c r="C159" s="34">
        <v>0</v>
      </c>
      <c r="D159" s="34">
        <v>0</v>
      </c>
      <c r="E159" s="34">
        <v>0</v>
      </c>
      <c r="F159" s="34">
        <v>192.18</v>
      </c>
      <c r="G159" s="34">
        <v>120.77</v>
      </c>
      <c r="H159" s="34">
        <v>103.12</v>
      </c>
      <c r="I159" s="34">
        <v>336.63</v>
      </c>
      <c r="J159" s="34">
        <v>0</v>
      </c>
      <c r="K159" s="34">
        <v>32.590000000000003</v>
      </c>
      <c r="L159" s="34">
        <v>188.06</v>
      </c>
      <c r="M159" s="34">
        <v>265.08999999999997</v>
      </c>
      <c r="N159" s="34">
        <v>721.76</v>
      </c>
      <c r="O159" s="34">
        <v>746.96</v>
      </c>
      <c r="P159" s="34">
        <v>741.17</v>
      </c>
      <c r="Q159" s="34">
        <v>817.96</v>
      </c>
      <c r="R159" s="34">
        <v>645.23</v>
      </c>
      <c r="S159" s="34">
        <v>505.86</v>
      </c>
      <c r="T159" s="34">
        <v>231.52</v>
      </c>
      <c r="U159" s="34">
        <v>29.38</v>
      </c>
      <c r="V159" s="34">
        <v>183.4</v>
      </c>
      <c r="W159" s="34">
        <v>0</v>
      </c>
      <c r="X159" s="34">
        <v>0</v>
      </c>
      <c r="Y159" s="34">
        <v>0</v>
      </c>
    </row>
    <row r="160" spans="1:25" ht="15">
      <c r="A160" s="33">
        <v>45457</v>
      </c>
      <c r="B160" s="34">
        <v>46.66</v>
      </c>
      <c r="C160" s="34">
        <v>18.48</v>
      </c>
      <c r="D160" s="34">
        <v>30.91</v>
      </c>
      <c r="E160" s="34">
        <v>3.61</v>
      </c>
      <c r="F160" s="34">
        <v>77.38</v>
      </c>
      <c r="G160" s="34">
        <v>127.17</v>
      </c>
      <c r="H160" s="34">
        <v>218.25</v>
      </c>
      <c r="I160" s="34">
        <v>471.55</v>
      </c>
      <c r="J160" s="34">
        <v>44.43</v>
      </c>
      <c r="K160" s="34">
        <v>268.82</v>
      </c>
      <c r="L160" s="34">
        <v>185.44</v>
      </c>
      <c r="M160" s="34">
        <v>178.96</v>
      </c>
      <c r="N160" s="34">
        <v>91.79</v>
      </c>
      <c r="O160" s="34">
        <v>306.25</v>
      </c>
      <c r="P160" s="34">
        <v>714.11</v>
      </c>
      <c r="Q160" s="34">
        <v>547.20000000000005</v>
      </c>
      <c r="R160" s="34">
        <v>360.41</v>
      </c>
      <c r="S160" s="34">
        <v>273.95999999999998</v>
      </c>
      <c r="T160" s="34">
        <v>513.80999999999995</v>
      </c>
      <c r="U160" s="34">
        <v>29.86</v>
      </c>
      <c r="V160" s="34">
        <v>7.16</v>
      </c>
      <c r="W160" s="34">
        <v>0</v>
      </c>
      <c r="X160" s="34">
        <v>0</v>
      </c>
      <c r="Y160" s="34">
        <v>0</v>
      </c>
    </row>
    <row r="161" spans="1:25" ht="15">
      <c r="A161" s="33">
        <v>45458</v>
      </c>
      <c r="B161" s="34">
        <v>0</v>
      </c>
      <c r="C161" s="34">
        <v>0</v>
      </c>
      <c r="D161" s="34">
        <v>0</v>
      </c>
      <c r="E161" s="34">
        <v>27.48</v>
      </c>
      <c r="F161" s="34">
        <v>138.29</v>
      </c>
      <c r="G161" s="34">
        <v>156.07</v>
      </c>
      <c r="H161" s="34">
        <v>152.62</v>
      </c>
      <c r="I161" s="34">
        <v>277.43</v>
      </c>
      <c r="J161" s="34">
        <v>380.69</v>
      </c>
      <c r="K161" s="34">
        <v>0</v>
      </c>
      <c r="L161" s="34">
        <v>5.32</v>
      </c>
      <c r="M161" s="34">
        <v>0</v>
      </c>
      <c r="N161" s="34">
        <v>22.62</v>
      </c>
      <c r="O161" s="34">
        <v>18.03</v>
      </c>
      <c r="P161" s="34">
        <v>14.83</v>
      </c>
      <c r="Q161" s="34">
        <v>56.23</v>
      </c>
      <c r="R161" s="34">
        <v>60</v>
      </c>
      <c r="S161" s="34">
        <v>0</v>
      </c>
      <c r="T161" s="34">
        <v>0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</row>
    <row r="162" spans="1:25" ht="15">
      <c r="A162" s="33">
        <v>45459</v>
      </c>
      <c r="B162" s="34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133.93</v>
      </c>
      <c r="J162" s="34">
        <v>320.33</v>
      </c>
      <c r="K162" s="34">
        <v>42.17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</row>
    <row r="163" spans="1:25" ht="15">
      <c r="A163" s="33">
        <v>45460</v>
      </c>
      <c r="B163" s="34">
        <v>4.67</v>
      </c>
      <c r="C163" s="34">
        <v>48.8</v>
      </c>
      <c r="D163" s="34">
        <v>101.45</v>
      </c>
      <c r="E163" s="34">
        <v>112.41</v>
      </c>
      <c r="F163" s="34">
        <v>77.290000000000006</v>
      </c>
      <c r="G163" s="34">
        <v>143.72999999999999</v>
      </c>
      <c r="H163" s="34">
        <v>240.21</v>
      </c>
      <c r="I163" s="34">
        <v>327.42</v>
      </c>
      <c r="J163" s="34">
        <v>22.77</v>
      </c>
      <c r="K163" s="34">
        <v>19.39</v>
      </c>
      <c r="L163" s="34">
        <v>116.32</v>
      </c>
      <c r="M163" s="34">
        <v>200.91</v>
      </c>
      <c r="N163" s="34">
        <v>281.33</v>
      </c>
      <c r="O163" s="34">
        <v>307.87</v>
      </c>
      <c r="P163" s="34">
        <v>251.16</v>
      </c>
      <c r="Q163" s="34">
        <v>244.25</v>
      </c>
      <c r="R163" s="34">
        <v>315.61</v>
      </c>
      <c r="S163" s="34">
        <v>419.45</v>
      </c>
      <c r="T163" s="34">
        <v>255.75</v>
      </c>
      <c r="U163" s="34">
        <v>75.36</v>
      </c>
      <c r="V163" s="34">
        <v>27.52</v>
      </c>
      <c r="W163" s="34">
        <v>20.75</v>
      </c>
      <c r="X163" s="34">
        <v>92.96</v>
      </c>
      <c r="Y163" s="34">
        <v>0</v>
      </c>
    </row>
    <row r="164" spans="1:25" ht="15">
      <c r="A164" s="33">
        <v>45461</v>
      </c>
      <c r="B164" s="34">
        <v>39.64</v>
      </c>
      <c r="C164" s="34">
        <v>69.959999999999994</v>
      </c>
      <c r="D164" s="34">
        <v>153.76</v>
      </c>
      <c r="E164" s="34">
        <v>141.63</v>
      </c>
      <c r="F164" s="34">
        <v>192.99</v>
      </c>
      <c r="G164" s="34">
        <v>231.58</v>
      </c>
      <c r="H164" s="34">
        <v>270.85000000000002</v>
      </c>
      <c r="I164" s="34">
        <v>555.01</v>
      </c>
      <c r="J164" s="34">
        <v>99.89</v>
      </c>
      <c r="K164" s="34">
        <v>492.52</v>
      </c>
      <c r="L164" s="34">
        <v>536.75</v>
      </c>
      <c r="M164" s="34">
        <v>656.08</v>
      </c>
      <c r="N164" s="34">
        <v>1431.5</v>
      </c>
      <c r="O164" s="34">
        <v>1585.43</v>
      </c>
      <c r="P164" s="34">
        <v>1609.76</v>
      </c>
      <c r="Q164" s="34">
        <v>1652.39</v>
      </c>
      <c r="R164" s="34">
        <v>935.1</v>
      </c>
      <c r="S164" s="34">
        <v>793.19</v>
      </c>
      <c r="T164" s="34">
        <v>153.81</v>
      </c>
      <c r="U164" s="34">
        <v>72.28</v>
      </c>
      <c r="V164" s="34">
        <v>197.06</v>
      </c>
      <c r="W164" s="34">
        <v>47.65</v>
      </c>
      <c r="X164" s="34">
        <v>0</v>
      </c>
      <c r="Y164" s="34">
        <v>0</v>
      </c>
    </row>
    <row r="165" spans="1:25" ht="15">
      <c r="A165" s="33">
        <v>45462</v>
      </c>
      <c r="B165" s="34">
        <v>52.27</v>
      </c>
      <c r="C165" s="34">
        <v>52.37</v>
      </c>
      <c r="D165" s="34">
        <v>144.77000000000001</v>
      </c>
      <c r="E165" s="34">
        <v>82.1</v>
      </c>
      <c r="F165" s="34">
        <v>246.1</v>
      </c>
      <c r="G165" s="34">
        <v>153.18</v>
      </c>
      <c r="H165" s="34">
        <v>276.83</v>
      </c>
      <c r="I165" s="34">
        <v>454.07</v>
      </c>
      <c r="J165" s="34">
        <v>50.98</v>
      </c>
      <c r="K165" s="34">
        <v>235.09</v>
      </c>
      <c r="L165" s="34">
        <v>886.21</v>
      </c>
      <c r="M165" s="34">
        <v>857.92</v>
      </c>
      <c r="N165" s="34">
        <v>868.34</v>
      </c>
      <c r="O165" s="34">
        <v>835.19</v>
      </c>
      <c r="P165" s="34">
        <v>840.12</v>
      </c>
      <c r="Q165" s="34">
        <v>906.64</v>
      </c>
      <c r="R165" s="34">
        <v>2574.25</v>
      </c>
      <c r="S165" s="34">
        <v>1984.1</v>
      </c>
      <c r="T165" s="34">
        <v>2250.86</v>
      </c>
      <c r="U165" s="34">
        <v>3549.73</v>
      </c>
      <c r="V165" s="34">
        <v>869.45</v>
      </c>
      <c r="W165" s="34">
        <v>922.11</v>
      </c>
      <c r="X165" s="34">
        <v>832.98</v>
      </c>
      <c r="Y165" s="34">
        <v>517.41</v>
      </c>
    </row>
    <row r="166" spans="1:25" ht="15">
      <c r="A166" s="33">
        <v>45463</v>
      </c>
      <c r="B166" s="34">
        <v>42.33</v>
      </c>
      <c r="C166" s="34">
        <v>40.65</v>
      </c>
      <c r="D166" s="34">
        <v>0</v>
      </c>
      <c r="E166" s="34">
        <v>0</v>
      </c>
      <c r="F166" s="34">
        <v>24.69</v>
      </c>
      <c r="G166" s="34">
        <v>243.26</v>
      </c>
      <c r="H166" s="34">
        <v>291.33</v>
      </c>
      <c r="I166" s="34">
        <v>564.42999999999995</v>
      </c>
      <c r="J166" s="34">
        <v>83.53</v>
      </c>
      <c r="K166" s="34">
        <v>411.38</v>
      </c>
      <c r="L166" s="34">
        <v>799.97</v>
      </c>
      <c r="M166" s="34">
        <v>870.17</v>
      </c>
      <c r="N166" s="34">
        <v>1286.72</v>
      </c>
      <c r="O166" s="34">
        <v>2134.85</v>
      </c>
      <c r="P166" s="34">
        <v>2181.73</v>
      </c>
      <c r="Q166" s="34">
        <v>2164.7800000000002</v>
      </c>
      <c r="R166" s="34">
        <v>876.94</v>
      </c>
      <c r="S166" s="34">
        <v>100.45</v>
      </c>
      <c r="T166" s="34">
        <v>0</v>
      </c>
      <c r="U166" s="34">
        <v>19.34</v>
      </c>
      <c r="V166" s="34">
        <v>23.63</v>
      </c>
      <c r="W166" s="34">
        <v>9.7100000000000009</v>
      </c>
      <c r="X166" s="34">
        <v>0</v>
      </c>
      <c r="Y166" s="34">
        <v>0</v>
      </c>
    </row>
    <row r="167" spans="1:25" ht="15">
      <c r="A167" s="33">
        <v>45464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4">
        <v>955.53</v>
      </c>
      <c r="H167" s="34">
        <v>214.2</v>
      </c>
      <c r="I167" s="34">
        <v>213.86</v>
      </c>
      <c r="J167" s="34">
        <v>216.34</v>
      </c>
      <c r="K167" s="34">
        <v>3.31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</row>
    <row r="168" spans="1:25" ht="15">
      <c r="A168" s="33">
        <v>45465</v>
      </c>
      <c r="B168" s="34">
        <v>0</v>
      </c>
      <c r="C168" s="34">
        <v>0</v>
      </c>
      <c r="D168" s="34">
        <v>4.72</v>
      </c>
      <c r="E168" s="34">
        <v>0</v>
      </c>
      <c r="F168" s="34">
        <v>61.43</v>
      </c>
      <c r="G168" s="34">
        <v>74.73</v>
      </c>
      <c r="H168" s="34">
        <v>141.6</v>
      </c>
      <c r="I168" s="34">
        <v>234.03</v>
      </c>
      <c r="J168" s="34">
        <v>218.25</v>
      </c>
      <c r="K168" s="34">
        <v>32.44</v>
      </c>
      <c r="L168" s="34">
        <v>4.43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</row>
    <row r="169" spans="1:25" ht="15">
      <c r="A169" s="33">
        <v>45466</v>
      </c>
      <c r="B169" s="34">
        <v>0</v>
      </c>
      <c r="C169" s="34">
        <v>0</v>
      </c>
      <c r="D169" s="34">
        <v>0</v>
      </c>
      <c r="E169" s="34">
        <v>0</v>
      </c>
      <c r="F169" s="34">
        <v>0</v>
      </c>
      <c r="G169" s="34">
        <v>106.73</v>
      </c>
      <c r="H169" s="34">
        <v>52.09</v>
      </c>
      <c r="I169" s="34">
        <v>127.18</v>
      </c>
      <c r="J169" s="34">
        <v>100.53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3.08</v>
      </c>
      <c r="W169" s="34">
        <v>0</v>
      </c>
      <c r="X169" s="34">
        <v>0</v>
      </c>
      <c r="Y169" s="34">
        <v>0</v>
      </c>
    </row>
    <row r="170" spans="1:25" ht="15">
      <c r="A170" s="33">
        <v>45467</v>
      </c>
      <c r="B170" s="34">
        <v>0</v>
      </c>
      <c r="C170" s="34">
        <v>0</v>
      </c>
      <c r="D170" s="34">
        <v>0</v>
      </c>
      <c r="E170" s="34">
        <v>21.93</v>
      </c>
      <c r="F170" s="34">
        <v>17.170000000000002</v>
      </c>
      <c r="G170" s="34">
        <v>86.52</v>
      </c>
      <c r="H170" s="34">
        <v>196.65</v>
      </c>
      <c r="I170" s="34">
        <v>386.71</v>
      </c>
      <c r="J170" s="34">
        <v>29.1</v>
      </c>
      <c r="K170" s="34">
        <v>22.87</v>
      </c>
      <c r="L170" s="34">
        <v>39.619999999999997</v>
      </c>
      <c r="M170" s="34">
        <v>12.15</v>
      </c>
      <c r="N170" s="34">
        <v>74.5</v>
      </c>
      <c r="O170" s="34">
        <v>22.91</v>
      </c>
      <c r="P170" s="34">
        <v>0</v>
      </c>
      <c r="Q170" s="34">
        <v>0</v>
      </c>
      <c r="R170" s="34">
        <v>0</v>
      </c>
      <c r="S170" s="34">
        <v>0</v>
      </c>
      <c r="T170" s="34">
        <v>0.93</v>
      </c>
      <c r="U170" s="34">
        <v>1.08</v>
      </c>
      <c r="V170" s="34">
        <v>0.66</v>
      </c>
      <c r="W170" s="34">
        <v>0</v>
      </c>
      <c r="X170" s="34">
        <v>0</v>
      </c>
      <c r="Y170" s="34">
        <v>0</v>
      </c>
    </row>
    <row r="171" spans="1:25" ht="15">
      <c r="A171" s="33">
        <v>45468</v>
      </c>
      <c r="B171" s="34">
        <v>0</v>
      </c>
      <c r="C171" s="34">
        <v>0</v>
      </c>
      <c r="D171" s="34">
        <v>0</v>
      </c>
      <c r="E171" s="34">
        <v>0</v>
      </c>
      <c r="F171" s="34">
        <v>0</v>
      </c>
      <c r="G171" s="34">
        <v>192.12</v>
      </c>
      <c r="H171" s="34">
        <v>118.38</v>
      </c>
      <c r="I171" s="34">
        <v>195.48</v>
      </c>
      <c r="J171" s="34">
        <v>43.07</v>
      </c>
      <c r="K171" s="34">
        <v>49.09</v>
      </c>
      <c r="L171" s="34">
        <v>40.46</v>
      </c>
      <c r="M171" s="34">
        <v>5.12</v>
      </c>
      <c r="N171" s="34">
        <v>38.450000000000003</v>
      </c>
      <c r="O171" s="34">
        <v>32.409999999999997</v>
      </c>
      <c r="P171" s="34">
        <v>31.82</v>
      </c>
      <c r="Q171" s="34">
        <v>23.71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</row>
    <row r="172" spans="1:25" ht="15">
      <c r="A172" s="33">
        <v>45469</v>
      </c>
      <c r="B172" s="34">
        <v>0</v>
      </c>
      <c r="C172" s="34">
        <v>0</v>
      </c>
      <c r="D172" s="34">
        <v>0</v>
      </c>
      <c r="E172" s="34">
        <v>0</v>
      </c>
      <c r="F172" s="34">
        <v>0</v>
      </c>
      <c r="G172" s="34">
        <v>181.56</v>
      </c>
      <c r="H172" s="34">
        <v>220.09</v>
      </c>
      <c r="I172" s="34">
        <v>289.62</v>
      </c>
      <c r="J172" s="34">
        <v>4.4000000000000004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</row>
    <row r="173" spans="1:25" ht="15">
      <c r="A173" s="33">
        <v>45470</v>
      </c>
      <c r="B173" s="34">
        <v>0</v>
      </c>
      <c r="C173" s="34">
        <v>0</v>
      </c>
      <c r="D173" s="34">
        <v>0</v>
      </c>
      <c r="E173" s="34">
        <v>0</v>
      </c>
      <c r="F173" s="34">
        <v>45.27</v>
      </c>
      <c r="G173" s="34">
        <v>130.62</v>
      </c>
      <c r="H173" s="34">
        <v>99.94</v>
      </c>
      <c r="I173" s="34">
        <v>294.92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237.46</v>
      </c>
      <c r="R173" s="34">
        <v>33.72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</row>
    <row r="174" spans="1:25" ht="15">
      <c r="A174" s="33">
        <v>45471</v>
      </c>
      <c r="B174" s="34">
        <v>0</v>
      </c>
      <c r="C174" s="34">
        <v>0</v>
      </c>
      <c r="D174" s="34">
        <v>0</v>
      </c>
      <c r="E174" s="34">
        <v>0</v>
      </c>
      <c r="F174" s="34">
        <v>0</v>
      </c>
      <c r="G174" s="34">
        <v>151.91</v>
      </c>
      <c r="H174" s="34">
        <v>128.08000000000001</v>
      </c>
      <c r="I174" s="34">
        <v>280.45999999999998</v>
      </c>
      <c r="J174" s="34">
        <v>79.3</v>
      </c>
      <c r="K174" s="34">
        <v>9.7100000000000009</v>
      </c>
      <c r="L174" s="34">
        <v>57.27</v>
      </c>
      <c r="M174" s="34">
        <v>47.86</v>
      </c>
      <c r="N174" s="34">
        <v>104.82</v>
      </c>
      <c r="O174" s="34">
        <v>21.15</v>
      </c>
      <c r="P174" s="34">
        <v>3.02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40.6</v>
      </c>
      <c r="W174" s="34">
        <v>0</v>
      </c>
      <c r="X174" s="34">
        <v>0</v>
      </c>
      <c r="Y174" s="34">
        <v>0</v>
      </c>
    </row>
    <row r="175" spans="1:25" ht="15">
      <c r="A175" s="33">
        <v>45472</v>
      </c>
      <c r="B175" s="34">
        <v>0</v>
      </c>
      <c r="C175" s="34">
        <v>1.53</v>
      </c>
      <c r="D175" s="34">
        <v>0</v>
      </c>
      <c r="E175" s="34">
        <v>0</v>
      </c>
      <c r="F175" s="34">
        <v>70.34</v>
      </c>
      <c r="G175" s="34">
        <v>150.97999999999999</v>
      </c>
      <c r="H175" s="34">
        <v>183.65</v>
      </c>
      <c r="I175" s="34">
        <v>195.98</v>
      </c>
      <c r="J175" s="34">
        <v>180.14</v>
      </c>
      <c r="K175" s="34">
        <v>81.489999999999995</v>
      </c>
      <c r="L175" s="34">
        <v>141.53</v>
      </c>
      <c r="M175" s="34">
        <v>100.99</v>
      </c>
      <c r="N175" s="34">
        <v>82.19</v>
      </c>
      <c r="O175" s="34">
        <v>30.87</v>
      </c>
      <c r="P175" s="34">
        <v>7.65</v>
      </c>
      <c r="Q175" s="34">
        <v>0</v>
      </c>
      <c r="R175" s="34">
        <v>0</v>
      </c>
      <c r="S175" s="34">
        <v>0</v>
      </c>
      <c r="T175" s="34">
        <v>267.7</v>
      </c>
      <c r="U175" s="34">
        <v>55.99</v>
      </c>
      <c r="V175" s="34">
        <v>178.67</v>
      </c>
      <c r="W175" s="34">
        <v>149.63999999999999</v>
      </c>
      <c r="X175" s="34">
        <v>0</v>
      </c>
      <c r="Y175" s="34">
        <v>83.7</v>
      </c>
    </row>
    <row r="176" spans="1:25" ht="15">
      <c r="A176" s="33">
        <v>45473</v>
      </c>
      <c r="B176" s="34">
        <v>2.23</v>
      </c>
      <c r="C176" s="34">
        <v>65.8</v>
      </c>
      <c r="D176" s="34">
        <v>0</v>
      </c>
      <c r="E176" s="34">
        <v>0</v>
      </c>
      <c r="F176" s="34">
        <v>0</v>
      </c>
      <c r="G176" s="34">
        <v>171.82</v>
      </c>
      <c r="H176" s="34">
        <v>233.78</v>
      </c>
      <c r="I176" s="34">
        <v>181.76</v>
      </c>
      <c r="J176" s="34">
        <v>488.11</v>
      </c>
      <c r="K176" s="34">
        <v>59</v>
      </c>
      <c r="L176" s="34">
        <v>58.65</v>
      </c>
      <c r="M176" s="34">
        <v>141.86000000000001</v>
      </c>
      <c r="N176" s="34">
        <v>187.31</v>
      </c>
      <c r="O176" s="34">
        <v>238.4</v>
      </c>
      <c r="P176" s="34">
        <v>329.48</v>
      </c>
      <c r="Q176" s="34">
        <v>999.82</v>
      </c>
      <c r="R176" s="34">
        <v>1400.39</v>
      </c>
      <c r="S176" s="34">
        <v>2776.45</v>
      </c>
      <c r="T176" s="34">
        <v>2625.22</v>
      </c>
      <c r="U176" s="34">
        <v>603.41</v>
      </c>
      <c r="V176" s="34">
        <v>1353.93</v>
      </c>
      <c r="W176" s="34">
        <v>846.68</v>
      </c>
      <c r="X176" s="34">
        <v>52.36</v>
      </c>
      <c r="Y176" s="34">
        <v>73.08</v>
      </c>
    </row>
    <row r="179" spans="1:25">
      <c r="A179" s="36" t="s">
        <v>8</v>
      </c>
      <c r="B179" s="37"/>
      <c r="C179" s="38"/>
      <c r="D179" s="39"/>
      <c r="E179" s="39"/>
      <c r="F179" s="39"/>
      <c r="G179" s="40" t="s">
        <v>38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41"/>
    </row>
    <row r="180" spans="1:25" ht="24">
      <c r="A180" s="42"/>
      <c r="B180" s="43" t="s">
        <v>10</v>
      </c>
      <c r="C180" s="44" t="s">
        <v>11</v>
      </c>
      <c r="D180" s="44" t="s">
        <v>12</v>
      </c>
      <c r="E180" s="44" t="s">
        <v>13</v>
      </c>
      <c r="F180" s="44" t="s">
        <v>14</v>
      </c>
      <c r="G180" s="44" t="s">
        <v>15</v>
      </c>
      <c r="H180" s="44" t="s">
        <v>16</v>
      </c>
      <c r="I180" s="44" t="s">
        <v>17</v>
      </c>
      <c r="J180" s="44" t="s">
        <v>18</v>
      </c>
      <c r="K180" s="44" t="s">
        <v>19</v>
      </c>
      <c r="L180" s="44" t="s">
        <v>20</v>
      </c>
      <c r="M180" s="44" t="s">
        <v>21</v>
      </c>
      <c r="N180" s="44" t="s">
        <v>22</v>
      </c>
      <c r="O180" s="44" t="s">
        <v>23</v>
      </c>
      <c r="P180" s="44" t="s">
        <v>24</v>
      </c>
      <c r="Q180" s="44" t="s">
        <v>25</v>
      </c>
      <c r="R180" s="44" t="s">
        <v>26</v>
      </c>
      <c r="S180" s="44" t="s">
        <v>27</v>
      </c>
      <c r="T180" s="44" t="s">
        <v>28</v>
      </c>
      <c r="U180" s="44" t="s">
        <v>29</v>
      </c>
      <c r="V180" s="44" t="s">
        <v>30</v>
      </c>
      <c r="W180" s="44" t="s">
        <v>31</v>
      </c>
      <c r="X180" s="44" t="s">
        <v>32</v>
      </c>
      <c r="Y180" s="44" t="s">
        <v>33</v>
      </c>
    </row>
    <row r="181" spans="1:25" ht="15">
      <c r="A181" s="33">
        <v>45444</v>
      </c>
      <c r="B181" s="45">
        <v>119.39</v>
      </c>
      <c r="C181" s="45">
        <v>222.77</v>
      </c>
      <c r="D181" s="45">
        <v>168.28</v>
      </c>
      <c r="E181" s="45">
        <v>219.62</v>
      </c>
      <c r="F181" s="45">
        <v>692.17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10.72</v>
      </c>
      <c r="T181" s="45">
        <v>0</v>
      </c>
      <c r="U181" s="45">
        <v>0</v>
      </c>
      <c r="V181" s="45">
        <v>0</v>
      </c>
      <c r="W181" s="45">
        <v>581.13</v>
      </c>
      <c r="X181" s="45">
        <v>283.33</v>
      </c>
      <c r="Y181" s="45">
        <v>1289.47</v>
      </c>
    </row>
    <row r="182" spans="1:25" ht="15">
      <c r="A182" s="33">
        <v>45445</v>
      </c>
      <c r="B182" s="45">
        <v>1215.01</v>
      </c>
      <c r="C182" s="45">
        <v>1003.81</v>
      </c>
      <c r="D182" s="45">
        <v>797.85</v>
      </c>
      <c r="E182" s="45">
        <v>284.62</v>
      </c>
      <c r="F182" s="45">
        <v>573.61</v>
      </c>
      <c r="G182" s="45">
        <v>0</v>
      </c>
      <c r="H182" s="45">
        <v>5.44</v>
      </c>
      <c r="I182" s="45">
        <v>0</v>
      </c>
      <c r="J182" s="45">
        <v>0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0</v>
      </c>
      <c r="T182" s="45">
        <v>0</v>
      </c>
      <c r="U182" s="45">
        <v>0</v>
      </c>
      <c r="V182" s="45">
        <v>0</v>
      </c>
      <c r="W182" s="45">
        <v>0</v>
      </c>
      <c r="X182" s="45">
        <v>456.81</v>
      </c>
      <c r="Y182" s="45">
        <v>223.94</v>
      </c>
    </row>
    <row r="183" spans="1:25" ht="15">
      <c r="A183" s="33">
        <v>45446</v>
      </c>
      <c r="B183" s="45">
        <v>109.58</v>
      </c>
      <c r="C183" s="45">
        <v>6.39</v>
      </c>
      <c r="D183" s="45">
        <v>118.7</v>
      </c>
      <c r="E183" s="45">
        <v>137.87</v>
      </c>
      <c r="F183" s="45">
        <v>105.31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5">
        <v>0</v>
      </c>
      <c r="M183" s="45">
        <v>0</v>
      </c>
      <c r="N183" s="45">
        <v>0</v>
      </c>
      <c r="O183" s="45">
        <v>0</v>
      </c>
      <c r="P183" s="45">
        <v>0</v>
      </c>
      <c r="Q183" s="45">
        <v>0</v>
      </c>
      <c r="R183" s="45">
        <v>0</v>
      </c>
      <c r="S183" s="45">
        <v>0</v>
      </c>
      <c r="T183" s="45">
        <v>0</v>
      </c>
      <c r="U183" s="45">
        <v>0</v>
      </c>
      <c r="V183" s="45">
        <v>0</v>
      </c>
      <c r="W183" s="45">
        <v>26.3</v>
      </c>
      <c r="X183" s="45">
        <v>179.5</v>
      </c>
      <c r="Y183" s="45">
        <v>135.05000000000001</v>
      </c>
    </row>
    <row r="184" spans="1:25" ht="15">
      <c r="A184" s="33">
        <v>45447</v>
      </c>
      <c r="B184" s="45">
        <v>153.16999999999999</v>
      </c>
      <c r="C184" s="45">
        <v>211</v>
      </c>
      <c r="D184" s="45">
        <v>106.53</v>
      </c>
      <c r="E184" s="45">
        <v>66.08</v>
      </c>
      <c r="F184" s="45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v>0</v>
      </c>
      <c r="L184" s="45">
        <v>0</v>
      </c>
      <c r="M184" s="45">
        <v>0</v>
      </c>
      <c r="N184" s="45">
        <v>0</v>
      </c>
      <c r="O184" s="45">
        <v>0</v>
      </c>
      <c r="P184" s="45">
        <v>0</v>
      </c>
      <c r="Q184" s="45">
        <v>0</v>
      </c>
      <c r="R184" s="45">
        <v>0</v>
      </c>
      <c r="S184" s="45">
        <v>0</v>
      </c>
      <c r="T184" s="45">
        <v>0</v>
      </c>
      <c r="U184" s="45">
        <v>0</v>
      </c>
      <c r="V184" s="45">
        <v>0</v>
      </c>
      <c r="W184" s="45">
        <v>12.65</v>
      </c>
      <c r="X184" s="45">
        <v>43.56</v>
      </c>
      <c r="Y184" s="45">
        <v>119.11</v>
      </c>
    </row>
    <row r="185" spans="1:25" ht="15">
      <c r="A185" s="33">
        <v>45448</v>
      </c>
      <c r="B185" s="45">
        <v>0</v>
      </c>
      <c r="C185" s="45">
        <v>16.5</v>
      </c>
      <c r="D185" s="45">
        <v>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1439.84</v>
      </c>
      <c r="L185" s="45">
        <v>0</v>
      </c>
      <c r="M185" s="45">
        <v>0</v>
      </c>
      <c r="N185" s="45">
        <v>0</v>
      </c>
      <c r="O185" s="45">
        <v>0</v>
      </c>
      <c r="P185" s="45">
        <v>0</v>
      </c>
      <c r="Q185" s="45">
        <v>0</v>
      </c>
      <c r="R185" s="45">
        <v>0</v>
      </c>
      <c r="S185" s="45">
        <v>0</v>
      </c>
      <c r="T185" s="45">
        <v>0</v>
      </c>
      <c r="U185" s="45">
        <v>0</v>
      </c>
      <c r="V185" s="45">
        <v>0</v>
      </c>
      <c r="W185" s="45">
        <v>0</v>
      </c>
      <c r="X185" s="45">
        <v>75.489999999999995</v>
      </c>
      <c r="Y185" s="45">
        <v>89.58</v>
      </c>
    </row>
    <row r="186" spans="1:25" ht="15">
      <c r="A186" s="33">
        <v>45449</v>
      </c>
      <c r="B186" s="45">
        <v>0</v>
      </c>
      <c r="C186" s="45">
        <v>0</v>
      </c>
      <c r="D186" s="45">
        <v>0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5">
        <v>0</v>
      </c>
      <c r="M186" s="45">
        <v>0</v>
      </c>
      <c r="N186" s="45">
        <v>0</v>
      </c>
      <c r="O186" s="45">
        <v>0</v>
      </c>
      <c r="P186" s="45">
        <v>0</v>
      </c>
      <c r="Q186" s="45">
        <v>0</v>
      </c>
      <c r="R186" s="45">
        <v>0</v>
      </c>
      <c r="S186" s="45">
        <v>0</v>
      </c>
      <c r="T186" s="45">
        <v>0</v>
      </c>
      <c r="U186" s="45">
        <v>164.17</v>
      </c>
      <c r="V186" s="45">
        <v>0</v>
      </c>
      <c r="W186" s="45">
        <v>104.18</v>
      </c>
      <c r="X186" s="45">
        <v>450.7</v>
      </c>
      <c r="Y186" s="45">
        <v>1129.1300000000001</v>
      </c>
    </row>
    <row r="187" spans="1:25" ht="15">
      <c r="A187" s="33">
        <v>45450</v>
      </c>
      <c r="B187" s="45">
        <v>0</v>
      </c>
      <c r="C187" s="45">
        <v>102.21</v>
      </c>
      <c r="D187" s="45">
        <v>0</v>
      </c>
      <c r="E187" s="45">
        <v>0</v>
      </c>
      <c r="F187" s="45">
        <v>92.78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  <c r="Q187" s="45">
        <v>0</v>
      </c>
      <c r="R187" s="45">
        <v>52.75</v>
      </c>
      <c r="S187" s="45">
        <v>114.03</v>
      </c>
      <c r="T187" s="45">
        <v>258.85000000000002</v>
      </c>
      <c r="U187" s="45">
        <v>331.89</v>
      </c>
      <c r="V187" s="45">
        <v>137.71</v>
      </c>
      <c r="W187" s="45">
        <v>356.36</v>
      </c>
      <c r="X187" s="45">
        <v>608.97</v>
      </c>
      <c r="Y187" s="45">
        <v>411.45</v>
      </c>
    </row>
    <row r="188" spans="1:25" ht="15">
      <c r="A188" s="33">
        <v>45451</v>
      </c>
      <c r="B188" s="45">
        <v>31.85</v>
      </c>
      <c r="C188" s="45">
        <v>0</v>
      </c>
      <c r="D188" s="45">
        <v>0</v>
      </c>
      <c r="E188" s="45">
        <v>688.73</v>
      </c>
      <c r="F188" s="45">
        <v>826.85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5">
        <v>1.57</v>
      </c>
      <c r="U188" s="45">
        <v>0</v>
      </c>
      <c r="V188" s="45">
        <v>0</v>
      </c>
      <c r="W188" s="45">
        <v>65.209999999999994</v>
      </c>
      <c r="X188" s="45">
        <v>697.97</v>
      </c>
      <c r="Y188" s="45">
        <v>283.99</v>
      </c>
    </row>
    <row r="189" spans="1:25" ht="15">
      <c r="A189" s="33">
        <v>45452</v>
      </c>
      <c r="B189" s="45">
        <v>135.22999999999999</v>
      </c>
      <c r="C189" s="45">
        <v>67.13</v>
      </c>
      <c r="D189" s="45">
        <v>30.24</v>
      </c>
      <c r="E189" s="45">
        <v>32.24</v>
      </c>
      <c r="F189" s="45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7.45</v>
      </c>
      <c r="L189" s="45">
        <v>76.16</v>
      </c>
      <c r="M189" s="45">
        <v>97.26</v>
      </c>
      <c r="N189" s="45">
        <v>26.08</v>
      </c>
      <c r="O189" s="45">
        <v>56.38</v>
      </c>
      <c r="P189" s="45">
        <v>57.32</v>
      </c>
      <c r="Q189" s="45">
        <v>38.630000000000003</v>
      </c>
      <c r="R189" s="45">
        <v>135.72</v>
      </c>
      <c r="S189" s="45">
        <v>143.66</v>
      </c>
      <c r="T189" s="45">
        <v>122.7</v>
      </c>
      <c r="U189" s="45">
        <v>117.51</v>
      </c>
      <c r="V189" s="45">
        <v>6.35</v>
      </c>
      <c r="W189" s="45">
        <v>105.59</v>
      </c>
      <c r="X189" s="45">
        <v>780.24</v>
      </c>
      <c r="Y189" s="45">
        <v>423.32</v>
      </c>
    </row>
    <row r="190" spans="1:25" ht="15">
      <c r="A190" s="33">
        <v>45453</v>
      </c>
      <c r="B190" s="45">
        <v>0</v>
      </c>
      <c r="C190" s="45">
        <v>0</v>
      </c>
      <c r="D190" s="45">
        <v>42.78</v>
      </c>
      <c r="E190" s="45">
        <v>146.87</v>
      </c>
      <c r="F190" s="45">
        <v>0</v>
      </c>
      <c r="G190" s="45">
        <v>0</v>
      </c>
      <c r="H190" s="45">
        <v>0</v>
      </c>
      <c r="I190" s="45">
        <v>0</v>
      </c>
      <c r="J190" s="45">
        <v>20.85</v>
      </c>
      <c r="K190" s="45">
        <v>18.93</v>
      </c>
      <c r="L190" s="45">
        <v>22.91</v>
      </c>
      <c r="M190" s="45">
        <v>17.05</v>
      </c>
      <c r="N190" s="45">
        <v>12.54</v>
      </c>
      <c r="O190" s="45">
        <v>14.55</v>
      </c>
      <c r="P190" s="45">
        <v>23.55</v>
      </c>
      <c r="Q190" s="45">
        <v>36.35</v>
      </c>
      <c r="R190" s="45">
        <v>42.67</v>
      </c>
      <c r="S190" s="45">
        <v>29.69</v>
      </c>
      <c r="T190" s="45">
        <v>29.92</v>
      </c>
      <c r="U190" s="45">
        <v>13.29</v>
      </c>
      <c r="V190" s="45">
        <v>26.16</v>
      </c>
      <c r="W190" s="45">
        <v>65.25</v>
      </c>
      <c r="X190" s="45">
        <v>751.25</v>
      </c>
      <c r="Y190" s="45">
        <v>373.78</v>
      </c>
    </row>
    <row r="191" spans="1:25" ht="15">
      <c r="A191" s="33">
        <v>45454</v>
      </c>
      <c r="B191" s="45">
        <v>106.73</v>
      </c>
      <c r="C191" s="45">
        <v>30.42</v>
      </c>
      <c r="D191" s="45">
        <v>47.65</v>
      </c>
      <c r="E191" s="45">
        <v>674.56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17.13</v>
      </c>
      <c r="L191" s="45">
        <v>9.7799999999999994</v>
      </c>
      <c r="M191" s="45">
        <v>26.47</v>
      </c>
      <c r="N191" s="45">
        <v>18.8</v>
      </c>
      <c r="O191" s="45">
        <v>4.26</v>
      </c>
      <c r="P191" s="45">
        <v>0</v>
      </c>
      <c r="Q191" s="45">
        <v>0</v>
      </c>
      <c r="R191" s="45">
        <v>0</v>
      </c>
      <c r="S191" s="45">
        <v>37.25</v>
      </c>
      <c r="T191" s="45">
        <v>37.56</v>
      </c>
      <c r="U191" s="45">
        <v>18.39</v>
      </c>
      <c r="V191" s="45">
        <v>17.829999999999998</v>
      </c>
      <c r="W191" s="45">
        <v>28.04</v>
      </c>
      <c r="X191" s="45">
        <v>161.76</v>
      </c>
      <c r="Y191" s="45">
        <v>254.78</v>
      </c>
    </row>
    <row r="192" spans="1:25" ht="15">
      <c r="A192" s="33">
        <v>45455</v>
      </c>
      <c r="B192" s="45">
        <v>64.14</v>
      </c>
      <c r="C192" s="45">
        <v>0</v>
      </c>
      <c r="D192" s="45">
        <v>0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2.9</v>
      </c>
      <c r="M192" s="45">
        <v>4.38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0</v>
      </c>
      <c r="T192" s="45">
        <v>0</v>
      </c>
      <c r="U192" s="45">
        <v>0</v>
      </c>
      <c r="V192" s="45">
        <v>0</v>
      </c>
      <c r="W192" s="45">
        <v>18.11</v>
      </c>
      <c r="X192" s="45">
        <v>0</v>
      </c>
      <c r="Y192" s="45">
        <v>82.75</v>
      </c>
    </row>
    <row r="193" spans="1:25" ht="15">
      <c r="A193" s="33">
        <v>45456</v>
      </c>
      <c r="B193" s="45">
        <v>57.06</v>
      </c>
      <c r="C193" s="45">
        <v>76.790000000000006</v>
      </c>
      <c r="D193" s="45">
        <v>88.2</v>
      </c>
      <c r="E193" s="45">
        <v>9.5299999999999994</v>
      </c>
      <c r="F193" s="45">
        <v>0</v>
      </c>
      <c r="G193" s="45">
        <v>0</v>
      </c>
      <c r="H193" s="45">
        <v>0</v>
      </c>
      <c r="I193" s="45">
        <v>0</v>
      </c>
      <c r="J193" s="45">
        <v>29.86</v>
      </c>
      <c r="K193" s="45">
        <v>0</v>
      </c>
      <c r="L193" s="45">
        <v>0</v>
      </c>
      <c r="M193" s="45">
        <v>0</v>
      </c>
      <c r="N193" s="45">
        <v>0</v>
      </c>
      <c r="O193" s="45">
        <v>0</v>
      </c>
      <c r="P193" s="45">
        <v>0</v>
      </c>
      <c r="Q193" s="45">
        <v>0</v>
      </c>
      <c r="R193" s="45">
        <v>0</v>
      </c>
      <c r="S193" s="45">
        <v>0</v>
      </c>
      <c r="T193" s="45">
        <v>0</v>
      </c>
      <c r="U193" s="45">
        <v>0</v>
      </c>
      <c r="V193" s="45">
        <v>0</v>
      </c>
      <c r="W193" s="45">
        <v>43.87</v>
      </c>
      <c r="X193" s="45">
        <v>79.010000000000005</v>
      </c>
      <c r="Y193" s="45">
        <v>363.2</v>
      </c>
    </row>
    <row r="194" spans="1:25" ht="15">
      <c r="A194" s="33">
        <v>45457</v>
      </c>
      <c r="B194" s="45">
        <v>0</v>
      </c>
      <c r="C194" s="45">
        <v>0</v>
      </c>
      <c r="D194" s="45">
        <v>0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45">
        <v>0</v>
      </c>
      <c r="N194" s="45">
        <v>0</v>
      </c>
      <c r="O194" s="45">
        <v>0</v>
      </c>
      <c r="P194" s="45">
        <v>0</v>
      </c>
      <c r="Q194" s="45">
        <v>0</v>
      </c>
      <c r="R194" s="45">
        <v>0</v>
      </c>
      <c r="S194" s="45">
        <v>0</v>
      </c>
      <c r="T194" s="45">
        <v>0</v>
      </c>
      <c r="U194" s="45">
        <v>0</v>
      </c>
      <c r="V194" s="45">
        <v>0</v>
      </c>
      <c r="W194" s="45">
        <v>39.46</v>
      </c>
      <c r="X194" s="45">
        <v>248.17</v>
      </c>
      <c r="Y194" s="45">
        <v>231.27</v>
      </c>
    </row>
    <row r="195" spans="1:25" ht="15">
      <c r="A195" s="33">
        <v>45458</v>
      </c>
      <c r="B195" s="45">
        <v>32.44</v>
      </c>
      <c r="C195" s="45">
        <v>4.7300000000000004</v>
      </c>
      <c r="D195" s="45">
        <v>147.94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7.75</v>
      </c>
      <c r="L195" s="45">
        <v>0</v>
      </c>
      <c r="M195" s="45">
        <v>1.75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8.25</v>
      </c>
      <c r="T195" s="45">
        <v>15.51</v>
      </c>
      <c r="U195" s="45">
        <v>4.3899999999999997</v>
      </c>
      <c r="V195" s="45">
        <v>14.27</v>
      </c>
      <c r="W195" s="45">
        <v>134.84</v>
      </c>
      <c r="X195" s="45">
        <v>547.5</v>
      </c>
      <c r="Y195" s="45">
        <v>341.08</v>
      </c>
    </row>
    <row r="196" spans="1:25" ht="15">
      <c r="A196" s="33">
        <v>45459</v>
      </c>
      <c r="B196" s="45">
        <v>60.41</v>
      </c>
      <c r="C196" s="45">
        <v>85.14</v>
      </c>
      <c r="D196" s="45">
        <v>197.61</v>
      </c>
      <c r="E196" s="45">
        <v>781.49</v>
      </c>
      <c r="F196" s="45">
        <v>164.58</v>
      </c>
      <c r="G196" s="45">
        <v>137.41</v>
      </c>
      <c r="H196" s="45">
        <v>23.83</v>
      </c>
      <c r="I196" s="45">
        <v>0</v>
      </c>
      <c r="J196" s="45">
        <v>0</v>
      </c>
      <c r="K196" s="45">
        <v>0</v>
      </c>
      <c r="L196" s="45">
        <v>25.23</v>
      </c>
      <c r="M196" s="45">
        <v>28.12</v>
      </c>
      <c r="N196" s="45">
        <v>26.62</v>
      </c>
      <c r="O196" s="45">
        <v>30.35</v>
      </c>
      <c r="P196" s="45">
        <v>25.09</v>
      </c>
      <c r="Q196" s="45">
        <v>20.84</v>
      </c>
      <c r="R196" s="45">
        <v>31.24</v>
      </c>
      <c r="S196" s="45">
        <v>30.33</v>
      </c>
      <c r="T196" s="45">
        <v>35.53</v>
      </c>
      <c r="U196" s="45">
        <v>20.059999999999999</v>
      </c>
      <c r="V196" s="45">
        <v>9.33</v>
      </c>
      <c r="W196" s="45">
        <v>2.48</v>
      </c>
      <c r="X196" s="45">
        <v>28.18</v>
      </c>
      <c r="Y196" s="45">
        <v>162.33000000000001</v>
      </c>
    </row>
    <row r="197" spans="1:25" ht="15">
      <c r="A197" s="33">
        <v>45460</v>
      </c>
      <c r="B197" s="45">
        <v>0</v>
      </c>
      <c r="C197" s="45">
        <v>0</v>
      </c>
      <c r="D197" s="45">
        <v>0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  <c r="T197" s="45">
        <v>0</v>
      </c>
      <c r="U197" s="45">
        <v>0</v>
      </c>
      <c r="V197" s="45">
        <v>0</v>
      </c>
      <c r="W197" s="45">
        <v>0</v>
      </c>
      <c r="X197" s="45">
        <v>0</v>
      </c>
      <c r="Y197" s="45">
        <v>73.569999999999993</v>
      </c>
    </row>
    <row r="198" spans="1:25" ht="15">
      <c r="A198" s="33">
        <v>45461</v>
      </c>
      <c r="B198" s="45">
        <v>0</v>
      </c>
      <c r="C198" s="45">
        <v>0</v>
      </c>
      <c r="D198" s="45">
        <v>0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5">
        <v>0</v>
      </c>
      <c r="M198" s="45">
        <v>0</v>
      </c>
      <c r="N198" s="45">
        <v>0</v>
      </c>
      <c r="O198" s="45">
        <v>0</v>
      </c>
      <c r="P198" s="45">
        <v>0</v>
      </c>
      <c r="Q198" s="45">
        <v>0</v>
      </c>
      <c r="R198" s="45">
        <v>0</v>
      </c>
      <c r="S198" s="45">
        <v>0</v>
      </c>
      <c r="T198" s="45">
        <v>0</v>
      </c>
      <c r="U198" s="45">
        <v>0</v>
      </c>
      <c r="V198" s="45">
        <v>0</v>
      </c>
      <c r="W198" s="45">
        <v>0</v>
      </c>
      <c r="X198" s="45">
        <v>11.14</v>
      </c>
      <c r="Y198" s="45">
        <v>76.650000000000006</v>
      </c>
    </row>
    <row r="199" spans="1:25" ht="15">
      <c r="A199" s="33">
        <v>45462</v>
      </c>
      <c r="B199" s="45">
        <v>0</v>
      </c>
      <c r="C199" s="45">
        <v>0</v>
      </c>
      <c r="D199" s="45">
        <v>0</v>
      </c>
      <c r="E199" s="45">
        <v>0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0</v>
      </c>
      <c r="M199" s="45">
        <v>0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  <c r="T199" s="45">
        <v>0</v>
      </c>
      <c r="U199" s="45">
        <v>0</v>
      </c>
      <c r="V199" s="45">
        <v>0</v>
      </c>
      <c r="W199" s="45">
        <v>0</v>
      </c>
      <c r="X199" s="45">
        <v>0</v>
      </c>
      <c r="Y199" s="45">
        <v>0</v>
      </c>
    </row>
    <row r="200" spans="1:25" ht="15">
      <c r="A200" s="33">
        <v>45463</v>
      </c>
      <c r="B200" s="45">
        <v>0</v>
      </c>
      <c r="C200" s="45">
        <v>0</v>
      </c>
      <c r="D200" s="45">
        <v>159.93</v>
      </c>
      <c r="E200" s="45">
        <v>42.39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45">
        <v>0</v>
      </c>
      <c r="P200" s="45">
        <v>0</v>
      </c>
      <c r="Q200" s="45">
        <v>0</v>
      </c>
      <c r="R200" s="45">
        <v>0</v>
      </c>
      <c r="S200" s="45">
        <v>0</v>
      </c>
      <c r="T200" s="45">
        <v>11.09</v>
      </c>
      <c r="U200" s="45">
        <v>0</v>
      </c>
      <c r="V200" s="45">
        <v>0</v>
      </c>
      <c r="W200" s="45">
        <v>0</v>
      </c>
      <c r="X200" s="45">
        <v>159.07</v>
      </c>
      <c r="Y200" s="45">
        <v>242.42</v>
      </c>
    </row>
    <row r="201" spans="1:25" ht="15">
      <c r="A201" s="33">
        <v>45464</v>
      </c>
      <c r="B201" s="45">
        <v>1092.8599999999999</v>
      </c>
      <c r="C201" s="45">
        <v>441.23</v>
      </c>
      <c r="D201" s="45">
        <v>737.5</v>
      </c>
      <c r="E201" s="45">
        <v>94.27</v>
      </c>
      <c r="F201" s="45">
        <v>71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289.60000000000002</v>
      </c>
      <c r="M201" s="45">
        <v>391.09</v>
      </c>
      <c r="N201" s="45">
        <v>122.54</v>
      </c>
      <c r="O201" s="45">
        <v>413.2</v>
      </c>
      <c r="P201" s="45">
        <v>560.88</v>
      </c>
      <c r="Q201" s="45">
        <v>498.65</v>
      </c>
      <c r="R201" s="45">
        <v>518.1</v>
      </c>
      <c r="S201" s="45">
        <v>694.09</v>
      </c>
      <c r="T201" s="45">
        <v>762.18</v>
      </c>
      <c r="U201" s="45">
        <v>689.59</v>
      </c>
      <c r="V201" s="45">
        <v>505.82</v>
      </c>
      <c r="W201" s="45">
        <v>975.83</v>
      </c>
      <c r="X201" s="45">
        <v>903.9</v>
      </c>
      <c r="Y201" s="45">
        <v>1330.35</v>
      </c>
    </row>
    <row r="202" spans="1:25" ht="15">
      <c r="A202" s="33">
        <v>45465</v>
      </c>
      <c r="B202" s="45">
        <v>42.13</v>
      </c>
      <c r="C202" s="45">
        <v>32.08</v>
      </c>
      <c r="D202" s="45">
        <v>0</v>
      </c>
      <c r="E202" s="45">
        <v>2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45">
        <v>36.74</v>
      </c>
      <c r="N202" s="45">
        <v>60.26</v>
      </c>
      <c r="O202" s="45">
        <v>86.11</v>
      </c>
      <c r="P202" s="45">
        <v>89.47</v>
      </c>
      <c r="Q202" s="45">
        <v>86.58</v>
      </c>
      <c r="R202" s="45">
        <v>55.74</v>
      </c>
      <c r="S202" s="45">
        <v>61.49</v>
      </c>
      <c r="T202" s="45">
        <v>51.83</v>
      </c>
      <c r="U202" s="45">
        <v>147.75</v>
      </c>
      <c r="V202" s="45">
        <v>22.1</v>
      </c>
      <c r="W202" s="45">
        <v>116.64</v>
      </c>
      <c r="X202" s="45">
        <v>916.78</v>
      </c>
      <c r="Y202" s="45">
        <v>535.16</v>
      </c>
    </row>
    <row r="203" spans="1:25" ht="15">
      <c r="A203" s="33">
        <v>45466</v>
      </c>
      <c r="B203" s="45">
        <v>106.96</v>
      </c>
      <c r="C203" s="45">
        <v>63.19</v>
      </c>
      <c r="D203" s="45">
        <v>96.77</v>
      </c>
      <c r="E203" s="45">
        <v>81.95</v>
      </c>
      <c r="F203" s="45">
        <v>66.430000000000007</v>
      </c>
      <c r="G203" s="45">
        <v>0</v>
      </c>
      <c r="H203" s="45">
        <v>0</v>
      </c>
      <c r="I203" s="45">
        <v>0</v>
      </c>
      <c r="J203" s="45">
        <v>0</v>
      </c>
      <c r="K203" s="45">
        <v>38.9</v>
      </c>
      <c r="L203" s="45">
        <v>77.290000000000006</v>
      </c>
      <c r="M203" s="45">
        <v>150.13</v>
      </c>
      <c r="N203" s="45">
        <v>195.43</v>
      </c>
      <c r="O203" s="45">
        <v>218.73</v>
      </c>
      <c r="P203" s="45">
        <v>206.74</v>
      </c>
      <c r="Q203" s="45">
        <v>109.91</v>
      </c>
      <c r="R203" s="45">
        <v>140.74</v>
      </c>
      <c r="S203" s="45">
        <v>120.19</v>
      </c>
      <c r="T203" s="45">
        <v>94.16</v>
      </c>
      <c r="U203" s="45">
        <v>93.24</v>
      </c>
      <c r="V203" s="45">
        <v>0</v>
      </c>
      <c r="W203" s="45">
        <v>44.49</v>
      </c>
      <c r="X203" s="45">
        <v>770.75</v>
      </c>
      <c r="Y203" s="45">
        <v>267.58999999999997</v>
      </c>
    </row>
    <row r="204" spans="1:25" ht="15">
      <c r="A204" s="33">
        <v>45467</v>
      </c>
      <c r="B204" s="45">
        <v>151.94999999999999</v>
      </c>
      <c r="C204" s="45">
        <v>93.86</v>
      </c>
      <c r="D204" s="45">
        <v>117.29</v>
      </c>
      <c r="E204" s="45">
        <v>0</v>
      </c>
      <c r="F204" s="45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21.31</v>
      </c>
      <c r="Q204" s="45">
        <v>44.22</v>
      </c>
      <c r="R204" s="45">
        <v>46.31</v>
      </c>
      <c r="S204" s="45">
        <v>39.119999999999997</v>
      </c>
      <c r="T204" s="45">
        <v>0</v>
      </c>
      <c r="U204" s="45">
        <v>0</v>
      </c>
      <c r="V204" s="45">
        <v>0</v>
      </c>
      <c r="W204" s="45">
        <v>20.46</v>
      </c>
      <c r="X204" s="45">
        <v>371.61</v>
      </c>
      <c r="Y204" s="45">
        <v>269.44</v>
      </c>
    </row>
    <row r="205" spans="1:25" ht="15">
      <c r="A205" s="33">
        <v>45468</v>
      </c>
      <c r="B205" s="45">
        <v>165.65</v>
      </c>
      <c r="C205" s="45">
        <v>83.19</v>
      </c>
      <c r="D205" s="45">
        <v>874.28</v>
      </c>
      <c r="E205" s="45">
        <v>2.25</v>
      </c>
      <c r="F205" s="45">
        <v>2.0699999999999998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5">
        <v>0</v>
      </c>
      <c r="M205" s="45">
        <v>0</v>
      </c>
      <c r="N205" s="45">
        <v>0</v>
      </c>
      <c r="O205" s="45">
        <v>0</v>
      </c>
      <c r="P205" s="45">
        <v>0</v>
      </c>
      <c r="Q205" s="45">
        <v>0</v>
      </c>
      <c r="R205" s="45">
        <v>25.64</v>
      </c>
      <c r="S205" s="45">
        <v>60.35</v>
      </c>
      <c r="T205" s="45">
        <v>88.09</v>
      </c>
      <c r="U205" s="45">
        <v>137.19999999999999</v>
      </c>
      <c r="V205" s="45">
        <v>59.59</v>
      </c>
      <c r="W205" s="45">
        <v>195.84</v>
      </c>
      <c r="X205" s="45">
        <v>623.46</v>
      </c>
      <c r="Y205" s="45">
        <v>748.86</v>
      </c>
    </row>
    <row r="206" spans="1:25" ht="15">
      <c r="A206" s="33">
        <v>45469</v>
      </c>
      <c r="B206" s="45">
        <v>290.83999999999997</v>
      </c>
      <c r="C206" s="45">
        <v>121.61</v>
      </c>
      <c r="D206" s="45">
        <v>927.26</v>
      </c>
      <c r="E206" s="45">
        <v>854.1</v>
      </c>
      <c r="F206" s="45">
        <v>646.4</v>
      </c>
      <c r="G206" s="45">
        <v>0</v>
      </c>
      <c r="H206" s="45">
        <v>0</v>
      </c>
      <c r="I206" s="45">
        <v>0</v>
      </c>
      <c r="J206" s="45">
        <v>0</v>
      </c>
      <c r="K206" s="45">
        <v>17.48</v>
      </c>
      <c r="L206" s="45">
        <v>34.82</v>
      </c>
      <c r="M206" s="45">
        <v>87.26</v>
      </c>
      <c r="N206" s="45">
        <v>107.33</v>
      </c>
      <c r="O206" s="45">
        <v>89.46</v>
      </c>
      <c r="P206" s="45">
        <v>94.97</v>
      </c>
      <c r="Q206" s="45">
        <v>73.72</v>
      </c>
      <c r="R206" s="45">
        <v>99.5</v>
      </c>
      <c r="S206" s="45">
        <v>135.11000000000001</v>
      </c>
      <c r="T206" s="45">
        <v>103.69</v>
      </c>
      <c r="U206" s="45">
        <v>136.46</v>
      </c>
      <c r="V206" s="45">
        <v>49.7</v>
      </c>
      <c r="W206" s="45">
        <v>174.29</v>
      </c>
      <c r="X206" s="45">
        <v>251.32</v>
      </c>
      <c r="Y206" s="45">
        <v>447.35</v>
      </c>
    </row>
    <row r="207" spans="1:25" ht="15">
      <c r="A207" s="33">
        <v>45470</v>
      </c>
      <c r="B207" s="45">
        <v>230.51</v>
      </c>
      <c r="C207" s="45">
        <v>125.21</v>
      </c>
      <c r="D207" s="45">
        <v>932.46</v>
      </c>
      <c r="E207" s="45">
        <v>857.45</v>
      </c>
      <c r="F207" s="45">
        <v>0</v>
      </c>
      <c r="G207" s="45">
        <v>0</v>
      </c>
      <c r="H207" s="45">
        <v>0</v>
      </c>
      <c r="I207" s="45">
        <v>0</v>
      </c>
      <c r="J207" s="45">
        <v>3.26</v>
      </c>
      <c r="K207" s="45">
        <v>25.17</v>
      </c>
      <c r="L207" s="45">
        <v>37.270000000000003</v>
      </c>
      <c r="M207" s="45">
        <v>59.17</v>
      </c>
      <c r="N207" s="45">
        <v>31.73</v>
      </c>
      <c r="O207" s="45">
        <v>39.369999999999997</v>
      </c>
      <c r="P207" s="45">
        <v>90.37</v>
      </c>
      <c r="Q207" s="45">
        <v>0</v>
      </c>
      <c r="R207" s="45">
        <v>0</v>
      </c>
      <c r="S207" s="45">
        <v>124.43</v>
      </c>
      <c r="T207" s="45">
        <v>54.76</v>
      </c>
      <c r="U207" s="45">
        <v>52.11</v>
      </c>
      <c r="V207" s="45">
        <v>15.3</v>
      </c>
      <c r="W207" s="45">
        <v>159.68</v>
      </c>
      <c r="X207" s="45">
        <v>357.48</v>
      </c>
      <c r="Y207" s="45">
        <v>585.33000000000004</v>
      </c>
    </row>
    <row r="208" spans="1:25" ht="15">
      <c r="A208" s="33">
        <v>45471</v>
      </c>
      <c r="B208" s="45">
        <v>189.68</v>
      </c>
      <c r="C208" s="45">
        <v>37.21</v>
      </c>
      <c r="D208" s="45">
        <v>203.46</v>
      </c>
      <c r="E208" s="45">
        <v>2.86</v>
      </c>
      <c r="F208" s="45">
        <v>2.12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5">
        <v>0</v>
      </c>
      <c r="M208" s="45">
        <v>0</v>
      </c>
      <c r="N208" s="45">
        <v>0</v>
      </c>
      <c r="O208" s="45">
        <v>0</v>
      </c>
      <c r="P208" s="45">
        <v>0</v>
      </c>
      <c r="Q208" s="45">
        <v>132.5</v>
      </c>
      <c r="R208" s="45">
        <v>138</v>
      </c>
      <c r="S208" s="45">
        <v>185.32</v>
      </c>
      <c r="T208" s="45">
        <v>103.51</v>
      </c>
      <c r="U208" s="45">
        <v>47.61</v>
      </c>
      <c r="V208" s="45">
        <v>0</v>
      </c>
      <c r="W208" s="45">
        <v>44.49</v>
      </c>
      <c r="X208" s="45">
        <v>203.64</v>
      </c>
      <c r="Y208" s="45">
        <v>274.88</v>
      </c>
    </row>
    <row r="209" spans="1:25" ht="15">
      <c r="A209" s="33">
        <v>45472</v>
      </c>
      <c r="B209" s="45">
        <v>112.79</v>
      </c>
      <c r="C209" s="45">
        <v>0</v>
      </c>
      <c r="D209" s="45">
        <v>1.31</v>
      </c>
      <c r="E209" s="45">
        <v>52.21</v>
      </c>
      <c r="F209" s="45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5">
        <v>0</v>
      </c>
      <c r="M209" s="45">
        <v>0</v>
      </c>
      <c r="N209" s="45">
        <v>0</v>
      </c>
      <c r="O209" s="45">
        <v>0</v>
      </c>
      <c r="P209" s="45">
        <v>0</v>
      </c>
      <c r="Q209" s="45">
        <v>37.119999999999997</v>
      </c>
      <c r="R209" s="45">
        <v>69.2</v>
      </c>
      <c r="S209" s="45">
        <v>10.7</v>
      </c>
      <c r="T209" s="45">
        <v>0</v>
      </c>
      <c r="U209" s="45">
        <v>0</v>
      </c>
      <c r="V209" s="45">
        <v>0</v>
      </c>
      <c r="W209" s="45">
        <v>0</v>
      </c>
      <c r="X209" s="45">
        <v>48.7</v>
      </c>
      <c r="Y209" s="45">
        <v>0</v>
      </c>
    </row>
    <row r="210" spans="1:25" ht="15">
      <c r="A210" s="33">
        <v>45473</v>
      </c>
      <c r="B210" s="45">
        <v>0</v>
      </c>
      <c r="C210" s="45">
        <v>0</v>
      </c>
      <c r="D210" s="45">
        <v>83.85</v>
      </c>
      <c r="E210" s="45">
        <v>35.79</v>
      </c>
      <c r="F210" s="45">
        <v>79.53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  <c r="T210" s="45">
        <v>0</v>
      </c>
      <c r="U210" s="45">
        <v>0</v>
      </c>
      <c r="V210" s="45">
        <v>0</v>
      </c>
      <c r="W210" s="45">
        <v>0</v>
      </c>
      <c r="X210" s="45">
        <v>0</v>
      </c>
      <c r="Y210" s="45">
        <v>0</v>
      </c>
    </row>
    <row r="213" spans="1:25">
      <c r="A213" s="46"/>
      <c r="B213" s="46"/>
      <c r="C213" s="46"/>
      <c r="D213" s="46"/>
      <c r="E213" s="46"/>
      <c r="F213" s="46"/>
      <c r="G213" s="47" t="s">
        <v>39</v>
      </c>
      <c r="H213" s="47"/>
      <c r="I213" s="48"/>
      <c r="J213" s="49"/>
      <c r="K213" s="49"/>
      <c r="L213" s="49"/>
      <c r="M213" s="49"/>
      <c r="N213" s="49"/>
      <c r="O213" s="49"/>
      <c r="P213" s="49"/>
      <c r="Q213" s="49"/>
      <c r="R213" s="50"/>
      <c r="S213" s="50"/>
      <c r="T213" s="49"/>
      <c r="U213" s="49"/>
      <c r="V213" s="49"/>
      <c r="W213" s="49"/>
      <c r="X213" s="49"/>
      <c r="Y213" s="49"/>
    </row>
    <row r="214" spans="1:25">
      <c r="A214" s="46" t="s">
        <v>40</v>
      </c>
      <c r="B214" s="46"/>
      <c r="C214" s="46"/>
      <c r="D214" s="46"/>
      <c r="E214" s="46"/>
      <c r="F214" s="46"/>
      <c r="G214" s="51" t="s">
        <v>52</v>
      </c>
      <c r="H214" s="51"/>
      <c r="I214" s="48"/>
      <c r="J214" s="49"/>
      <c r="K214" s="49"/>
      <c r="L214" s="49"/>
      <c r="M214" s="49"/>
      <c r="N214" s="49"/>
      <c r="O214" s="49"/>
      <c r="P214" s="49"/>
      <c r="Q214" s="49"/>
      <c r="R214" s="50"/>
      <c r="S214" s="50"/>
      <c r="T214" s="49"/>
      <c r="U214" s="49"/>
      <c r="V214" s="49"/>
      <c r="W214" s="49"/>
      <c r="X214" s="49"/>
      <c r="Y214" s="49"/>
    </row>
    <row r="215" spans="1:25">
      <c r="A215" s="46" t="s">
        <v>41</v>
      </c>
      <c r="B215" s="46"/>
      <c r="C215" s="46"/>
      <c r="D215" s="46"/>
      <c r="E215" s="46"/>
      <c r="F215" s="46"/>
      <c r="G215" s="51" t="s">
        <v>53</v>
      </c>
      <c r="H215" s="51"/>
      <c r="I215" s="48"/>
      <c r="J215" s="49"/>
      <c r="K215" s="49"/>
      <c r="L215" s="49"/>
      <c r="M215" s="49"/>
      <c r="N215" s="49"/>
      <c r="O215" s="49"/>
      <c r="P215" s="49"/>
      <c r="Q215" s="49"/>
      <c r="R215" s="50"/>
      <c r="S215" s="50"/>
      <c r="T215" s="49"/>
      <c r="U215" s="49"/>
      <c r="V215" s="49"/>
      <c r="W215" s="49"/>
      <c r="X215" s="49"/>
      <c r="Y215" s="49"/>
    </row>
    <row r="216" spans="1:25">
      <c r="A216" s="52"/>
      <c r="B216" s="52"/>
      <c r="C216" s="52"/>
      <c r="D216" s="53"/>
      <c r="E216" s="48"/>
      <c r="F216" s="48"/>
      <c r="G216" s="48"/>
      <c r="H216" s="48"/>
      <c r="I216" s="48"/>
      <c r="J216" s="49"/>
      <c r="K216" s="49"/>
      <c r="L216" s="49"/>
      <c r="M216" s="49"/>
      <c r="N216" s="49"/>
      <c r="O216" s="49"/>
      <c r="P216" s="49"/>
      <c r="Q216" s="49"/>
      <c r="R216" s="50"/>
      <c r="S216" s="50"/>
      <c r="T216" s="49"/>
      <c r="U216" s="49"/>
      <c r="V216" s="49"/>
      <c r="W216" s="49"/>
      <c r="X216" s="49"/>
      <c r="Y216" s="49"/>
    </row>
    <row r="217" spans="1:25">
      <c r="A217" s="52"/>
      <c r="B217" s="52"/>
      <c r="C217" s="52"/>
      <c r="D217" s="53"/>
      <c r="E217" s="48"/>
      <c r="F217" s="48"/>
      <c r="G217" s="48"/>
      <c r="H217" s="48"/>
      <c r="I217" s="48"/>
      <c r="J217" s="49"/>
      <c r="K217" s="49"/>
      <c r="L217" s="49"/>
      <c r="M217" s="49"/>
      <c r="N217" s="49"/>
      <c r="O217" s="49"/>
      <c r="P217" s="49"/>
      <c r="Q217" s="49"/>
      <c r="R217" s="50"/>
      <c r="S217" s="50"/>
      <c r="T217" s="49"/>
      <c r="U217" s="49"/>
      <c r="V217" s="49"/>
      <c r="W217" s="49"/>
      <c r="X217" s="49"/>
      <c r="Y217" s="49"/>
    </row>
    <row r="218" spans="1:25">
      <c r="A218" s="54" t="s">
        <v>42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5"/>
      <c r="L218" s="56" t="s">
        <v>54</v>
      </c>
      <c r="M218" s="56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</row>
    <row r="219" spans="1:25">
      <c r="A219" s="57"/>
      <c r="B219" s="58"/>
      <c r="C219" s="59"/>
      <c r="D219" s="59"/>
      <c r="E219" s="59"/>
      <c r="F219" s="59"/>
      <c r="G219" s="59"/>
      <c r="H219" s="59"/>
      <c r="I219" s="59"/>
      <c r="J219" s="59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</row>
    <row r="220" spans="1:25" s="48" customFormat="1" ht="47.25" customHeight="1">
      <c r="A220" s="60" t="s">
        <v>43</v>
      </c>
      <c r="B220" s="60"/>
      <c r="C220" s="60"/>
      <c r="D220" s="60"/>
      <c r="E220" s="61"/>
      <c r="F220" s="61"/>
      <c r="G220" s="61"/>
      <c r="H220" s="62"/>
      <c r="I220" s="62"/>
      <c r="J220" s="62"/>
      <c r="K220" s="62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</row>
    <row r="221" spans="1:25" s="48" customFormat="1" ht="32.25" customHeight="1">
      <c r="A221" s="64"/>
      <c r="B221" s="65"/>
      <c r="C221" s="65"/>
      <c r="D221" s="66"/>
      <c r="E221" s="46" t="s">
        <v>44</v>
      </c>
      <c r="F221" s="46"/>
      <c r="G221" s="46"/>
      <c r="H221" s="46"/>
      <c r="I221" s="46"/>
      <c r="J221" s="46"/>
      <c r="K221" s="46"/>
      <c r="L221" s="46"/>
      <c r="M221" s="63"/>
      <c r="N221" s="63"/>
      <c r="O221" s="63"/>
      <c r="P221" s="63"/>
      <c r="Q221" s="63"/>
      <c r="R221" s="63"/>
      <c r="S221" s="63"/>
    </row>
    <row r="222" spans="1:25" s="48" customFormat="1" ht="13.5" customHeight="1">
      <c r="A222" s="67"/>
      <c r="B222" s="68"/>
      <c r="C222" s="68"/>
      <c r="D222" s="69"/>
      <c r="E222" s="70" t="s">
        <v>45</v>
      </c>
      <c r="F222" s="71"/>
      <c r="G222" s="70" t="s">
        <v>46</v>
      </c>
      <c r="H222" s="71"/>
      <c r="I222" s="70" t="s">
        <v>47</v>
      </c>
      <c r="J222" s="71"/>
      <c r="K222" s="70" t="s">
        <v>48</v>
      </c>
      <c r="L222" s="71"/>
      <c r="M222" s="63"/>
      <c r="N222" s="63"/>
      <c r="O222" s="63"/>
      <c r="P222" s="63"/>
      <c r="Q222" s="63"/>
      <c r="R222" s="63"/>
      <c r="S222" s="63"/>
      <c r="T222" s="63"/>
      <c r="U222" s="63"/>
    </row>
    <row r="223" spans="1:25" s="48" customFormat="1" ht="57" customHeight="1">
      <c r="A223" s="72" t="s">
        <v>49</v>
      </c>
      <c r="B223" s="73"/>
      <c r="C223" s="73"/>
      <c r="D223" s="74"/>
      <c r="E223" s="75">
        <v>846593.22</v>
      </c>
      <c r="F223" s="76"/>
      <c r="G223" s="75">
        <v>894142.18</v>
      </c>
      <c r="H223" s="76"/>
      <c r="I223" s="75">
        <v>1181633.1200000001</v>
      </c>
      <c r="J223" s="76"/>
      <c r="K223" s="75">
        <v>1507317.61</v>
      </c>
      <c r="L223" s="76"/>
      <c r="M223" s="63"/>
      <c r="N223" s="63"/>
      <c r="O223" s="63"/>
      <c r="P223" s="63"/>
      <c r="Q223" s="63"/>
      <c r="R223" s="63"/>
      <c r="S223" s="63"/>
      <c r="T223" s="63"/>
      <c r="U223" s="63"/>
    </row>
  </sheetData>
  <mergeCells count="28">
    <mergeCell ref="K222:L222"/>
    <mergeCell ref="A223:D223"/>
    <mergeCell ref="E223:F223"/>
    <mergeCell ref="G223:H223"/>
    <mergeCell ref="I223:J223"/>
    <mergeCell ref="K223:L223"/>
    <mergeCell ref="A214:F214"/>
    <mergeCell ref="G214:H214"/>
    <mergeCell ref="A215:F215"/>
    <mergeCell ref="G215:H215"/>
    <mergeCell ref="L218:M218"/>
    <mergeCell ref="A221:D222"/>
    <mergeCell ref="E221:L221"/>
    <mergeCell ref="E222:F222"/>
    <mergeCell ref="G222:H222"/>
    <mergeCell ref="I222:J222"/>
    <mergeCell ref="A77:A78"/>
    <mergeCell ref="A111:A112"/>
    <mergeCell ref="A145:A146"/>
    <mergeCell ref="A179:A180"/>
    <mergeCell ref="A213:F213"/>
    <mergeCell ref="G213:H213"/>
    <mergeCell ref="A1:T1"/>
    <mergeCell ref="U2:V2"/>
    <mergeCell ref="U3:V3"/>
    <mergeCell ref="A5:Q5"/>
    <mergeCell ref="A9:A10"/>
    <mergeCell ref="A43:A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23"/>
  <sheetViews>
    <sheetView workbookViewId="0">
      <selection sqref="A1:T1"/>
    </sheetView>
  </sheetViews>
  <sheetFormatPr defaultRowHeight="15.75"/>
  <cols>
    <col min="1" max="1" width="14.28515625" style="2" customWidth="1"/>
    <col min="2" max="25" width="8.7109375" style="2" customWidth="1"/>
  </cols>
  <sheetData>
    <row r="1" spans="1:25" ht="42.75" customHeight="1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15.75" customHeight="1">
      <c r="A2" s="3"/>
      <c r="B2" s="4" t="s">
        <v>1</v>
      </c>
      <c r="C2" s="5"/>
      <c r="D2" s="5"/>
      <c r="E2" s="5"/>
      <c r="H2" s="6"/>
      <c r="I2" s="6"/>
      <c r="J2" s="6"/>
      <c r="T2" s="7" t="s">
        <v>50</v>
      </c>
      <c r="U2" s="8">
        <v>2024</v>
      </c>
      <c r="V2" s="8"/>
    </row>
    <row r="3" spans="1:25">
      <c r="A3" s="9"/>
      <c r="B3" s="10" t="s">
        <v>2</v>
      </c>
      <c r="C3" s="11"/>
      <c r="D3" s="11"/>
      <c r="E3" s="11"/>
      <c r="H3" s="6"/>
      <c r="I3" s="6"/>
      <c r="J3" s="6"/>
      <c r="T3" s="12" t="s">
        <v>3</v>
      </c>
      <c r="U3" s="13" t="s">
        <v>4</v>
      </c>
      <c r="V3" s="13"/>
    </row>
    <row r="4" spans="1:25">
      <c r="A4" s="14" t="s">
        <v>5</v>
      </c>
      <c r="B4" s="14"/>
      <c r="C4" s="15"/>
      <c r="D4" s="16"/>
      <c r="E4" s="17"/>
      <c r="F4" s="18"/>
      <c r="G4" s="18"/>
      <c r="H4" s="18"/>
      <c r="I4" s="19"/>
      <c r="J4" s="20"/>
    </row>
    <row r="5" spans="1:25" ht="46.5" customHeight="1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25">
      <c r="A6" s="19"/>
      <c r="B6" s="22"/>
      <c r="C6" s="22"/>
      <c r="D6" s="22"/>
      <c r="E6" s="22"/>
      <c r="F6" s="22"/>
      <c r="G6" s="22"/>
      <c r="H6" s="22"/>
      <c r="I6" s="22"/>
      <c r="J6" s="22"/>
    </row>
    <row r="7" spans="1:25">
      <c r="A7" s="23" t="s">
        <v>7</v>
      </c>
      <c r="B7" s="19"/>
      <c r="C7" s="19"/>
      <c r="D7" s="19"/>
      <c r="E7" s="19"/>
      <c r="F7" s="19"/>
      <c r="G7" s="19"/>
      <c r="H7" s="19"/>
      <c r="I7" s="19"/>
      <c r="J7" s="19"/>
    </row>
    <row r="9" spans="1:25">
      <c r="A9" s="24" t="s">
        <v>8</v>
      </c>
      <c r="B9" s="25"/>
      <c r="C9" s="26"/>
      <c r="D9" s="27"/>
      <c r="E9" s="27"/>
      <c r="F9" s="27"/>
      <c r="G9" s="28" t="s">
        <v>9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1:25" ht="24">
      <c r="A10" s="30"/>
      <c r="B10" s="31" t="s">
        <v>10</v>
      </c>
      <c r="C10" s="32" t="s">
        <v>11</v>
      </c>
      <c r="D10" s="32" t="s">
        <v>12</v>
      </c>
      <c r="E10" s="32" t="s">
        <v>13</v>
      </c>
      <c r="F10" s="32" t="s">
        <v>14</v>
      </c>
      <c r="G10" s="32" t="s">
        <v>15</v>
      </c>
      <c r="H10" s="32" t="s">
        <v>16</v>
      </c>
      <c r="I10" s="32" t="s">
        <v>17</v>
      </c>
      <c r="J10" s="32" t="s">
        <v>18</v>
      </c>
      <c r="K10" s="32" t="s">
        <v>19</v>
      </c>
      <c r="L10" s="32" t="s">
        <v>20</v>
      </c>
      <c r="M10" s="32" t="s">
        <v>21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2" t="s">
        <v>28</v>
      </c>
      <c r="U10" s="32" t="s">
        <v>29</v>
      </c>
      <c r="V10" s="32" t="s">
        <v>30</v>
      </c>
      <c r="W10" s="32" t="s">
        <v>31</v>
      </c>
      <c r="X10" s="32" t="s">
        <v>32</v>
      </c>
      <c r="Y10" s="32" t="s">
        <v>33</v>
      </c>
    </row>
    <row r="11" spans="1:25" ht="15">
      <c r="A11" s="33">
        <v>45444</v>
      </c>
      <c r="B11" s="34">
        <v>1653.5020002339911</v>
      </c>
      <c r="C11" s="34">
        <v>1599.2020002339912</v>
      </c>
      <c r="D11" s="34">
        <v>1451.922000233991</v>
      </c>
      <c r="E11" s="34">
        <v>1327.162000233991</v>
      </c>
      <c r="F11" s="34">
        <v>1105.2220002339909</v>
      </c>
      <c r="G11" s="34">
        <v>1025.872000233991</v>
      </c>
      <c r="H11" s="34">
        <v>445.22200023399103</v>
      </c>
      <c r="I11" s="34">
        <v>1548.872000233991</v>
      </c>
      <c r="J11" s="34">
        <v>1841.9620002339911</v>
      </c>
      <c r="K11" s="34">
        <v>2005.822000233991</v>
      </c>
      <c r="L11" s="34">
        <v>2087.8420002339908</v>
      </c>
      <c r="M11" s="34">
        <v>1877.4320002339912</v>
      </c>
      <c r="N11" s="34">
        <v>1873.102000233991</v>
      </c>
      <c r="O11" s="34">
        <v>1882.622000233991</v>
      </c>
      <c r="P11" s="34">
        <v>1872.2520002339911</v>
      </c>
      <c r="Q11" s="34">
        <v>1892.162000233991</v>
      </c>
      <c r="R11" s="34">
        <v>1943.4920002339911</v>
      </c>
      <c r="S11" s="34">
        <v>2199.662000233991</v>
      </c>
      <c r="T11" s="34">
        <v>2149.4420002339912</v>
      </c>
      <c r="U11" s="34">
        <v>2119.662000233991</v>
      </c>
      <c r="V11" s="34">
        <v>2243.2020002339914</v>
      </c>
      <c r="W11" s="34">
        <v>2155.082000233991</v>
      </c>
      <c r="X11" s="34">
        <v>1853.7720002339911</v>
      </c>
      <c r="Y11" s="34">
        <v>1683.392000233991</v>
      </c>
    </row>
    <row r="12" spans="1:25" ht="15">
      <c r="A12" s="33">
        <v>45445</v>
      </c>
      <c r="B12" s="34">
        <v>1612.412000233991</v>
      </c>
      <c r="C12" s="34">
        <v>1409.0220002339909</v>
      </c>
      <c r="D12" s="34">
        <v>1209.7120002339909</v>
      </c>
      <c r="E12" s="34">
        <v>1076.102000233991</v>
      </c>
      <c r="F12" s="34">
        <v>992.44200023399094</v>
      </c>
      <c r="G12" s="34">
        <v>1011.252000233991</v>
      </c>
      <c r="H12" s="34">
        <v>439.80200023399101</v>
      </c>
      <c r="I12" s="34">
        <v>443.26200023399099</v>
      </c>
      <c r="J12" s="34">
        <v>1701.2420002339911</v>
      </c>
      <c r="K12" s="34">
        <v>2040.822000233991</v>
      </c>
      <c r="L12" s="34">
        <v>2164.5920002339908</v>
      </c>
      <c r="M12" s="34">
        <v>2172.9520002339914</v>
      </c>
      <c r="N12" s="34">
        <v>2168.9720002339909</v>
      </c>
      <c r="O12" s="34">
        <v>2198.2920002339911</v>
      </c>
      <c r="P12" s="34">
        <v>2264.4020002339912</v>
      </c>
      <c r="Q12" s="34">
        <v>2314.6120002339912</v>
      </c>
      <c r="R12" s="34">
        <v>2353.4720002339909</v>
      </c>
      <c r="S12" s="34">
        <v>2375.1520002339912</v>
      </c>
      <c r="T12" s="34">
        <v>2375.7920002339911</v>
      </c>
      <c r="U12" s="34">
        <v>2266.9320002339909</v>
      </c>
      <c r="V12" s="34">
        <v>2300.6920002339912</v>
      </c>
      <c r="W12" s="34">
        <v>2312.7320002339911</v>
      </c>
      <c r="X12" s="34">
        <v>2173.102000233991</v>
      </c>
      <c r="Y12" s="34">
        <v>1789.4520002339912</v>
      </c>
    </row>
    <row r="13" spans="1:25" ht="15">
      <c r="A13" s="33">
        <v>45446</v>
      </c>
      <c r="B13" s="34">
        <v>1662.102000233991</v>
      </c>
      <c r="C13" s="34">
        <v>1443.4820002339909</v>
      </c>
      <c r="D13" s="34">
        <v>1410.372000233991</v>
      </c>
      <c r="E13" s="34">
        <v>1255.402000233991</v>
      </c>
      <c r="F13" s="34">
        <v>1188.5720002339908</v>
      </c>
      <c r="G13" s="34">
        <v>1388.6920002339909</v>
      </c>
      <c r="H13" s="34">
        <v>1533.832000233991</v>
      </c>
      <c r="I13" s="34">
        <v>1733.402000233991</v>
      </c>
      <c r="J13" s="34">
        <v>2225.5920002339908</v>
      </c>
      <c r="K13" s="34">
        <v>2433.0320002339909</v>
      </c>
      <c r="L13" s="34">
        <v>2436.0220002339911</v>
      </c>
      <c r="M13" s="34">
        <v>2414.7120002339911</v>
      </c>
      <c r="N13" s="34">
        <v>2415.102000233991</v>
      </c>
      <c r="O13" s="34">
        <v>2415.8020002339908</v>
      </c>
      <c r="P13" s="34">
        <v>2420.622000233991</v>
      </c>
      <c r="Q13" s="34">
        <v>2411.7620002339909</v>
      </c>
      <c r="R13" s="34">
        <v>2408.5120002339909</v>
      </c>
      <c r="S13" s="34">
        <v>2407.2020002339909</v>
      </c>
      <c r="T13" s="34">
        <v>2406.9620002339911</v>
      </c>
      <c r="U13" s="34">
        <v>2274.1120002339912</v>
      </c>
      <c r="V13" s="34">
        <v>2325.2020002339914</v>
      </c>
      <c r="W13" s="34">
        <v>2314.0520002339908</v>
      </c>
      <c r="X13" s="34">
        <v>1993.5320002339911</v>
      </c>
      <c r="Y13" s="34">
        <v>1733.0420002339911</v>
      </c>
    </row>
    <row r="14" spans="1:25" ht="15">
      <c r="A14" s="33">
        <v>45447</v>
      </c>
      <c r="B14" s="34">
        <v>1756.842000233991</v>
      </c>
      <c r="C14" s="34">
        <v>1529.602000233991</v>
      </c>
      <c r="D14" s="34">
        <v>1393.2920002339908</v>
      </c>
      <c r="E14" s="34">
        <v>1296.2220002339909</v>
      </c>
      <c r="F14" s="34">
        <v>1298.372000233991</v>
      </c>
      <c r="G14" s="34">
        <v>1470.5520002339911</v>
      </c>
      <c r="H14" s="34">
        <v>1590.2020002339912</v>
      </c>
      <c r="I14" s="34">
        <v>1839.602000233991</v>
      </c>
      <c r="J14" s="34">
        <v>2295.9420002339912</v>
      </c>
      <c r="K14" s="34">
        <v>2447.3820002339908</v>
      </c>
      <c r="L14" s="34">
        <v>2458.8020002339908</v>
      </c>
      <c r="M14" s="34">
        <v>2459.0420002339911</v>
      </c>
      <c r="N14" s="34">
        <v>2451.602000233991</v>
      </c>
      <c r="O14" s="34">
        <v>2451.7720002339911</v>
      </c>
      <c r="P14" s="34">
        <v>2453.392000233991</v>
      </c>
      <c r="Q14" s="34">
        <v>2451.2520002339911</v>
      </c>
      <c r="R14" s="34">
        <v>2458.4820002339911</v>
      </c>
      <c r="S14" s="34">
        <v>2459.5920002339908</v>
      </c>
      <c r="T14" s="34">
        <v>2461.142000233991</v>
      </c>
      <c r="U14" s="34">
        <v>2443.122000233991</v>
      </c>
      <c r="V14" s="34">
        <v>2442.0920002339908</v>
      </c>
      <c r="W14" s="34">
        <v>2450.2520002339911</v>
      </c>
      <c r="X14" s="34">
        <v>1989.7020002339912</v>
      </c>
      <c r="Y14" s="34">
        <v>1734.092000233991</v>
      </c>
    </row>
    <row r="15" spans="1:25" ht="15">
      <c r="A15" s="33">
        <v>45448</v>
      </c>
      <c r="B15" s="34">
        <v>1568.392000233991</v>
      </c>
      <c r="C15" s="34">
        <v>1391.7920002339908</v>
      </c>
      <c r="D15" s="34">
        <v>1254.642000233991</v>
      </c>
      <c r="E15" s="34">
        <v>1163.662000233991</v>
      </c>
      <c r="F15" s="34">
        <v>434.54200023399102</v>
      </c>
      <c r="G15" s="34">
        <v>434.54200023399102</v>
      </c>
      <c r="H15" s="34">
        <v>638.78200023399108</v>
      </c>
      <c r="I15" s="34">
        <v>542.64200023399098</v>
      </c>
      <c r="J15" s="34">
        <v>2168.4320002339909</v>
      </c>
      <c r="K15" s="34">
        <v>2416.4520002339909</v>
      </c>
      <c r="L15" s="34">
        <v>2439.4820002339911</v>
      </c>
      <c r="M15" s="34">
        <v>2429.0120002339909</v>
      </c>
      <c r="N15" s="34">
        <v>2430.7020002339909</v>
      </c>
      <c r="O15" s="34">
        <v>2431.4820002339911</v>
      </c>
      <c r="P15" s="34">
        <v>2431.6820002339909</v>
      </c>
      <c r="Q15" s="34">
        <v>2432.7420002339909</v>
      </c>
      <c r="R15" s="34">
        <v>2433.0520002339908</v>
      </c>
      <c r="S15" s="34">
        <v>2459.7520002339911</v>
      </c>
      <c r="T15" s="34">
        <v>2444.5620002339911</v>
      </c>
      <c r="U15" s="34">
        <v>2409.662000233991</v>
      </c>
      <c r="V15" s="34">
        <v>2425.5420002339911</v>
      </c>
      <c r="W15" s="34">
        <v>2423.4820002339911</v>
      </c>
      <c r="X15" s="34">
        <v>1978.882000233991</v>
      </c>
      <c r="Y15" s="34">
        <v>1665.152000233991</v>
      </c>
    </row>
    <row r="16" spans="1:25" ht="15">
      <c r="A16" s="33">
        <v>45449</v>
      </c>
      <c r="B16" s="34">
        <v>1312.642000233991</v>
      </c>
      <c r="C16" s="34">
        <v>1198.4320002339909</v>
      </c>
      <c r="D16" s="34">
        <v>1091.332000233991</v>
      </c>
      <c r="E16" s="34">
        <v>434.54200023399102</v>
      </c>
      <c r="F16" s="34">
        <v>434.54200023399102</v>
      </c>
      <c r="G16" s="34">
        <v>434.54200023399102</v>
      </c>
      <c r="H16" s="34">
        <v>575.18200023399095</v>
      </c>
      <c r="I16" s="34">
        <v>1548.7120002339911</v>
      </c>
      <c r="J16" s="34">
        <v>2013.9320002339912</v>
      </c>
      <c r="K16" s="34">
        <v>2412.9020002339907</v>
      </c>
      <c r="L16" s="34">
        <v>2453.392000233991</v>
      </c>
      <c r="M16" s="34">
        <v>2459.372000233991</v>
      </c>
      <c r="N16" s="34">
        <v>2455.352000233991</v>
      </c>
      <c r="O16" s="34">
        <v>2451.142000233991</v>
      </c>
      <c r="P16" s="34">
        <v>2473.0720002339908</v>
      </c>
      <c r="Q16" s="34">
        <v>2479.2120002339907</v>
      </c>
      <c r="R16" s="34">
        <v>2467.3220002339908</v>
      </c>
      <c r="S16" s="34">
        <v>2452.3120002339911</v>
      </c>
      <c r="T16" s="34">
        <v>2436.2020002339909</v>
      </c>
      <c r="U16" s="34">
        <v>2259.1820002339909</v>
      </c>
      <c r="V16" s="34">
        <v>2345.2320002339911</v>
      </c>
      <c r="W16" s="34">
        <v>2261.9020002339912</v>
      </c>
      <c r="X16" s="34">
        <v>1811.072000233991</v>
      </c>
      <c r="Y16" s="34">
        <v>1525.0020002339911</v>
      </c>
    </row>
    <row r="17" spans="1:25" ht="15">
      <c r="A17" s="33">
        <v>45450</v>
      </c>
      <c r="B17" s="34">
        <v>1367.402000233991</v>
      </c>
      <c r="C17" s="34">
        <v>1181.362000233991</v>
      </c>
      <c r="D17" s="34">
        <v>543.32200023399105</v>
      </c>
      <c r="E17" s="34">
        <v>530.42200023399096</v>
      </c>
      <c r="F17" s="34">
        <v>523.49200023399101</v>
      </c>
      <c r="G17" s="34">
        <v>548.59200023399103</v>
      </c>
      <c r="H17" s="34">
        <v>1398.362000233991</v>
      </c>
      <c r="I17" s="34">
        <v>1690.1920002339912</v>
      </c>
      <c r="J17" s="34">
        <v>2060.1820002339909</v>
      </c>
      <c r="K17" s="34">
        <v>2434.6520002339907</v>
      </c>
      <c r="L17" s="34">
        <v>2436.4520002339909</v>
      </c>
      <c r="M17" s="34">
        <v>2438.5920002339908</v>
      </c>
      <c r="N17" s="34">
        <v>2442.392000233991</v>
      </c>
      <c r="O17" s="34">
        <v>2440.0220002339911</v>
      </c>
      <c r="P17" s="34">
        <v>2446.0220002339911</v>
      </c>
      <c r="Q17" s="34">
        <v>2446.7620002339909</v>
      </c>
      <c r="R17" s="34">
        <v>2484.3520002339906</v>
      </c>
      <c r="S17" s="34">
        <v>2463.9920002339909</v>
      </c>
      <c r="T17" s="34">
        <v>2474.5220002339911</v>
      </c>
      <c r="U17" s="34">
        <v>2439.6720002339912</v>
      </c>
      <c r="V17" s="34">
        <v>2475.8620002339908</v>
      </c>
      <c r="W17" s="34">
        <v>2467.9920002339909</v>
      </c>
      <c r="X17" s="34">
        <v>2086.6520002339912</v>
      </c>
      <c r="Y17" s="34">
        <v>1716.092000233991</v>
      </c>
    </row>
    <row r="18" spans="1:25" ht="15">
      <c r="A18" s="33">
        <v>45451</v>
      </c>
      <c r="B18" s="34">
        <v>1645.852000233991</v>
      </c>
      <c r="C18" s="34">
        <v>1426.9520002339909</v>
      </c>
      <c r="D18" s="34">
        <v>1286.7020002339909</v>
      </c>
      <c r="E18" s="34">
        <v>1227.7920002339911</v>
      </c>
      <c r="F18" s="34">
        <v>1231.4920002339909</v>
      </c>
      <c r="G18" s="34">
        <v>1346.7120002339909</v>
      </c>
      <c r="H18" s="34">
        <v>1471.7120002339911</v>
      </c>
      <c r="I18" s="34">
        <v>1658.602000233991</v>
      </c>
      <c r="J18" s="34">
        <v>2154.602000233991</v>
      </c>
      <c r="K18" s="34">
        <v>2463.872000233991</v>
      </c>
      <c r="L18" s="34">
        <v>2484.3420002339908</v>
      </c>
      <c r="M18" s="34">
        <v>2490.4520002339905</v>
      </c>
      <c r="N18" s="34">
        <v>2494.7120002339907</v>
      </c>
      <c r="O18" s="34">
        <v>2492.1220002339905</v>
      </c>
      <c r="P18" s="34">
        <v>2500.4920002339904</v>
      </c>
      <c r="Q18" s="34">
        <v>2505.3020002339908</v>
      </c>
      <c r="R18" s="34">
        <v>2519.9420002339907</v>
      </c>
      <c r="S18" s="34">
        <v>2522.2620002339904</v>
      </c>
      <c r="T18" s="34">
        <v>2513.0120002339904</v>
      </c>
      <c r="U18" s="34">
        <v>2495.3620002339908</v>
      </c>
      <c r="V18" s="34">
        <v>2513.8420002339908</v>
      </c>
      <c r="W18" s="34">
        <v>2505.1020002339906</v>
      </c>
      <c r="X18" s="34">
        <v>2400.582000233991</v>
      </c>
      <c r="Y18" s="34">
        <v>1891.8020002339911</v>
      </c>
    </row>
    <row r="19" spans="1:25" ht="15">
      <c r="A19" s="33">
        <v>45452</v>
      </c>
      <c r="B19" s="34">
        <v>1564.7020002339912</v>
      </c>
      <c r="C19" s="34">
        <v>1452.4920002339909</v>
      </c>
      <c r="D19" s="34">
        <v>1282.1920002339909</v>
      </c>
      <c r="E19" s="34">
        <v>1196.352000233991</v>
      </c>
      <c r="F19" s="34">
        <v>1146.672000233991</v>
      </c>
      <c r="G19" s="34">
        <v>1183.0020002339911</v>
      </c>
      <c r="H19" s="34">
        <v>1181.332000233991</v>
      </c>
      <c r="I19" s="34">
        <v>1572.382000233991</v>
      </c>
      <c r="J19" s="34">
        <v>1924.7920002339911</v>
      </c>
      <c r="K19" s="34">
        <v>2330.7420002339913</v>
      </c>
      <c r="L19" s="34">
        <v>2456.352000233991</v>
      </c>
      <c r="M19" s="34">
        <v>2463.4220002339912</v>
      </c>
      <c r="N19" s="34">
        <v>2463.2320002339911</v>
      </c>
      <c r="O19" s="34">
        <v>2458.7020002339909</v>
      </c>
      <c r="P19" s="34">
        <v>2463.102000233991</v>
      </c>
      <c r="Q19" s="34">
        <v>2463.122000233991</v>
      </c>
      <c r="R19" s="34">
        <v>2492.8020002339908</v>
      </c>
      <c r="S19" s="34">
        <v>2499.9220002339907</v>
      </c>
      <c r="T19" s="34">
        <v>2497.1320002339908</v>
      </c>
      <c r="U19" s="34">
        <v>2468.0620002339911</v>
      </c>
      <c r="V19" s="34">
        <v>2495.5620002339906</v>
      </c>
      <c r="W19" s="34">
        <v>2479.3220002339908</v>
      </c>
      <c r="X19" s="34">
        <v>2374.2320002339911</v>
      </c>
      <c r="Y19" s="34">
        <v>1877.5320002339911</v>
      </c>
    </row>
    <row r="20" spans="1:25" ht="15">
      <c r="A20" s="33">
        <v>45453</v>
      </c>
      <c r="B20" s="34">
        <v>1508.402000233991</v>
      </c>
      <c r="C20" s="34">
        <v>1364.642000233991</v>
      </c>
      <c r="D20" s="34">
        <v>1237.7520002339911</v>
      </c>
      <c r="E20" s="34">
        <v>1186.5520002339908</v>
      </c>
      <c r="F20" s="34">
        <v>1089.872000233991</v>
      </c>
      <c r="G20" s="34">
        <v>1332.112000233991</v>
      </c>
      <c r="H20" s="34">
        <v>1487.9620002339911</v>
      </c>
      <c r="I20" s="34">
        <v>1844.652000233991</v>
      </c>
      <c r="J20" s="34">
        <v>2457.0720002339908</v>
      </c>
      <c r="K20" s="34">
        <v>2495.1420002339905</v>
      </c>
      <c r="L20" s="34">
        <v>2504.8320002339906</v>
      </c>
      <c r="M20" s="34">
        <v>2503.3120002339906</v>
      </c>
      <c r="N20" s="34">
        <v>2506.2120002339907</v>
      </c>
      <c r="O20" s="34">
        <v>2506.5320002339904</v>
      </c>
      <c r="P20" s="34">
        <v>2520.9620002339907</v>
      </c>
      <c r="Q20" s="34">
        <v>2521.2720002339906</v>
      </c>
      <c r="R20" s="34">
        <v>2539.7020002339905</v>
      </c>
      <c r="S20" s="34">
        <v>2524.2320002339907</v>
      </c>
      <c r="T20" s="34">
        <v>2522.4520002339905</v>
      </c>
      <c r="U20" s="34">
        <v>2492.0420002339906</v>
      </c>
      <c r="V20" s="34">
        <v>2509.2220002339905</v>
      </c>
      <c r="W20" s="34">
        <v>2501.5820002339906</v>
      </c>
      <c r="X20" s="34">
        <v>2362.332000233991</v>
      </c>
      <c r="Y20" s="34">
        <v>1825.842000233991</v>
      </c>
    </row>
    <row r="21" spans="1:25" ht="15">
      <c r="A21" s="33">
        <v>45454</v>
      </c>
      <c r="B21" s="34">
        <v>1488.5320002339911</v>
      </c>
      <c r="C21" s="34">
        <v>1364.2420002339909</v>
      </c>
      <c r="D21" s="34">
        <v>1202.6920002339909</v>
      </c>
      <c r="E21" s="34">
        <v>1085.5920002339908</v>
      </c>
      <c r="F21" s="34">
        <v>1044.152000233991</v>
      </c>
      <c r="G21" s="34">
        <v>568.72200023399103</v>
      </c>
      <c r="H21" s="34">
        <v>1486.142000233991</v>
      </c>
      <c r="I21" s="34">
        <v>1818.1920002339912</v>
      </c>
      <c r="J21" s="34">
        <v>2246.9520002339914</v>
      </c>
      <c r="K21" s="34">
        <v>2507.7920002339906</v>
      </c>
      <c r="L21" s="34">
        <v>2513.1120002339908</v>
      </c>
      <c r="M21" s="34">
        <v>2530.6320002339908</v>
      </c>
      <c r="N21" s="34">
        <v>2535.0220002339906</v>
      </c>
      <c r="O21" s="34">
        <v>2529.9420002339907</v>
      </c>
      <c r="P21" s="34">
        <v>2556.2120002339907</v>
      </c>
      <c r="Q21" s="34">
        <v>2579.8920002339905</v>
      </c>
      <c r="R21" s="34">
        <v>2606.8120002339906</v>
      </c>
      <c r="S21" s="34">
        <v>2578.7120002339907</v>
      </c>
      <c r="T21" s="34">
        <v>2534.0120002339904</v>
      </c>
      <c r="U21" s="34">
        <v>2495.2420002339904</v>
      </c>
      <c r="V21" s="34">
        <v>2508.1020002339906</v>
      </c>
      <c r="W21" s="34">
        <v>2499.2120002339907</v>
      </c>
      <c r="X21" s="34">
        <v>2408.9820002339911</v>
      </c>
      <c r="Y21" s="34">
        <v>1886.092000233991</v>
      </c>
    </row>
    <row r="22" spans="1:25" ht="15">
      <c r="A22" s="33">
        <v>45455</v>
      </c>
      <c r="B22" s="34">
        <v>1616.2620002339911</v>
      </c>
      <c r="C22" s="34">
        <v>1537.0320002339911</v>
      </c>
      <c r="D22" s="34">
        <v>1399.7020002339909</v>
      </c>
      <c r="E22" s="34">
        <v>1224.8120002339911</v>
      </c>
      <c r="F22" s="34">
        <v>1170.9820002339911</v>
      </c>
      <c r="G22" s="34">
        <v>1261.9320002339909</v>
      </c>
      <c r="H22" s="34">
        <v>1293.412000233991</v>
      </c>
      <c r="I22" s="34">
        <v>1583.5320002339911</v>
      </c>
      <c r="J22" s="34">
        <v>1928.072000233991</v>
      </c>
      <c r="K22" s="34">
        <v>2430.602000233991</v>
      </c>
      <c r="L22" s="34">
        <v>2497.6920002339907</v>
      </c>
      <c r="M22" s="34">
        <v>2510.9020002339907</v>
      </c>
      <c r="N22" s="34">
        <v>2510.8120002339906</v>
      </c>
      <c r="O22" s="34">
        <v>2506.9520002339905</v>
      </c>
      <c r="P22" s="34">
        <v>2507.9520002339905</v>
      </c>
      <c r="Q22" s="34">
        <v>2507.2220002339905</v>
      </c>
      <c r="R22" s="34">
        <v>2504.2420002339904</v>
      </c>
      <c r="S22" s="34">
        <v>2482.1420002339905</v>
      </c>
      <c r="T22" s="34">
        <v>2473.5120002339909</v>
      </c>
      <c r="U22" s="34">
        <v>2440.5420002339911</v>
      </c>
      <c r="V22" s="34">
        <v>2478.4220002339907</v>
      </c>
      <c r="W22" s="34">
        <v>2464.6120002339908</v>
      </c>
      <c r="X22" s="34">
        <v>2184.8820002339908</v>
      </c>
      <c r="Y22" s="34">
        <v>1786.352000233991</v>
      </c>
    </row>
    <row r="23" spans="1:25" ht="15">
      <c r="A23" s="33">
        <v>45456</v>
      </c>
      <c r="B23" s="34">
        <v>1578.342000233991</v>
      </c>
      <c r="C23" s="34">
        <v>1544.892000233991</v>
      </c>
      <c r="D23" s="34">
        <v>1411.3420002339908</v>
      </c>
      <c r="E23" s="34">
        <v>1243.7320002339911</v>
      </c>
      <c r="F23" s="34">
        <v>1136.852000233991</v>
      </c>
      <c r="G23" s="34">
        <v>1431.2820002339909</v>
      </c>
      <c r="H23" s="34">
        <v>1551.0120002339911</v>
      </c>
      <c r="I23" s="34">
        <v>1854.092000233991</v>
      </c>
      <c r="J23" s="34">
        <v>2483.9720002339905</v>
      </c>
      <c r="K23" s="34">
        <v>2530.8320002339906</v>
      </c>
      <c r="L23" s="34">
        <v>2545.6220002339905</v>
      </c>
      <c r="M23" s="34">
        <v>2555.5520002339908</v>
      </c>
      <c r="N23" s="34">
        <v>2551.6020002339906</v>
      </c>
      <c r="O23" s="34">
        <v>2555.3220002339908</v>
      </c>
      <c r="P23" s="34">
        <v>2570.2820002339904</v>
      </c>
      <c r="Q23" s="34">
        <v>2571.2920002339906</v>
      </c>
      <c r="R23" s="34">
        <v>2575.0720002339908</v>
      </c>
      <c r="S23" s="34">
        <v>2567.8520002339906</v>
      </c>
      <c r="T23" s="34">
        <v>2570.2820002339904</v>
      </c>
      <c r="U23" s="34">
        <v>2529.4520002339905</v>
      </c>
      <c r="V23" s="34">
        <v>2550.3220002339908</v>
      </c>
      <c r="W23" s="34">
        <v>2511.2620002339904</v>
      </c>
      <c r="X23" s="34">
        <v>2454.3620002339908</v>
      </c>
      <c r="Y23" s="34">
        <v>1866.572000233991</v>
      </c>
    </row>
    <row r="24" spans="1:25" ht="15">
      <c r="A24" s="33">
        <v>45457</v>
      </c>
      <c r="B24" s="34">
        <v>1552.362000233991</v>
      </c>
      <c r="C24" s="34">
        <v>1483.082000233991</v>
      </c>
      <c r="D24" s="34">
        <v>1260.3420002339908</v>
      </c>
      <c r="E24" s="34">
        <v>1132.0320002339909</v>
      </c>
      <c r="F24" s="34">
        <v>1162.5920002339908</v>
      </c>
      <c r="G24" s="34">
        <v>1439.4320002339909</v>
      </c>
      <c r="H24" s="34">
        <v>1521.862000233991</v>
      </c>
      <c r="I24" s="34">
        <v>1812.0120002339911</v>
      </c>
      <c r="J24" s="34">
        <v>2472.2020002339909</v>
      </c>
      <c r="K24" s="34">
        <v>2521.9020002339907</v>
      </c>
      <c r="L24" s="34">
        <v>2637.0820002339906</v>
      </c>
      <c r="M24" s="34">
        <v>2687.5420002339906</v>
      </c>
      <c r="N24" s="34">
        <v>2724.2220002339905</v>
      </c>
      <c r="O24" s="34">
        <v>2743.0020002339907</v>
      </c>
      <c r="P24" s="34">
        <v>2765.9820002339907</v>
      </c>
      <c r="Q24" s="34">
        <v>2756.5220002339906</v>
      </c>
      <c r="R24" s="34">
        <v>2564.4520002339905</v>
      </c>
      <c r="S24" s="34">
        <v>2545.5420002339906</v>
      </c>
      <c r="T24" s="34">
        <v>2604.3820002339908</v>
      </c>
      <c r="U24" s="34">
        <v>2506.3820002339908</v>
      </c>
      <c r="V24" s="34">
        <v>2493.2520002339907</v>
      </c>
      <c r="W24" s="34">
        <v>2478.2120002339911</v>
      </c>
      <c r="X24" s="34">
        <v>2399.5620002339911</v>
      </c>
      <c r="Y24" s="34">
        <v>1826.9620002339911</v>
      </c>
    </row>
    <row r="25" spans="1:25" ht="15">
      <c r="A25" s="33">
        <v>45458</v>
      </c>
      <c r="B25" s="34">
        <v>1591.392000233991</v>
      </c>
      <c r="C25" s="34">
        <v>1558.3120002339911</v>
      </c>
      <c r="D25" s="34">
        <v>1449.142000233991</v>
      </c>
      <c r="E25" s="34">
        <v>1232.892000233991</v>
      </c>
      <c r="F25" s="34">
        <v>1179.7220002339909</v>
      </c>
      <c r="G25" s="34">
        <v>1381.2520002339909</v>
      </c>
      <c r="H25" s="34">
        <v>1394.2020002339909</v>
      </c>
      <c r="I25" s="34">
        <v>1579.832000233991</v>
      </c>
      <c r="J25" s="34">
        <v>2054.162000233991</v>
      </c>
      <c r="K25" s="34">
        <v>2481.4720002339909</v>
      </c>
      <c r="L25" s="34">
        <v>2503.8520002339906</v>
      </c>
      <c r="M25" s="34">
        <v>2511.9420002339907</v>
      </c>
      <c r="N25" s="34">
        <v>2493.6420002339905</v>
      </c>
      <c r="O25" s="34">
        <v>2487.6520002339907</v>
      </c>
      <c r="P25" s="34">
        <v>2512.0320002339904</v>
      </c>
      <c r="Q25" s="34">
        <v>2520.5920002339908</v>
      </c>
      <c r="R25" s="34">
        <v>2544.1420002339905</v>
      </c>
      <c r="S25" s="34">
        <v>2537.2720002339906</v>
      </c>
      <c r="T25" s="34">
        <v>2510.2320002339907</v>
      </c>
      <c r="U25" s="34">
        <v>2482.0820002339906</v>
      </c>
      <c r="V25" s="34">
        <v>2490.4820002339907</v>
      </c>
      <c r="W25" s="34">
        <v>2473.2120002339911</v>
      </c>
      <c r="X25" s="34">
        <v>2345.4520002339914</v>
      </c>
      <c r="Y25" s="34">
        <v>1825.0320002339911</v>
      </c>
    </row>
    <row r="26" spans="1:25" ht="15">
      <c r="A26" s="33">
        <v>45459</v>
      </c>
      <c r="B26" s="34">
        <v>1556.2620002339911</v>
      </c>
      <c r="C26" s="34">
        <v>1507.5020002339911</v>
      </c>
      <c r="D26" s="34">
        <v>1401.922000233991</v>
      </c>
      <c r="E26" s="34">
        <v>1190.0720002339908</v>
      </c>
      <c r="F26" s="34">
        <v>1061.4420002339909</v>
      </c>
      <c r="G26" s="34">
        <v>1323.852000233991</v>
      </c>
      <c r="H26" s="34">
        <v>1268.922000233991</v>
      </c>
      <c r="I26" s="34">
        <v>1453.132000233991</v>
      </c>
      <c r="J26" s="34">
        <v>1852.4920002339911</v>
      </c>
      <c r="K26" s="34">
        <v>2416.4620002339911</v>
      </c>
      <c r="L26" s="34">
        <v>2479.7420002339909</v>
      </c>
      <c r="M26" s="34">
        <v>2482.3520002339906</v>
      </c>
      <c r="N26" s="34">
        <v>2489.4620002339907</v>
      </c>
      <c r="O26" s="34">
        <v>2477.912000233991</v>
      </c>
      <c r="P26" s="34">
        <v>2484.8220002339908</v>
      </c>
      <c r="Q26" s="34">
        <v>2482.3520002339906</v>
      </c>
      <c r="R26" s="34">
        <v>2494.6020002339906</v>
      </c>
      <c r="S26" s="34">
        <v>2493.2320002339907</v>
      </c>
      <c r="T26" s="34">
        <v>2498.0120002339904</v>
      </c>
      <c r="U26" s="34">
        <v>2484.7420002339904</v>
      </c>
      <c r="V26" s="34">
        <v>2496.3020002339908</v>
      </c>
      <c r="W26" s="34">
        <v>2470.0420002339911</v>
      </c>
      <c r="X26" s="34">
        <v>2250.4420002339912</v>
      </c>
      <c r="Y26" s="34">
        <v>1831.7820002339911</v>
      </c>
    </row>
    <row r="27" spans="1:25" ht="15">
      <c r="A27" s="33">
        <v>45460</v>
      </c>
      <c r="B27" s="34">
        <v>1614.342000233991</v>
      </c>
      <c r="C27" s="34">
        <v>1546.1720002339912</v>
      </c>
      <c r="D27" s="34">
        <v>1455.7520002339911</v>
      </c>
      <c r="E27" s="34">
        <v>1342.0220002339911</v>
      </c>
      <c r="F27" s="34">
        <v>1407.7920002339908</v>
      </c>
      <c r="G27" s="34">
        <v>1520.632000233991</v>
      </c>
      <c r="H27" s="34">
        <v>1601.1720002339912</v>
      </c>
      <c r="I27" s="34">
        <v>1833.2120002339911</v>
      </c>
      <c r="J27" s="34">
        <v>2434.1320002339908</v>
      </c>
      <c r="K27" s="34">
        <v>2491.5220002339906</v>
      </c>
      <c r="L27" s="34">
        <v>2507.7520002339907</v>
      </c>
      <c r="M27" s="34">
        <v>2511.2120002339907</v>
      </c>
      <c r="N27" s="34">
        <v>2509.2120002339907</v>
      </c>
      <c r="O27" s="34">
        <v>2506.2220002339905</v>
      </c>
      <c r="P27" s="34">
        <v>2514.0720002339908</v>
      </c>
      <c r="Q27" s="34">
        <v>2512.2420002339904</v>
      </c>
      <c r="R27" s="34">
        <v>2516.8220002339908</v>
      </c>
      <c r="S27" s="34">
        <v>2514.6020002339906</v>
      </c>
      <c r="T27" s="34">
        <v>2508.9120002339905</v>
      </c>
      <c r="U27" s="34">
        <v>2492.7920002339906</v>
      </c>
      <c r="V27" s="34">
        <v>2495.3720002339905</v>
      </c>
      <c r="W27" s="34">
        <v>2487.0720002339908</v>
      </c>
      <c r="X27" s="34">
        <v>2205.0220002339911</v>
      </c>
      <c r="Y27" s="34">
        <v>1827.2320002339911</v>
      </c>
    </row>
    <row r="28" spans="1:25" ht="15">
      <c r="A28" s="33">
        <v>45461</v>
      </c>
      <c r="B28" s="34">
        <v>1604.7520002339911</v>
      </c>
      <c r="C28" s="34">
        <v>1515.122000233991</v>
      </c>
      <c r="D28" s="34">
        <v>1344.4620002339909</v>
      </c>
      <c r="E28" s="34">
        <v>1281.5120002339909</v>
      </c>
      <c r="F28" s="34">
        <v>1266.162000233991</v>
      </c>
      <c r="G28" s="34">
        <v>1497.632000233991</v>
      </c>
      <c r="H28" s="34">
        <v>1599.2320002339911</v>
      </c>
      <c r="I28" s="34">
        <v>1909.7320002339911</v>
      </c>
      <c r="J28" s="34">
        <v>2478.3820002339908</v>
      </c>
      <c r="K28" s="34">
        <v>2523.4520002339905</v>
      </c>
      <c r="L28" s="34">
        <v>2596.6820002339905</v>
      </c>
      <c r="M28" s="34">
        <v>2616.6520002339907</v>
      </c>
      <c r="N28" s="34">
        <v>2621.0720002339908</v>
      </c>
      <c r="O28" s="34">
        <v>2653.6820002339905</v>
      </c>
      <c r="P28" s="34">
        <v>2697.3220002339908</v>
      </c>
      <c r="Q28" s="34">
        <v>2629.2220002339905</v>
      </c>
      <c r="R28" s="34">
        <v>2632.0120002339904</v>
      </c>
      <c r="S28" s="34">
        <v>2632.3120002339906</v>
      </c>
      <c r="T28" s="34">
        <v>2633.0520002339908</v>
      </c>
      <c r="U28" s="34">
        <v>2552.5920002339908</v>
      </c>
      <c r="V28" s="34">
        <v>2556.6320002339908</v>
      </c>
      <c r="W28" s="34">
        <v>2516.3120002339906</v>
      </c>
      <c r="X28" s="34">
        <v>2458.1520002339907</v>
      </c>
      <c r="Y28" s="34">
        <v>1903.7420002339911</v>
      </c>
    </row>
    <row r="29" spans="1:25" ht="15">
      <c r="A29" s="33">
        <v>45462</v>
      </c>
      <c r="B29" s="34">
        <v>1630.1920002339912</v>
      </c>
      <c r="C29" s="34">
        <v>1582.352000233991</v>
      </c>
      <c r="D29" s="34">
        <v>1378.162000233991</v>
      </c>
      <c r="E29" s="34">
        <v>1234.0920002339908</v>
      </c>
      <c r="F29" s="34">
        <v>1217.582000233991</v>
      </c>
      <c r="G29" s="34">
        <v>1524.7120002339911</v>
      </c>
      <c r="H29" s="34">
        <v>1620.0020002339911</v>
      </c>
      <c r="I29" s="34">
        <v>1951.8120002339911</v>
      </c>
      <c r="J29" s="34">
        <v>2504.9420002339907</v>
      </c>
      <c r="K29" s="34">
        <v>2615.5620002339906</v>
      </c>
      <c r="L29" s="34">
        <v>2738.1220002339905</v>
      </c>
      <c r="M29" s="34">
        <v>2779.8120002339906</v>
      </c>
      <c r="N29" s="34">
        <v>2795.1220002339905</v>
      </c>
      <c r="O29" s="34">
        <v>2811.9020002339907</v>
      </c>
      <c r="P29" s="34">
        <v>2845.2620002339904</v>
      </c>
      <c r="Q29" s="34">
        <v>2862.9520002339905</v>
      </c>
      <c r="R29" s="34">
        <v>2870.3320002339906</v>
      </c>
      <c r="S29" s="34">
        <v>2878.0420002339906</v>
      </c>
      <c r="T29" s="34">
        <v>2811.1820002339905</v>
      </c>
      <c r="U29" s="34">
        <v>2694.3820002339908</v>
      </c>
      <c r="V29" s="34">
        <v>2718.7620002339904</v>
      </c>
      <c r="W29" s="34">
        <v>2650.2320002339907</v>
      </c>
      <c r="X29" s="34">
        <v>2487.9020002339907</v>
      </c>
      <c r="Y29" s="34">
        <v>1968.352000233991</v>
      </c>
    </row>
    <row r="30" spans="1:25" ht="15">
      <c r="A30" s="33">
        <v>45463</v>
      </c>
      <c r="B30" s="34">
        <v>1648.5020002339911</v>
      </c>
      <c r="C30" s="34">
        <v>1606.0020002339911</v>
      </c>
      <c r="D30" s="34">
        <v>1393.862000233991</v>
      </c>
      <c r="E30" s="34">
        <v>1285.2220002339909</v>
      </c>
      <c r="F30" s="34">
        <v>1225.882000233991</v>
      </c>
      <c r="G30" s="34">
        <v>1417.132000233991</v>
      </c>
      <c r="H30" s="34">
        <v>1552.7120002339911</v>
      </c>
      <c r="I30" s="34">
        <v>1843.7520002339911</v>
      </c>
      <c r="J30" s="34">
        <v>2483.8920002339905</v>
      </c>
      <c r="K30" s="34">
        <v>2510.7520002339907</v>
      </c>
      <c r="L30" s="34">
        <v>2557.1920002339907</v>
      </c>
      <c r="M30" s="34">
        <v>2592.7220002339905</v>
      </c>
      <c r="N30" s="34">
        <v>2620.7820002339904</v>
      </c>
      <c r="O30" s="34">
        <v>2582.4220002339907</v>
      </c>
      <c r="P30" s="34">
        <v>2598.3020002339908</v>
      </c>
      <c r="Q30" s="34">
        <v>2605.5720002339908</v>
      </c>
      <c r="R30" s="34">
        <v>2589.7120002339907</v>
      </c>
      <c r="S30" s="34">
        <v>2587.2920002339906</v>
      </c>
      <c r="T30" s="34">
        <v>2536.7520002339907</v>
      </c>
      <c r="U30" s="34">
        <v>2517.2120002339907</v>
      </c>
      <c r="V30" s="34">
        <v>2512.4720002339905</v>
      </c>
      <c r="W30" s="34">
        <v>2494.9320002339905</v>
      </c>
      <c r="X30" s="34">
        <v>2058.2620002339909</v>
      </c>
      <c r="Y30" s="34">
        <v>1713.122000233991</v>
      </c>
    </row>
    <row r="31" spans="1:25" ht="15">
      <c r="A31" s="33">
        <v>45464</v>
      </c>
      <c r="B31" s="34">
        <v>1491.152000233991</v>
      </c>
      <c r="C31" s="34">
        <v>1341.8120002339911</v>
      </c>
      <c r="D31" s="34">
        <v>1146.162000233991</v>
      </c>
      <c r="E31" s="34">
        <v>525.20200023399093</v>
      </c>
      <c r="F31" s="34">
        <v>619.29200023399108</v>
      </c>
      <c r="G31" s="34">
        <v>438.872000233991</v>
      </c>
      <c r="H31" s="34">
        <v>1388.6820002339909</v>
      </c>
      <c r="I31" s="34">
        <v>1614.4820002339911</v>
      </c>
      <c r="J31" s="34">
        <v>1962.4720002339911</v>
      </c>
      <c r="K31" s="34">
        <v>2291.5520002339908</v>
      </c>
      <c r="L31" s="34">
        <v>2367.4620002339911</v>
      </c>
      <c r="M31" s="34">
        <v>2390.8220002339908</v>
      </c>
      <c r="N31" s="34">
        <v>2107.2320002339911</v>
      </c>
      <c r="O31" s="34">
        <v>2397.832000233991</v>
      </c>
      <c r="P31" s="34">
        <v>2436.2620002339909</v>
      </c>
      <c r="Q31" s="34">
        <v>2453.4320002339909</v>
      </c>
      <c r="R31" s="34">
        <v>2444.872000233991</v>
      </c>
      <c r="S31" s="34">
        <v>2417.8220002339908</v>
      </c>
      <c r="T31" s="34">
        <v>2377.2520002339911</v>
      </c>
      <c r="U31" s="34">
        <v>2246.7820002339913</v>
      </c>
      <c r="V31" s="34">
        <v>2478.0320002339909</v>
      </c>
      <c r="W31" s="34">
        <v>2461.892000233991</v>
      </c>
      <c r="X31" s="34">
        <v>2118.7820002339913</v>
      </c>
      <c r="Y31" s="34">
        <v>1721.7520002339911</v>
      </c>
    </row>
    <row r="32" spans="1:25" ht="15">
      <c r="A32" s="33">
        <v>45465</v>
      </c>
      <c r="B32" s="34">
        <v>1637.0220002339911</v>
      </c>
      <c r="C32" s="34">
        <v>1573.7520002339911</v>
      </c>
      <c r="D32" s="34">
        <v>1448.6020002339908</v>
      </c>
      <c r="E32" s="34">
        <v>1347.7420002339909</v>
      </c>
      <c r="F32" s="34">
        <v>1353.2320002339909</v>
      </c>
      <c r="G32" s="34">
        <v>1441.9420002339909</v>
      </c>
      <c r="H32" s="34">
        <v>1438.622000233991</v>
      </c>
      <c r="I32" s="34">
        <v>1682.7320002339911</v>
      </c>
      <c r="J32" s="34">
        <v>2245.6820002339909</v>
      </c>
      <c r="K32" s="34">
        <v>2487.7720002339906</v>
      </c>
      <c r="L32" s="34">
        <v>2509.0220002339906</v>
      </c>
      <c r="M32" s="34">
        <v>2508.9020002339907</v>
      </c>
      <c r="N32" s="34">
        <v>2513.1320002339908</v>
      </c>
      <c r="O32" s="34">
        <v>2511.0720002339908</v>
      </c>
      <c r="P32" s="34">
        <v>2521.4420002339907</v>
      </c>
      <c r="Q32" s="34">
        <v>2524.1220002339905</v>
      </c>
      <c r="R32" s="34">
        <v>2528.0720002339908</v>
      </c>
      <c r="S32" s="34">
        <v>2527.6320002339908</v>
      </c>
      <c r="T32" s="34">
        <v>2519.8820002339908</v>
      </c>
      <c r="U32" s="34">
        <v>2510.3920002339905</v>
      </c>
      <c r="V32" s="34">
        <v>2527.6520002339907</v>
      </c>
      <c r="W32" s="34">
        <v>2548.8820002339908</v>
      </c>
      <c r="X32" s="34">
        <v>2474.6920002339912</v>
      </c>
      <c r="Y32" s="34">
        <v>2035.0520002339911</v>
      </c>
    </row>
    <row r="33" spans="1:25" ht="15">
      <c r="A33" s="33">
        <v>45466</v>
      </c>
      <c r="B33" s="34">
        <v>1681.132000233991</v>
      </c>
      <c r="C33" s="34">
        <v>1615.0220002339911</v>
      </c>
      <c r="D33" s="34">
        <v>1424.7020002339909</v>
      </c>
      <c r="E33" s="34">
        <v>1277.582000233991</v>
      </c>
      <c r="F33" s="34">
        <v>1234.5220002339911</v>
      </c>
      <c r="G33" s="34">
        <v>1345.7620002339909</v>
      </c>
      <c r="H33" s="34">
        <v>1487.0620002339911</v>
      </c>
      <c r="I33" s="34">
        <v>1717.342000233991</v>
      </c>
      <c r="J33" s="34">
        <v>2180.9720002339909</v>
      </c>
      <c r="K33" s="34">
        <v>2508.6120002339908</v>
      </c>
      <c r="L33" s="34">
        <v>2535.6120002339908</v>
      </c>
      <c r="M33" s="34">
        <v>2521.7420002339904</v>
      </c>
      <c r="N33" s="34">
        <v>2524.4420002339907</v>
      </c>
      <c r="O33" s="34">
        <v>2519.4420002339907</v>
      </c>
      <c r="P33" s="34">
        <v>2532.6820002339905</v>
      </c>
      <c r="Q33" s="34">
        <v>2530.8920002339905</v>
      </c>
      <c r="R33" s="34">
        <v>2525.9520002339905</v>
      </c>
      <c r="S33" s="34">
        <v>2521.5620002339906</v>
      </c>
      <c r="T33" s="34">
        <v>2521.6120002339908</v>
      </c>
      <c r="U33" s="34">
        <v>2512.1320002339908</v>
      </c>
      <c r="V33" s="34">
        <v>2523.0620002339906</v>
      </c>
      <c r="W33" s="34">
        <v>2534.1320002339908</v>
      </c>
      <c r="X33" s="34">
        <v>2491.7120002339907</v>
      </c>
      <c r="Y33" s="34">
        <v>2072.102000233991</v>
      </c>
    </row>
    <row r="34" spans="1:25" ht="15">
      <c r="A34" s="33">
        <v>45467</v>
      </c>
      <c r="B34" s="34">
        <v>1760.5320002339911</v>
      </c>
      <c r="C34" s="34">
        <v>1622.072000233991</v>
      </c>
      <c r="D34" s="34">
        <v>1423.4620002339909</v>
      </c>
      <c r="E34" s="34">
        <v>1294.8020002339908</v>
      </c>
      <c r="F34" s="34">
        <v>1280.852000233991</v>
      </c>
      <c r="G34" s="34">
        <v>1539.7120002339911</v>
      </c>
      <c r="H34" s="34">
        <v>1675.7420002339911</v>
      </c>
      <c r="I34" s="34">
        <v>1994.9820002339911</v>
      </c>
      <c r="J34" s="34">
        <v>2530.5620002339906</v>
      </c>
      <c r="K34" s="34">
        <v>2575.1720002339907</v>
      </c>
      <c r="L34" s="34">
        <v>2577.6820002339905</v>
      </c>
      <c r="M34" s="34">
        <v>2571.4220002339907</v>
      </c>
      <c r="N34" s="34">
        <v>2570.2120002339907</v>
      </c>
      <c r="O34" s="34">
        <v>2616.6520002339907</v>
      </c>
      <c r="P34" s="34">
        <v>2635.7820002339904</v>
      </c>
      <c r="Q34" s="34">
        <v>2669.8420002339908</v>
      </c>
      <c r="R34" s="34">
        <v>2671.3720002339905</v>
      </c>
      <c r="S34" s="34">
        <v>2632.9720002339905</v>
      </c>
      <c r="T34" s="34">
        <v>2548.4020002339907</v>
      </c>
      <c r="U34" s="34">
        <v>2525.0320002339904</v>
      </c>
      <c r="V34" s="34">
        <v>2534.6120002339908</v>
      </c>
      <c r="W34" s="34">
        <v>2536.7720002339906</v>
      </c>
      <c r="X34" s="34">
        <v>2490.1520002339907</v>
      </c>
      <c r="Y34" s="34">
        <v>1953.0320002339911</v>
      </c>
    </row>
    <row r="35" spans="1:25" ht="15">
      <c r="A35" s="33">
        <v>45468</v>
      </c>
      <c r="B35" s="34">
        <v>1656.6720002339912</v>
      </c>
      <c r="C35" s="34">
        <v>1466.1920002339912</v>
      </c>
      <c r="D35" s="34">
        <v>1284.4820002339911</v>
      </c>
      <c r="E35" s="34">
        <v>436.71200023399103</v>
      </c>
      <c r="F35" s="34">
        <v>436.54200023399102</v>
      </c>
      <c r="G35" s="34">
        <v>1413.2720002339909</v>
      </c>
      <c r="H35" s="34">
        <v>1604.4720002339911</v>
      </c>
      <c r="I35" s="34">
        <v>1860.5320002339911</v>
      </c>
      <c r="J35" s="34">
        <v>2489.1220002339905</v>
      </c>
      <c r="K35" s="34">
        <v>2522.5720002339908</v>
      </c>
      <c r="L35" s="34">
        <v>2530.0120002339904</v>
      </c>
      <c r="M35" s="34">
        <v>2535.2820002339904</v>
      </c>
      <c r="N35" s="34">
        <v>2535.8020002339908</v>
      </c>
      <c r="O35" s="34">
        <v>2532.7120002339907</v>
      </c>
      <c r="P35" s="34">
        <v>2543.0020002339907</v>
      </c>
      <c r="Q35" s="34">
        <v>2534.1120002339908</v>
      </c>
      <c r="R35" s="34">
        <v>2534.7520002339907</v>
      </c>
      <c r="S35" s="34">
        <v>2520.1520002339907</v>
      </c>
      <c r="T35" s="34">
        <v>2510.5520002339908</v>
      </c>
      <c r="U35" s="34">
        <v>2492.4920002339904</v>
      </c>
      <c r="V35" s="34">
        <v>2502.2020002339905</v>
      </c>
      <c r="W35" s="34">
        <v>2509.0920002339908</v>
      </c>
      <c r="X35" s="34">
        <v>2336.1320002339908</v>
      </c>
      <c r="Y35" s="34">
        <v>1887.342000233991</v>
      </c>
    </row>
    <row r="36" spans="1:25" ht="15">
      <c r="A36" s="33">
        <v>45469</v>
      </c>
      <c r="B36" s="34">
        <v>1693.892000233991</v>
      </c>
      <c r="C36" s="34">
        <v>1463.8020002339911</v>
      </c>
      <c r="D36" s="34">
        <v>1336.162000233991</v>
      </c>
      <c r="E36" s="34">
        <v>1261.402000233991</v>
      </c>
      <c r="F36" s="34">
        <v>1059.7420002339909</v>
      </c>
      <c r="G36" s="34">
        <v>1497.352000233991</v>
      </c>
      <c r="H36" s="34">
        <v>1689.4920002339911</v>
      </c>
      <c r="I36" s="34">
        <v>1952.142000233991</v>
      </c>
      <c r="J36" s="34">
        <v>2489.7320002339907</v>
      </c>
      <c r="K36" s="34">
        <v>2530.7720002339906</v>
      </c>
      <c r="L36" s="34">
        <v>2535.7220002339905</v>
      </c>
      <c r="M36" s="34">
        <v>2526.9920002339904</v>
      </c>
      <c r="N36" s="34">
        <v>2523.3820002339908</v>
      </c>
      <c r="O36" s="34">
        <v>2515.7620002339904</v>
      </c>
      <c r="P36" s="34">
        <v>2531.9020002339907</v>
      </c>
      <c r="Q36" s="34">
        <v>2523.1620002339905</v>
      </c>
      <c r="R36" s="34">
        <v>2523.8420002339908</v>
      </c>
      <c r="S36" s="34">
        <v>2528.2020002339905</v>
      </c>
      <c r="T36" s="34">
        <v>2526.6420002339905</v>
      </c>
      <c r="U36" s="34">
        <v>2515.3520002339906</v>
      </c>
      <c r="V36" s="34">
        <v>2518.6820002339905</v>
      </c>
      <c r="W36" s="34">
        <v>2516.6320002339908</v>
      </c>
      <c r="X36" s="34">
        <v>2477.6120002339908</v>
      </c>
      <c r="Y36" s="34">
        <v>1968.642000233991</v>
      </c>
    </row>
    <row r="37" spans="1:25" ht="15">
      <c r="A37" s="33">
        <v>45470</v>
      </c>
      <c r="B37" s="34">
        <v>1721.3120002339911</v>
      </c>
      <c r="C37" s="34">
        <v>1459.862000233991</v>
      </c>
      <c r="D37" s="34">
        <v>1338.2520002339911</v>
      </c>
      <c r="E37" s="34">
        <v>1264.162000233991</v>
      </c>
      <c r="F37" s="34">
        <v>1256.902000233991</v>
      </c>
      <c r="G37" s="34">
        <v>1519.122000233991</v>
      </c>
      <c r="H37" s="34">
        <v>1706.912000233991</v>
      </c>
      <c r="I37" s="34">
        <v>1992.7920002339911</v>
      </c>
      <c r="J37" s="34">
        <v>2520.0220002339906</v>
      </c>
      <c r="K37" s="34">
        <v>2570.6220002339905</v>
      </c>
      <c r="L37" s="34">
        <v>2566.9420002339907</v>
      </c>
      <c r="M37" s="34">
        <v>2561.2520002339907</v>
      </c>
      <c r="N37" s="34">
        <v>2556.4320002339905</v>
      </c>
      <c r="O37" s="34">
        <v>2556.5520002339908</v>
      </c>
      <c r="P37" s="34">
        <v>2612.6520002339907</v>
      </c>
      <c r="Q37" s="34">
        <v>2640.6420002339905</v>
      </c>
      <c r="R37" s="34">
        <v>2635.1020002339906</v>
      </c>
      <c r="S37" s="34">
        <v>2619.1520002339907</v>
      </c>
      <c r="T37" s="34">
        <v>2543.5220002339906</v>
      </c>
      <c r="U37" s="34">
        <v>2508.8320002339906</v>
      </c>
      <c r="V37" s="34">
        <v>2510.6120002339908</v>
      </c>
      <c r="W37" s="34">
        <v>2504.2520002339907</v>
      </c>
      <c r="X37" s="34">
        <v>2476.2620002339909</v>
      </c>
      <c r="Y37" s="34">
        <v>2032.5020002339911</v>
      </c>
    </row>
    <row r="38" spans="1:25" ht="15">
      <c r="A38" s="33">
        <v>45471</v>
      </c>
      <c r="B38" s="34">
        <v>1723.3020002339911</v>
      </c>
      <c r="C38" s="34">
        <v>1440.172000233991</v>
      </c>
      <c r="D38" s="34">
        <v>1267.922000233991</v>
      </c>
      <c r="E38" s="34">
        <v>437.312000233991</v>
      </c>
      <c r="F38" s="34">
        <v>436.59200023399103</v>
      </c>
      <c r="G38" s="34">
        <v>1389.9620002339909</v>
      </c>
      <c r="H38" s="34">
        <v>1605.642000233991</v>
      </c>
      <c r="I38" s="34">
        <v>1943.8120002339911</v>
      </c>
      <c r="J38" s="34">
        <v>2505.8520002339906</v>
      </c>
      <c r="K38" s="34">
        <v>2694.2620002339904</v>
      </c>
      <c r="L38" s="34">
        <v>2689.6120002339908</v>
      </c>
      <c r="M38" s="34">
        <v>2712.4020002339907</v>
      </c>
      <c r="N38" s="34">
        <v>2665.9020002339907</v>
      </c>
      <c r="O38" s="34">
        <v>2745.0820002339906</v>
      </c>
      <c r="P38" s="34">
        <v>2754.3720002339905</v>
      </c>
      <c r="Q38" s="34">
        <v>2763.3220002339908</v>
      </c>
      <c r="R38" s="34">
        <v>2776.0820002339906</v>
      </c>
      <c r="S38" s="34">
        <v>2756.3320002339906</v>
      </c>
      <c r="T38" s="34">
        <v>2725.9420002339907</v>
      </c>
      <c r="U38" s="34">
        <v>2620.2220002339905</v>
      </c>
      <c r="V38" s="34">
        <v>2627.3320002339906</v>
      </c>
      <c r="W38" s="34">
        <v>2612.6720002339907</v>
      </c>
      <c r="X38" s="34">
        <v>2474.3420002339908</v>
      </c>
      <c r="Y38" s="34">
        <v>1930.0620002339911</v>
      </c>
    </row>
    <row r="39" spans="1:25" ht="15">
      <c r="A39" s="33">
        <v>45472</v>
      </c>
      <c r="B39" s="34">
        <v>1787.632000233991</v>
      </c>
      <c r="C39" s="34">
        <v>1618.662000233991</v>
      </c>
      <c r="D39" s="34">
        <v>1538.0520002339911</v>
      </c>
      <c r="E39" s="34">
        <v>1436.3120002339908</v>
      </c>
      <c r="F39" s="34">
        <v>1364.7220002339909</v>
      </c>
      <c r="G39" s="34">
        <v>1480.912000233991</v>
      </c>
      <c r="H39" s="34">
        <v>1551.132000233991</v>
      </c>
      <c r="I39" s="34">
        <v>1823.142000233991</v>
      </c>
      <c r="J39" s="34">
        <v>2344.4820002339911</v>
      </c>
      <c r="K39" s="34">
        <v>2569.5820002339906</v>
      </c>
      <c r="L39" s="34">
        <v>2606.3520002339906</v>
      </c>
      <c r="M39" s="34">
        <v>2680.1020002339906</v>
      </c>
      <c r="N39" s="34">
        <v>2742.1620002339905</v>
      </c>
      <c r="O39" s="34">
        <v>2774.0920002339908</v>
      </c>
      <c r="P39" s="34">
        <v>2799.0420002339906</v>
      </c>
      <c r="Q39" s="34">
        <v>2797.9320002339905</v>
      </c>
      <c r="R39" s="34">
        <v>2825.4120002339905</v>
      </c>
      <c r="S39" s="34">
        <v>2824.4420002339907</v>
      </c>
      <c r="T39" s="34">
        <v>2824.9220002339907</v>
      </c>
      <c r="U39" s="34">
        <v>2715.1620002339905</v>
      </c>
      <c r="V39" s="34">
        <v>2740.9320002339905</v>
      </c>
      <c r="W39" s="34">
        <v>2738.7520002339907</v>
      </c>
      <c r="X39" s="34">
        <v>2495.4220002339907</v>
      </c>
      <c r="Y39" s="34">
        <v>1970.4920002339911</v>
      </c>
    </row>
    <row r="40" spans="1:25" ht="15">
      <c r="A40" s="33">
        <v>45473</v>
      </c>
      <c r="B40" s="34">
        <v>1706.5220002339911</v>
      </c>
      <c r="C40" s="34">
        <v>1542.4620002339911</v>
      </c>
      <c r="D40" s="34">
        <v>1399.4420002339909</v>
      </c>
      <c r="E40" s="34">
        <v>1261.0720002339908</v>
      </c>
      <c r="F40" s="34">
        <v>1211.622000233991</v>
      </c>
      <c r="G40" s="34">
        <v>1292.912000233991</v>
      </c>
      <c r="H40" s="34">
        <v>1299.2420002339909</v>
      </c>
      <c r="I40" s="34">
        <v>1663.7020002339912</v>
      </c>
      <c r="J40" s="34">
        <v>2063.5020002339911</v>
      </c>
      <c r="K40" s="34">
        <v>2510.9620002339907</v>
      </c>
      <c r="L40" s="34">
        <v>2553.0320002339904</v>
      </c>
      <c r="M40" s="34">
        <v>2561.3120002339906</v>
      </c>
      <c r="N40" s="34">
        <v>2564.7720002339906</v>
      </c>
      <c r="O40" s="34">
        <v>2568.2820002339904</v>
      </c>
      <c r="P40" s="34">
        <v>2574.0220002339906</v>
      </c>
      <c r="Q40" s="34">
        <v>2577.5520002339908</v>
      </c>
      <c r="R40" s="34">
        <v>2577.9820002339907</v>
      </c>
      <c r="S40" s="34">
        <v>2571.0120002339904</v>
      </c>
      <c r="T40" s="34">
        <v>2575.4420002339907</v>
      </c>
      <c r="U40" s="34">
        <v>2554.0020002339907</v>
      </c>
      <c r="V40" s="34">
        <v>2559.2920002339906</v>
      </c>
      <c r="W40" s="34">
        <v>2551.6820002339905</v>
      </c>
      <c r="X40" s="34">
        <v>2494.1120002339908</v>
      </c>
      <c r="Y40" s="34">
        <v>1965.912000233991</v>
      </c>
    </row>
    <row r="43" spans="1:25">
      <c r="A43" s="24" t="s">
        <v>8</v>
      </c>
      <c r="B43" s="25"/>
      <c r="C43" s="26"/>
      <c r="D43" s="27"/>
      <c r="E43" s="27"/>
      <c r="F43" s="27"/>
      <c r="G43" s="28" t="s">
        <v>34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9"/>
    </row>
    <row r="44" spans="1:25" ht="24">
      <c r="A44" s="30"/>
      <c r="B44" s="31" t="s">
        <v>10</v>
      </c>
      <c r="C44" s="32" t="s">
        <v>11</v>
      </c>
      <c r="D44" s="32" t="s">
        <v>12</v>
      </c>
      <c r="E44" s="32" t="s">
        <v>13</v>
      </c>
      <c r="F44" s="32" t="s">
        <v>14</v>
      </c>
      <c r="G44" s="32" t="s">
        <v>15</v>
      </c>
      <c r="H44" s="32" t="s">
        <v>16</v>
      </c>
      <c r="I44" s="32" t="s">
        <v>17</v>
      </c>
      <c r="J44" s="32" t="s">
        <v>18</v>
      </c>
      <c r="K44" s="32" t="s">
        <v>19</v>
      </c>
      <c r="L44" s="32" t="s">
        <v>20</v>
      </c>
      <c r="M44" s="32" t="s">
        <v>21</v>
      </c>
      <c r="N44" s="32" t="s">
        <v>22</v>
      </c>
      <c r="O44" s="32" t="s">
        <v>23</v>
      </c>
      <c r="P44" s="32" t="s">
        <v>24</v>
      </c>
      <c r="Q44" s="32" t="s">
        <v>25</v>
      </c>
      <c r="R44" s="32" t="s">
        <v>26</v>
      </c>
      <c r="S44" s="32" t="s">
        <v>27</v>
      </c>
      <c r="T44" s="32" t="s">
        <v>28</v>
      </c>
      <c r="U44" s="32" t="s">
        <v>29</v>
      </c>
      <c r="V44" s="32" t="s">
        <v>30</v>
      </c>
      <c r="W44" s="32" t="s">
        <v>31</v>
      </c>
      <c r="X44" s="32" t="s">
        <v>32</v>
      </c>
      <c r="Y44" s="32" t="s">
        <v>33</v>
      </c>
    </row>
    <row r="45" spans="1:25" ht="15">
      <c r="A45" s="33">
        <v>45444</v>
      </c>
      <c r="B45" s="34">
        <v>1958.7420002339911</v>
      </c>
      <c r="C45" s="34">
        <v>1904.4420002339912</v>
      </c>
      <c r="D45" s="34">
        <v>1757.162000233991</v>
      </c>
      <c r="E45" s="34">
        <v>1632.402000233991</v>
      </c>
      <c r="F45" s="34">
        <v>1410.4620002339909</v>
      </c>
      <c r="G45" s="34">
        <v>1331.112000233991</v>
      </c>
      <c r="H45" s="34">
        <v>750.46200023399103</v>
      </c>
      <c r="I45" s="34">
        <v>1854.112000233991</v>
      </c>
      <c r="J45" s="34">
        <v>2147.2020002339914</v>
      </c>
      <c r="K45" s="34">
        <v>2311.0620002339911</v>
      </c>
      <c r="L45" s="34">
        <v>2393.082000233991</v>
      </c>
      <c r="M45" s="34">
        <v>2182.6720002339912</v>
      </c>
      <c r="N45" s="34">
        <v>2178.3420002339908</v>
      </c>
      <c r="O45" s="34">
        <v>2187.8620002339912</v>
      </c>
      <c r="P45" s="34">
        <v>2177.4920002339913</v>
      </c>
      <c r="Q45" s="34">
        <v>2197.4020002339912</v>
      </c>
      <c r="R45" s="34">
        <v>2248.7320002339911</v>
      </c>
      <c r="S45" s="34">
        <v>2504.9020002339912</v>
      </c>
      <c r="T45" s="34">
        <v>2454.6820002339909</v>
      </c>
      <c r="U45" s="34">
        <v>2424.9020002339912</v>
      </c>
      <c r="V45" s="34">
        <v>2548.4420002339912</v>
      </c>
      <c r="W45" s="34">
        <v>2460.3220002339913</v>
      </c>
      <c r="X45" s="34">
        <v>2159.0120002339909</v>
      </c>
      <c r="Y45" s="34">
        <v>1988.632000233991</v>
      </c>
    </row>
    <row r="46" spans="1:25" ht="15">
      <c r="A46" s="33">
        <v>45445</v>
      </c>
      <c r="B46" s="34">
        <v>1917.652000233991</v>
      </c>
      <c r="C46" s="34">
        <v>1714.2620002339909</v>
      </c>
      <c r="D46" s="34">
        <v>1514.9520002339909</v>
      </c>
      <c r="E46" s="34">
        <v>1381.3420002339908</v>
      </c>
      <c r="F46" s="34">
        <v>1297.6820002339909</v>
      </c>
      <c r="G46" s="34">
        <v>1316.4920002339909</v>
      </c>
      <c r="H46" s="34">
        <v>745.04200023399108</v>
      </c>
      <c r="I46" s="34">
        <v>748.502000233991</v>
      </c>
      <c r="J46" s="34">
        <v>2006.4820002339911</v>
      </c>
      <c r="K46" s="34">
        <v>2346.0620002339911</v>
      </c>
      <c r="L46" s="34">
        <v>2469.832000233991</v>
      </c>
      <c r="M46" s="34">
        <v>2478.1920002339912</v>
      </c>
      <c r="N46" s="34">
        <v>2474.2120002339911</v>
      </c>
      <c r="O46" s="34">
        <v>2503.5320002339913</v>
      </c>
      <c r="P46" s="34">
        <v>2569.642000233991</v>
      </c>
      <c r="Q46" s="34">
        <v>2619.852000233991</v>
      </c>
      <c r="R46" s="34">
        <v>2658.7120002339911</v>
      </c>
      <c r="S46" s="34">
        <v>2680.392000233991</v>
      </c>
      <c r="T46" s="34">
        <v>2681.0320002339913</v>
      </c>
      <c r="U46" s="34">
        <v>2572.1720002339912</v>
      </c>
      <c r="V46" s="34">
        <v>2605.9320002339909</v>
      </c>
      <c r="W46" s="34">
        <v>2617.9720002339909</v>
      </c>
      <c r="X46" s="34">
        <v>2478.3420002339908</v>
      </c>
      <c r="Y46" s="34">
        <v>2094.6920002339912</v>
      </c>
    </row>
    <row r="47" spans="1:25" ht="15">
      <c r="A47" s="33">
        <v>45446</v>
      </c>
      <c r="B47" s="34">
        <v>1967.342000233991</v>
      </c>
      <c r="C47" s="34">
        <v>1748.7220002339909</v>
      </c>
      <c r="D47" s="34">
        <v>1715.612000233991</v>
      </c>
      <c r="E47" s="34">
        <v>1560.642000233991</v>
      </c>
      <c r="F47" s="34">
        <v>1493.8120002339911</v>
      </c>
      <c r="G47" s="34">
        <v>1693.9320002339909</v>
      </c>
      <c r="H47" s="34">
        <v>1839.072000233991</v>
      </c>
      <c r="I47" s="34">
        <v>2038.642000233991</v>
      </c>
      <c r="J47" s="34">
        <v>2530.832000233991</v>
      </c>
      <c r="K47" s="34">
        <v>2738.2720002339911</v>
      </c>
      <c r="L47" s="34">
        <v>2741.2620002339909</v>
      </c>
      <c r="M47" s="34">
        <v>2719.9520002339914</v>
      </c>
      <c r="N47" s="34">
        <v>2720.3420002339908</v>
      </c>
      <c r="O47" s="34">
        <v>2721.0420002339911</v>
      </c>
      <c r="P47" s="34">
        <v>2725.8620002339912</v>
      </c>
      <c r="Q47" s="34">
        <v>2717.0020002339911</v>
      </c>
      <c r="R47" s="34">
        <v>2713.7520002339911</v>
      </c>
      <c r="S47" s="34">
        <v>2712.4420002339912</v>
      </c>
      <c r="T47" s="34">
        <v>2712.2020002339914</v>
      </c>
      <c r="U47" s="34">
        <v>2579.352000233991</v>
      </c>
      <c r="V47" s="34">
        <v>2630.4420002339912</v>
      </c>
      <c r="W47" s="34">
        <v>2619.2920002339911</v>
      </c>
      <c r="X47" s="34">
        <v>2298.7720002339911</v>
      </c>
      <c r="Y47" s="34">
        <v>2038.2820002339911</v>
      </c>
    </row>
    <row r="48" spans="1:25" ht="15">
      <c r="A48" s="33">
        <v>45447</v>
      </c>
      <c r="B48" s="34">
        <v>2062.082000233991</v>
      </c>
      <c r="C48" s="34">
        <v>1834.842000233991</v>
      </c>
      <c r="D48" s="34">
        <v>1698.5320002339909</v>
      </c>
      <c r="E48" s="34">
        <v>1601.4620002339909</v>
      </c>
      <c r="F48" s="34">
        <v>1603.612000233991</v>
      </c>
      <c r="G48" s="34">
        <v>1775.7920002339911</v>
      </c>
      <c r="H48" s="34">
        <v>1895.4420002339912</v>
      </c>
      <c r="I48" s="34">
        <v>2144.8420002339908</v>
      </c>
      <c r="J48" s="34">
        <v>2601.1820002339909</v>
      </c>
      <c r="K48" s="34">
        <v>2752.622000233991</v>
      </c>
      <c r="L48" s="34">
        <v>2764.0420002339911</v>
      </c>
      <c r="M48" s="34">
        <v>2764.2820002339913</v>
      </c>
      <c r="N48" s="34">
        <v>2756.8420002339908</v>
      </c>
      <c r="O48" s="34">
        <v>2757.0120002339909</v>
      </c>
      <c r="P48" s="34">
        <v>2758.6320002339908</v>
      </c>
      <c r="Q48" s="34">
        <v>2756.4920002339913</v>
      </c>
      <c r="R48" s="34">
        <v>2763.7220002339909</v>
      </c>
      <c r="S48" s="34">
        <v>2764.832000233991</v>
      </c>
      <c r="T48" s="34">
        <v>2766.3820002339908</v>
      </c>
      <c r="U48" s="34">
        <v>2748.3620002339912</v>
      </c>
      <c r="V48" s="34">
        <v>2747.332000233991</v>
      </c>
      <c r="W48" s="34">
        <v>2755.4920002339913</v>
      </c>
      <c r="X48" s="34">
        <v>2294.9420002339912</v>
      </c>
      <c r="Y48" s="34">
        <v>2039.332000233991</v>
      </c>
    </row>
    <row r="49" spans="1:25" ht="15">
      <c r="A49" s="33">
        <v>45448</v>
      </c>
      <c r="B49" s="34">
        <v>1873.632000233991</v>
      </c>
      <c r="C49" s="34">
        <v>1697.0320002339909</v>
      </c>
      <c r="D49" s="34">
        <v>1559.882000233991</v>
      </c>
      <c r="E49" s="34">
        <v>1468.902000233991</v>
      </c>
      <c r="F49" s="34">
        <v>739.78200023399108</v>
      </c>
      <c r="G49" s="34">
        <v>739.78200023399108</v>
      </c>
      <c r="H49" s="34">
        <v>944.02200023399109</v>
      </c>
      <c r="I49" s="34">
        <v>847.88200023399099</v>
      </c>
      <c r="J49" s="34">
        <v>2473.6720002339912</v>
      </c>
      <c r="K49" s="34">
        <v>2721.6920002339912</v>
      </c>
      <c r="L49" s="34">
        <v>2744.7220002339909</v>
      </c>
      <c r="M49" s="34">
        <v>2734.2520002339911</v>
      </c>
      <c r="N49" s="34">
        <v>2735.9420002339912</v>
      </c>
      <c r="O49" s="34">
        <v>2736.7220002339909</v>
      </c>
      <c r="P49" s="34">
        <v>2736.9220002339912</v>
      </c>
      <c r="Q49" s="34">
        <v>2737.9820002339911</v>
      </c>
      <c r="R49" s="34">
        <v>2738.2920002339911</v>
      </c>
      <c r="S49" s="34">
        <v>2764.9920002339913</v>
      </c>
      <c r="T49" s="34">
        <v>2749.8020002339908</v>
      </c>
      <c r="U49" s="34">
        <v>2714.9020002339912</v>
      </c>
      <c r="V49" s="34">
        <v>2730.7820002339913</v>
      </c>
      <c r="W49" s="34">
        <v>2728.7220002339909</v>
      </c>
      <c r="X49" s="34">
        <v>2284.122000233991</v>
      </c>
      <c r="Y49" s="34">
        <v>1970.392000233991</v>
      </c>
    </row>
    <row r="50" spans="1:25" ht="15">
      <c r="A50" s="33">
        <v>45449</v>
      </c>
      <c r="B50" s="34">
        <v>1617.882000233991</v>
      </c>
      <c r="C50" s="34">
        <v>1503.672000233991</v>
      </c>
      <c r="D50" s="34">
        <v>1396.5720002339908</v>
      </c>
      <c r="E50" s="34">
        <v>739.78200023399108</v>
      </c>
      <c r="F50" s="34">
        <v>739.78200023399108</v>
      </c>
      <c r="G50" s="34">
        <v>739.78200023399108</v>
      </c>
      <c r="H50" s="34">
        <v>880.42200023399096</v>
      </c>
      <c r="I50" s="34">
        <v>1853.9520002339912</v>
      </c>
      <c r="J50" s="34">
        <v>2319.1720002339912</v>
      </c>
      <c r="K50" s="34">
        <v>2718.142000233991</v>
      </c>
      <c r="L50" s="34">
        <v>2758.6320002339908</v>
      </c>
      <c r="M50" s="34">
        <v>2764.6120002339912</v>
      </c>
      <c r="N50" s="34">
        <v>2760.5920002339908</v>
      </c>
      <c r="O50" s="34">
        <v>2756.3820002339908</v>
      </c>
      <c r="P50" s="34">
        <v>2778.3120002339911</v>
      </c>
      <c r="Q50" s="34">
        <v>2784.4520002339909</v>
      </c>
      <c r="R50" s="34">
        <v>2772.5620002339911</v>
      </c>
      <c r="S50" s="34">
        <v>2757.5520002339908</v>
      </c>
      <c r="T50" s="34">
        <v>2741.4420002339912</v>
      </c>
      <c r="U50" s="34">
        <v>2564.4220002339912</v>
      </c>
      <c r="V50" s="34">
        <v>2650.4720002339909</v>
      </c>
      <c r="W50" s="34">
        <v>2567.142000233991</v>
      </c>
      <c r="X50" s="34">
        <v>2116.3120002339911</v>
      </c>
      <c r="Y50" s="34">
        <v>1830.2420002339911</v>
      </c>
    </row>
    <row r="51" spans="1:25" ht="15">
      <c r="A51" s="33">
        <v>45450</v>
      </c>
      <c r="B51" s="34">
        <v>1672.642000233991</v>
      </c>
      <c r="C51" s="34">
        <v>1486.602000233991</v>
      </c>
      <c r="D51" s="34">
        <v>848.56200023399106</v>
      </c>
      <c r="E51" s="34">
        <v>835.66200023399097</v>
      </c>
      <c r="F51" s="34">
        <v>828.73200023399102</v>
      </c>
      <c r="G51" s="34">
        <v>853.83200023399104</v>
      </c>
      <c r="H51" s="34">
        <v>1703.602000233991</v>
      </c>
      <c r="I51" s="34">
        <v>1995.4320002339912</v>
      </c>
      <c r="J51" s="34">
        <v>2365.4220002339912</v>
      </c>
      <c r="K51" s="34">
        <v>2739.892000233991</v>
      </c>
      <c r="L51" s="34">
        <v>2741.6920002339912</v>
      </c>
      <c r="M51" s="34">
        <v>2743.832000233991</v>
      </c>
      <c r="N51" s="34">
        <v>2747.6320002339908</v>
      </c>
      <c r="O51" s="34">
        <v>2745.2620002339909</v>
      </c>
      <c r="P51" s="34">
        <v>2751.2620002339909</v>
      </c>
      <c r="Q51" s="34">
        <v>2752.0020002339911</v>
      </c>
      <c r="R51" s="34">
        <v>2789.5920002339908</v>
      </c>
      <c r="S51" s="34">
        <v>2769.2320002339911</v>
      </c>
      <c r="T51" s="34">
        <v>2779.7620002339909</v>
      </c>
      <c r="U51" s="34">
        <v>2744.9120002339914</v>
      </c>
      <c r="V51" s="34">
        <v>2781.102000233991</v>
      </c>
      <c r="W51" s="34">
        <v>2773.2320002339911</v>
      </c>
      <c r="X51" s="34">
        <v>2391.892000233991</v>
      </c>
      <c r="Y51" s="34">
        <v>2021.332000233991</v>
      </c>
    </row>
    <row r="52" spans="1:25" ht="15">
      <c r="A52" s="33">
        <v>45451</v>
      </c>
      <c r="B52" s="34">
        <v>1951.092000233991</v>
      </c>
      <c r="C52" s="34">
        <v>1732.1920002339909</v>
      </c>
      <c r="D52" s="34">
        <v>1591.9420002339909</v>
      </c>
      <c r="E52" s="34">
        <v>1533.0320002339909</v>
      </c>
      <c r="F52" s="34">
        <v>1536.7320002339911</v>
      </c>
      <c r="G52" s="34">
        <v>1651.9520002339909</v>
      </c>
      <c r="H52" s="34">
        <v>1776.9520002339912</v>
      </c>
      <c r="I52" s="34">
        <v>1963.842000233991</v>
      </c>
      <c r="J52" s="34">
        <v>2459.8420002339908</v>
      </c>
      <c r="K52" s="34">
        <v>2769.1120002339912</v>
      </c>
      <c r="L52" s="34">
        <v>2789.582000233991</v>
      </c>
      <c r="M52" s="34">
        <v>2795.6920002339907</v>
      </c>
      <c r="N52" s="34">
        <v>2799.9520002339909</v>
      </c>
      <c r="O52" s="34">
        <v>2797.3620002339908</v>
      </c>
      <c r="P52" s="34">
        <v>2805.7320002339907</v>
      </c>
      <c r="Q52" s="34">
        <v>2810.5420002339911</v>
      </c>
      <c r="R52" s="34">
        <v>2825.1820002339909</v>
      </c>
      <c r="S52" s="34">
        <v>2827.5020002339907</v>
      </c>
      <c r="T52" s="34">
        <v>2818.2520002339907</v>
      </c>
      <c r="U52" s="34">
        <v>2800.602000233991</v>
      </c>
      <c r="V52" s="34">
        <v>2819.082000233991</v>
      </c>
      <c r="W52" s="34">
        <v>2810.3420002339908</v>
      </c>
      <c r="X52" s="34">
        <v>2705.8220002339913</v>
      </c>
      <c r="Y52" s="34">
        <v>2197.0420002339911</v>
      </c>
    </row>
    <row r="53" spans="1:25" ht="15">
      <c r="A53" s="33">
        <v>45452</v>
      </c>
      <c r="B53" s="34">
        <v>1869.9420002339912</v>
      </c>
      <c r="C53" s="34">
        <v>1757.7320002339911</v>
      </c>
      <c r="D53" s="34">
        <v>1587.4320002339909</v>
      </c>
      <c r="E53" s="34">
        <v>1501.5920002339908</v>
      </c>
      <c r="F53" s="34">
        <v>1451.912000233991</v>
      </c>
      <c r="G53" s="34">
        <v>1488.2420002339909</v>
      </c>
      <c r="H53" s="34">
        <v>1486.5720002339908</v>
      </c>
      <c r="I53" s="34">
        <v>1877.622000233991</v>
      </c>
      <c r="J53" s="34">
        <v>2230.0320002339913</v>
      </c>
      <c r="K53" s="34">
        <v>2635.9820002339911</v>
      </c>
      <c r="L53" s="34">
        <v>2761.5920002339908</v>
      </c>
      <c r="M53" s="34">
        <v>2768.6620002339914</v>
      </c>
      <c r="N53" s="34">
        <v>2768.4720002339909</v>
      </c>
      <c r="O53" s="34">
        <v>2763.9420002339912</v>
      </c>
      <c r="P53" s="34">
        <v>2768.3420002339908</v>
      </c>
      <c r="Q53" s="34">
        <v>2768.3620002339912</v>
      </c>
      <c r="R53" s="34">
        <v>2798.0420002339911</v>
      </c>
      <c r="S53" s="34">
        <v>2805.162000233991</v>
      </c>
      <c r="T53" s="34">
        <v>2802.372000233991</v>
      </c>
      <c r="U53" s="34">
        <v>2773.3020002339908</v>
      </c>
      <c r="V53" s="34">
        <v>2800.8020002339908</v>
      </c>
      <c r="W53" s="34">
        <v>2784.5620002339911</v>
      </c>
      <c r="X53" s="34">
        <v>2679.4720002339909</v>
      </c>
      <c r="Y53" s="34">
        <v>2182.7720002339911</v>
      </c>
    </row>
    <row r="54" spans="1:25" ht="15">
      <c r="A54" s="33">
        <v>45453</v>
      </c>
      <c r="B54" s="34">
        <v>1813.642000233991</v>
      </c>
      <c r="C54" s="34">
        <v>1669.882000233991</v>
      </c>
      <c r="D54" s="34">
        <v>1542.9920002339909</v>
      </c>
      <c r="E54" s="34">
        <v>1491.7920002339911</v>
      </c>
      <c r="F54" s="34">
        <v>1395.112000233991</v>
      </c>
      <c r="G54" s="34">
        <v>1637.352000233991</v>
      </c>
      <c r="H54" s="34">
        <v>1793.2020002339912</v>
      </c>
      <c r="I54" s="34">
        <v>2149.892000233991</v>
      </c>
      <c r="J54" s="34">
        <v>2762.3120002339911</v>
      </c>
      <c r="K54" s="34">
        <v>2800.3820002339908</v>
      </c>
      <c r="L54" s="34">
        <v>2810.0720002339908</v>
      </c>
      <c r="M54" s="34">
        <v>2808.5520002339908</v>
      </c>
      <c r="N54" s="34">
        <v>2811.4520002339909</v>
      </c>
      <c r="O54" s="34">
        <v>2811.7720002339906</v>
      </c>
      <c r="P54" s="34">
        <v>2826.2020002339909</v>
      </c>
      <c r="Q54" s="34">
        <v>2826.5120002339909</v>
      </c>
      <c r="R54" s="34">
        <v>2844.9420002339907</v>
      </c>
      <c r="S54" s="34">
        <v>2829.4720002339909</v>
      </c>
      <c r="T54" s="34">
        <v>2827.6920002339907</v>
      </c>
      <c r="U54" s="34">
        <v>2797.2820002339909</v>
      </c>
      <c r="V54" s="34">
        <v>2814.4620002339907</v>
      </c>
      <c r="W54" s="34">
        <v>2806.8220002339908</v>
      </c>
      <c r="X54" s="34">
        <v>2667.5720002339913</v>
      </c>
      <c r="Y54" s="34">
        <v>2131.082000233991</v>
      </c>
    </row>
    <row r="55" spans="1:25" ht="15">
      <c r="A55" s="33">
        <v>45454</v>
      </c>
      <c r="B55" s="34">
        <v>1793.7720002339911</v>
      </c>
      <c r="C55" s="34">
        <v>1669.4820002339911</v>
      </c>
      <c r="D55" s="34">
        <v>1507.9320002339909</v>
      </c>
      <c r="E55" s="34">
        <v>1390.832000233991</v>
      </c>
      <c r="F55" s="34">
        <v>1349.392000233991</v>
      </c>
      <c r="G55" s="34">
        <v>873.96200023399103</v>
      </c>
      <c r="H55" s="34">
        <v>1791.382000233991</v>
      </c>
      <c r="I55" s="34">
        <v>2123.4320002339909</v>
      </c>
      <c r="J55" s="34">
        <v>2552.1920002339912</v>
      </c>
      <c r="K55" s="34">
        <v>2813.0320002339909</v>
      </c>
      <c r="L55" s="34">
        <v>2818.352000233991</v>
      </c>
      <c r="M55" s="34">
        <v>2835.872000233991</v>
      </c>
      <c r="N55" s="34">
        <v>2840.2620002339909</v>
      </c>
      <c r="O55" s="34">
        <v>2835.1820002339909</v>
      </c>
      <c r="P55" s="34">
        <v>2861.4520002339909</v>
      </c>
      <c r="Q55" s="34">
        <v>2885.1320002339908</v>
      </c>
      <c r="R55" s="34">
        <v>2912.0520002339908</v>
      </c>
      <c r="S55" s="34">
        <v>2883.9520002339909</v>
      </c>
      <c r="T55" s="34">
        <v>2839.2520002339907</v>
      </c>
      <c r="U55" s="34">
        <v>2800.4820002339907</v>
      </c>
      <c r="V55" s="34">
        <v>2813.3420002339908</v>
      </c>
      <c r="W55" s="34">
        <v>2804.4520002339909</v>
      </c>
      <c r="X55" s="34">
        <v>2714.2220002339909</v>
      </c>
      <c r="Y55" s="34">
        <v>2191.332000233991</v>
      </c>
    </row>
    <row r="56" spans="1:25" ht="15">
      <c r="A56" s="33">
        <v>45455</v>
      </c>
      <c r="B56" s="34">
        <v>1921.5020002339911</v>
      </c>
      <c r="C56" s="34">
        <v>1842.2720002339911</v>
      </c>
      <c r="D56" s="34">
        <v>1704.9420002339909</v>
      </c>
      <c r="E56" s="34">
        <v>1530.0520002339908</v>
      </c>
      <c r="F56" s="34">
        <v>1476.2220002339909</v>
      </c>
      <c r="G56" s="34">
        <v>1567.172000233991</v>
      </c>
      <c r="H56" s="34">
        <v>1598.652000233991</v>
      </c>
      <c r="I56" s="34">
        <v>1888.7720002339911</v>
      </c>
      <c r="J56" s="34">
        <v>2233.3120002339911</v>
      </c>
      <c r="K56" s="34">
        <v>2735.8420002339908</v>
      </c>
      <c r="L56" s="34">
        <v>2802.9320002339909</v>
      </c>
      <c r="M56" s="34">
        <v>2816.142000233991</v>
      </c>
      <c r="N56" s="34">
        <v>2816.0520002339908</v>
      </c>
      <c r="O56" s="34">
        <v>2812.1920002339907</v>
      </c>
      <c r="P56" s="34">
        <v>2813.1920002339907</v>
      </c>
      <c r="Q56" s="34">
        <v>2812.4620002339907</v>
      </c>
      <c r="R56" s="34">
        <v>2809.4820002339907</v>
      </c>
      <c r="S56" s="34">
        <v>2787.3820002339908</v>
      </c>
      <c r="T56" s="34">
        <v>2778.7520002339911</v>
      </c>
      <c r="U56" s="34">
        <v>2745.7820002339913</v>
      </c>
      <c r="V56" s="34">
        <v>2783.662000233991</v>
      </c>
      <c r="W56" s="34">
        <v>2769.852000233991</v>
      </c>
      <c r="X56" s="34">
        <v>2490.122000233991</v>
      </c>
      <c r="Y56" s="34">
        <v>2091.5920002339908</v>
      </c>
    </row>
    <row r="57" spans="1:25" ht="15">
      <c r="A57" s="33">
        <v>45456</v>
      </c>
      <c r="B57" s="34">
        <v>1883.582000233991</v>
      </c>
      <c r="C57" s="34">
        <v>1850.132000233991</v>
      </c>
      <c r="D57" s="34">
        <v>1716.582000233991</v>
      </c>
      <c r="E57" s="34">
        <v>1548.9720002339909</v>
      </c>
      <c r="F57" s="34">
        <v>1442.0920002339908</v>
      </c>
      <c r="G57" s="34">
        <v>1736.5220002339911</v>
      </c>
      <c r="H57" s="34">
        <v>1856.2520002339911</v>
      </c>
      <c r="I57" s="34">
        <v>2159.332000233991</v>
      </c>
      <c r="J57" s="34">
        <v>2789.2120002339907</v>
      </c>
      <c r="K57" s="34">
        <v>2836.0720002339908</v>
      </c>
      <c r="L57" s="34">
        <v>2850.8620002339908</v>
      </c>
      <c r="M57" s="34">
        <v>2860.7920002339911</v>
      </c>
      <c r="N57" s="34">
        <v>2856.8420002339908</v>
      </c>
      <c r="O57" s="34">
        <v>2860.5620002339911</v>
      </c>
      <c r="P57" s="34">
        <v>2875.5220002339906</v>
      </c>
      <c r="Q57" s="34">
        <v>2876.5320002339909</v>
      </c>
      <c r="R57" s="34">
        <v>2880.3120002339911</v>
      </c>
      <c r="S57" s="34">
        <v>2873.0920002339908</v>
      </c>
      <c r="T57" s="34">
        <v>2875.5220002339906</v>
      </c>
      <c r="U57" s="34">
        <v>2834.6920002339907</v>
      </c>
      <c r="V57" s="34">
        <v>2855.5620002339911</v>
      </c>
      <c r="W57" s="34">
        <v>2816.5020002339907</v>
      </c>
      <c r="X57" s="34">
        <v>2759.602000233991</v>
      </c>
      <c r="Y57" s="34">
        <v>2171.8120002339911</v>
      </c>
    </row>
    <row r="58" spans="1:25" ht="15">
      <c r="A58" s="33">
        <v>45457</v>
      </c>
      <c r="B58" s="34">
        <v>1857.602000233991</v>
      </c>
      <c r="C58" s="34">
        <v>1788.322000233991</v>
      </c>
      <c r="D58" s="34">
        <v>1565.582000233991</v>
      </c>
      <c r="E58" s="34">
        <v>1437.2720002339911</v>
      </c>
      <c r="F58" s="34">
        <v>1467.832000233991</v>
      </c>
      <c r="G58" s="34">
        <v>1744.672000233991</v>
      </c>
      <c r="H58" s="34">
        <v>1827.102000233991</v>
      </c>
      <c r="I58" s="34">
        <v>2117.2520002339911</v>
      </c>
      <c r="J58" s="34">
        <v>2777.4420002339912</v>
      </c>
      <c r="K58" s="34">
        <v>2827.142000233991</v>
      </c>
      <c r="L58" s="34">
        <v>2942.3220002339908</v>
      </c>
      <c r="M58" s="34">
        <v>2992.7820002339909</v>
      </c>
      <c r="N58" s="34">
        <v>3029.4620002339907</v>
      </c>
      <c r="O58" s="34">
        <v>3048.2420002339909</v>
      </c>
      <c r="P58" s="34">
        <v>3071.2220002339909</v>
      </c>
      <c r="Q58" s="34">
        <v>3061.7620002339909</v>
      </c>
      <c r="R58" s="34">
        <v>2869.6920002339907</v>
      </c>
      <c r="S58" s="34">
        <v>2850.7820002339909</v>
      </c>
      <c r="T58" s="34">
        <v>2909.622000233991</v>
      </c>
      <c r="U58" s="34">
        <v>2811.622000233991</v>
      </c>
      <c r="V58" s="34">
        <v>2798.4920002339909</v>
      </c>
      <c r="W58" s="34">
        <v>2783.4520002339914</v>
      </c>
      <c r="X58" s="34">
        <v>2704.8020002339908</v>
      </c>
      <c r="Y58" s="34">
        <v>2132.2020002339914</v>
      </c>
    </row>
    <row r="59" spans="1:25" ht="15">
      <c r="A59" s="33">
        <v>45458</v>
      </c>
      <c r="B59" s="34">
        <v>1896.632000233991</v>
      </c>
      <c r="C59" s="34">
        <v>1863.5520002339911</v>
      </c>
      <c r="D59" s="34">
        <v>1754.382000233991</v>
      </c>
      <c r="E59" s="34">
        <v>1538.132000233991</v>
      </c>
      <c r="F59" s="34">
        <v>1484.9620002339909</v>
      </c>
      <c r="G59" s="34">
        <v>1686.4920002339909</v>
      </c>
      <c r="H59" s="34">
        <v>1699.4420002339909</v>
      </c>
      <c r="I59" s="34">
        <v>1885.072000233991</v>
      </c>
      <c r="J59" s="34">
        <v>2359.4020002339912</v>
      </c>
      <c r="K59" s="34">
        <v>2786.7120002339911</v>
      </c>
      <c r="L59" s="34">
        <v>2809.0920002339908</v>
      </c>
      <c r="M59" s="34">
        <v>2817.1820002339909</v>
      </c>
      <c r="N59" s="34">
        <v>2798.8820002339908</v>
      </c>
      <c r="O59" s="34">
        <v>2792.892000233991</v>
      </c>
      <c r="P59" s="34">
        <v>2817.2720002339906</v>
      </c>
      <c r="Q59" s="34">
        <v>2825.832000233991</v>
      </c>
      <c r="R59" s="34">
        <v>2849.3820002339908</v>
      </c>
      <c r="S59" s="34">
        <v>2842.5120002339909</v>
      </c>
      <c r="T59" s="34">
        <v>2815.4720002339909</v>
      </c>
      <c r="U59" s="34">
        <v>2787.3220002339908</v>
      </c>
      <c r="V59" s="34">
        <v>2795.7220002339909</v>
      </c>
      <c r="W59" s="34">
        <v>2778.4520002339914</v>
      </c>
      <c r="X59" s="34">
        <v>2650.6920002339912</v>
      </c>
      <c r="Y59" s="34">
        <v>2130.2720002339911</v>
      </c>
    </row>
    <row r="60" spans="1:25" ht="15">
      <c r="A60" s="33">
        <v>45459</v>
      </c>
      <c r="B60" s="34">
        <v>1861.5020002339911</v>
      </c>
      <c r="C60" s="34">
        <v>1812.7420002339911</v>
      </c>
      <c r="D60" s="34">
        <v>1707.162000233991</v>
      </c>
      <c r="E60" s="34">
        <v>1495.3120002339911</v>
      </c>
      <c r="F60" s="34">
        <v>1366.6820002339909</v>
      </c>
      <c r="G60" s="34">
        <v>1629.0920002339908</v>
      </c>
      <c r="H60" s="34">
        <v>1574.162000233991</v>
      </c>
      <c r="I60" s="34">
        <v>1758.372000233991</v>
      </c>
      <c r="J60" s="34">
        <v>2157.7320002339911</v>
      </c>
      <c r="K60" s="34">
        <v>2721.7020002339914</v>
      </c>
      <c r="L60" s="34">
        <v>2784.9820002339911</v>
      </c>
      <c r="M60" s="34">
        <v>2787.5920002339908</v>
      </c>
      <c r="N60" s="34">
        <v>2794.7020002339909</v>
      </c>
      <c r="O60" s="34">
        <v>2783.1520002339912</v>
      </c>
      <c r="P60" s="34">
        <v>2790.0620002339911</v>
      </c>
      <c r="Q60" s="34">
        <v>2787.5920002339908</v>
      </c>
      <c r="R60" s="34">
        <v>2799.8420002339908</v>
      </c>
      <c r="S60" s="34">
        <v>2798.4720002339909</v>
      </c>
      <c r="T60" s="34">
        <v>2803.2520002339907</v>
      </c>
      <c r="U60" s="34">
        <v>2789.9820002339907</v>
      </c>
      <c r="V60" s="34">
        <v>2801.5420002339911</v>
      </c>
      <c r="W60" s="34">
        <v>2775.2820002339913</v>
      </c>
      <c r="X60" s="34">
        <v>2555.6820002339909</v>
      </c>
      <c r="Y60" s="34">
        <v>2137.0220002339911</v>
      </c>
    </row>
    <row r="61" spans="1:25" ht="15">
      <c r="A61" s="33">
        <v>45460</v>
      </c>
      <c r="B61" s="34">
        <v>1919.582000233991</v>
      </c>
      <c r="C61" s="34">
        <v>1851.4120002339912</v>
      </c>
      <c r="D61" s="34">
        <v>1760.9920002339911</v>
      </c>
      <c r="E61" s="34">
        <v>1647.2620002339909</v>
      </c>
      <c r="F61" s="34">
        <v>1713.0320002339909</v>
      </c>
      <c r="G61" s="34">
        <v>1825.872000233991</v>
      </c>
      <c r="H61" s="34">
        <v>1906.4120002339912</v>
      </c>
      <c r="I61" s="34">
        <v>2138.4520002339914</v>
      </c>
      <c r="J61" s="34">
        <v>2739.372000233991</v>
      </c>
      <c r="K61" s="34">
        <v>2796.7620002339909</v>
      </c>
      <c r="L61" s="34">
        <v>2812.9920002339909</v>
      </c>
      <c r="M61" s="34">
        <v>2816.4520002339909</v>
      </c>
      <c r="N61" s="34">
        <v>2814.4520002339909</v>
      </c>
      <c r="O61" s="34">
        <v>2811.4620002339907</v>
      </c>
      <c r="P61" s="34">
        <v>2819.3120002339911</v>
      </c>
      <c r="Q61" s="34">
        <v>2817.4820002339907</v>
      </c>
      <c r="R61" s="34">
        <v>2822.0620002339911</v>
      </c>
      <c r="S61" s="34">
        <v>2819.8420002339908</v>
      </c>
      <c r="T61" s="34">
        <v>2814.1520002339907</v>
      </c>
      <c r="U61" s="34">
        <v>2798.0320002339909</v>
      </c>
      <c r="V61" s="34">
        <v>2800.6120002339908</v>
      </c>
      <c r="W61" s="34">
        <v>2792.3120002339911</v>
      </c>
      <c r="X61" s="34">
        <v>2510.2620002339909</v>
      </c>
      <c r="Y61" s="34">
        <v>2132.4720002339909</v>
      </c>
    </row>
    <row r="62" spans="1:25" ht="15">
      <c r="A62" s="33">
        <v>45461</v>
      </c>
      <c r="B62" s="34">
        <v>1909.9920002339911</v>
      </c>
      <c r="C62" s="34">
        <v>1820.362000233991</v>
      </c>
      <c r="D62" s="34">
        <v>1649.7020002339909</v>
      </c>
      <c r="E62" s="34">
        <v>1586.7520002339911</v>
      </c>
      <c r="F62" s="34">
        <v>1571.402000233991</v>
      </c>
      <c r="G62" s="34">
        <v>1802.872000233991</v>
      </c>
      <c r="H62" s="34">
        <v>1904.4720002339911</v>
      </c>
      <c r="I62" s="34">
        <v>2214.9720002339909</v>
      </c>
      <c r="J62" s="34">
        <v>2783.622000233991</v>
      </c>
      <c r="K62" s="34">
        <v>2828.6920002339907</v>
      </c>
      <c r="L62" s="34">
        <v>2901.9220002339907</v>
      </c>
      <c r="M62" s="34">
        <v>2921.892000233991</v>
      </c>
      <c r="N62" s="34">
        <v>2926.3120002339911</v>
      </c>
      <c r="O62" s="34">
        <v>2958.9220002339907</v>
      </c>
      <c r="P62" s="34">
        <v>3002.5620002339911</v>
      </c>
      <c r="Q62" s="34">
        <v>2934.4620002339907</v>
      </c>
      <c r="R62" s="34">
        <v>2937.2520002339907</v>
      </c>
      <c r="S62" s="34">
        <v>2937.5520002339908</v>
      </c>
      <c r="T62" s="34">
        <v>2938.2920002339911</v>
      </c>
      <c r="U62" s="34">
        <v>2857.832000233991</v>
      </c>
      <c r="V62" s="34">
        <v>2861.872000233991</v>
      </c>
      <c r="W62" s="34">
        <v>2821.5520002339908</v>
      </c>
      <c r="X62" s="34">
        <v>2763.392000233991</v>
      </c>
      <c r="Y62" s="34">
        <v>2208.9820002339911</v>
      </c>
    </row>
    <row r="63" spans="1:25" ht="15">
      <c r="A63" s="33">
        <v>45462</v>
      </c>
      <c r="B63" s="34">
        <v>1935.4320002339912</v>
      </c>
      <c r="C63" s="34">
        <v>1887.592000233991</v>
      </c>
      <c r="D63" s="34">
        <v>1683.402000233991</v>
      </c>
      <c r="E63" s="34">
        <v>1539.332000233991</v>
      </c>
      <c r="F63" s="34">
        <v>1522.8220002339908</v>
      </c>
      <c r="G63" s="34">
        <v>1829.9520002339912</v>
      </c>
      <c r="H63" s="34">
        <v>1925.2420002339911</v>
      </c>
      <c r="I63" s="34">
        <v>2257.0520002339908</v>
      </c>
      <c r="J63" s="34">
        <v>2810.1820002339909</v>
      </c>
      <c r="K63" s="34">
        <v>2920.8020002339908</v>
      </c>
      <c r="L63" s="34">
        <v>3043.3620002339908</v>
      </c>
      <c r="M63" s="34">
        <v>3085.0520002339908</v>
      </c>
      <c r="N63" s="34">
        <v>3100.3620002339908</v>
      </c>
      <c r="O63" s="34">
        <v>3117.142000233991</v>
      </c>
      <c r="P63" s="34">
        <v>3150.5020002339907</v>
      </c>
      <c r="Q63" s="34">
        <v>3168.1920002339907</v>
      </c>
      <c r="R63" s="34">
        <v>3175.5720002339908</v>
      </c>
      <c r="S63" s="34">
        <v>3183.2820002339909</v>
      </c>
      <c r="T63" s="34">
        <v>3116.4220002339907</v>
      </c>
      <c r="U63" s="34">
        <v>2999.622000233991</v>
      </c>
      <c r="V63" s="34">
        <v>3024.0020002339907</v>
      </c>
      <c r="W63" s="34">
        <v>2955.4720002339909</v>
      </c>
      <c r="X63" s="34">
        <v>2793.142000233991</v>
      </c>
      <c r="Y63" s="34">
        <v>2273.5920002339908</v>
      </c>
    </row>
    <row r="64" spans="1:25" ht="15">
      <c r="A64" s="33">
        <v>45463</v>
      </c>
      <c r="B64" s="34">
        <v>1953.7420002339911</v>
      </c>
      <c r="C64" s="34">
        <v>1911.2420002339911</v>
      </c>
      <c r="D64" s="34">
        <v>1699.102000233991</v>
      </c>
      <c r="E64" s="34">
        <v>1590.4620002339909</v>
      </c>
      <c r="F64" s="34">
        <v>1531.122000233991</v>
      </c>
      <c r="G64" s="34">
        <v>1722.372000233991</v>
      </c>
      <c r="H64" s="34">
        <v>1857.9520002339912</v>
      </c>
      <c r="I64" s="34">
        <v>2148.9920002339913</v>
      </c>
      <c r="J64" s="34">
        <v>2789.1320002339908</v>
      </c>
      <c r="K64" s="34">
        <v>2815.9920002339909</v>
      </c>
      <c r="L64" s="34">
        <v>2862.4320002339909</v>
      </c>
      <c r="M64" s="34">
        <v>2897.9620002339907</v>
      </c>
      <c r="N64" s="34">
        <v>2926.0220002339906</v>
      </c>
      <c r="O64" s="34">
        <v>2887.662000233991</v>
      </c>
      <c r="P64" s="34">
        <v>2903.5420002339911</v>
      </c>
      <c r="Q64" s="34">
        <v>2910.8120002339911</v>
      </c>
      <c r="R64" s="34">
        <v>2894.9520002339909</v>
      </c>
      <c r="S64" s="34">
        <v>2892.5320002339909</v>
      </c>
      <c r="T64" s="34">
        <v>2841.9920002339909</v>
      </c>
      <c r="U64" s="34">
        <v>2822.4520002339909</v>
      </c>
      <c r="V64" s="34">
        <v>2817.7120002339907</v>
      </c>
      <c r="W64" s="34">
        <v>2800.1720002339907</v>
      </c>
      <c r="X64" s="34">
        <v>2363.5020002339911</v>
      </c>
      <c r="Y64" s="34">
        <v>2018.362000233991</v>
      </c>
    </row>
    <row r="65" spans="1:25" ht="15">
      <c r="A65" s="33">
        <v>45464</v>
      </c>
      <c r="B65" s="34">
        <v>1796.392000233991</v>
      </c>
      <c r="C65" s="34">
        <v>1647.0520002339908</v>
      </c>
      <c r="D65" s="34">
        <v>1451.402000233991</v>
      </c>
      <c r="E65" s="34">
        <v>830.44200023399105</v>
      </c>
      <c r="F65" s="34">
        <v>924.53200023399108</v>
      </c>
      <c r="G65" s="34">
        <v>744.11200023399101</v>
      </c>
      <c r="H65" s="34">
        <v>1693.922000233991</v>
      </c>
      <c r="I65" s="34">
        <v>1919.7220002339911</v>
      </c>
      <c r="J65" s="34">
        <v>2267.7120002339911</v>
      </c>
      <c r="K65" s="34">
        <v>2596.7920002339911</v>
      </c>
      <c r="L65" s="34">
        <v>2672.7020002339914</v>
      </c>
      <c r="M65" s="34">
        <v>2696.0620002339911</v>
      </c>
      <c r="N65" s="34">
        <v>2412.4720002339909</v>
      </c>
      <c r="O65" s="34">
        <v>2703.0720002339913</v>
      </c>
      <c r="P65" s="34">
        <v>2741.5020002339911</v>
      </c>
      <c r="Q65" s="34">
        <v>2758.6720002339912</v>
      </c>
      <c r="R65" s="34">
        <v>2750.1120002339912</v>
      </c>
      <c r="S65" s="34">
        <v>2723.0620002339911</v>
      </c>
      <c r="T65" s="34">
        <v>2682.4920002339913</v>
      </c>
      <c r="U65" s="34">
        <v>2552.0220002339911</v>
      </c>
      <c r="V65" s="34">
        <v>2783.2720002339911</v>
      </c>
      <c r="W65" s="34">
        <v>2767.1320002339908</v>
      </c>
      <c r="X65" s="34">
        <v>2424.0220002339911</v>
      </c>
      <c r="Y65" s="34">
        <v>2026.9920002339911</v>
      </c>
    </row>
    <row r="66" spans="1:25" ht="15">
      <c r="A66" s="33">
        <v>45465</v>
      </c>
      <c r="B66" s="34">
        <v>1942.2620002339911</v>
      </c>
      <c r="C66" s="34">
        <v>1878.9920002339911</v>
      </c>
      <c r="D66" s="34">
        <v>1753.8420002339908</v>
      </c>
      <c r="E66" s="34">
        <v>1652.9820002339911</v>
      </c>
      <c r="F66" s="34">
        <v>1658.4720002339909</v>
      </c>
      <c r="G66" s="34">
        <v>1747.1820002339909</v>
      </c>
      <c r="H66" s="34">
        <v>1743.862000233991</v>
      </c>
      <c r="I66" s="34">
        <v>1987.9720002339911</v>
      </c>
      <c r="J66" s="34">
        <v>2550.9220002339912</v>
      </c>
      <c r="K66" s="34">
        <v>2793.0120002339909</v>
      </c>
      <c r="L66" s="34">
        <v>2814.2620002339909</v>
      </c>
      <c r="M66" s="34">
        <v>2814.142000233991</v>
      </c>
      <c r="N66" s="34">
        <v>2818.372000233991</v>
      </c>
      <c r="O66" s="34">
        <v>2816.3120002339911</v>
      </c>
      <c r="P66" s="34">
        <v>2826.6820002339909</v>
      </c>
      <c r="Q66" s="34">
        <v>2829.3620002339908</v>
      </c>
      <c r="R66" s="34">
        <v>2833.3120002339911</v>
      </c>
      <c r="S66" s="34">
        <v>2832.872000233991</v>
      </c>
      <c r="T66" s="34">
        <v>2825.122000233991</v>
      </c>
      <c r="U66" s="34">
        <v>2815.6320002339908</v>
      </c>
      <c r="V66" s="34">
        <v>2832.892000233991</v>
      </c>
      <c r="W66" s="34">
        <v>2854.122000233991</v>
      </c>
      <c r="X66" s="34">
        <v>2779.9320002339909</v>
      </c>
      <c r="Y66" s="34">
        <v>2340.2920002339911</v>
      </c>
    </row>
    <row r="67" spans="1:25" ht="15">
      <c r="A67" s="33">
        <v>45466</v>
      </c>
      <c r="B67" s="34">
        <v>1986.372000233991</v>
      </c>
      <c r="C67" s="34">
        <v>1920.2620002339911</v>
      </c>
      <c r="D67" s="34">
        <v>1729.9420002339909</v>
      </c>
      <c r="E67" s="34">
        <v>1582.8220002339908</v>
      </c>
      <c r="F67" s="34">
        <v>1539.7620002339909</v>
      </c>
      <c r="G67" s="34">
        <v>1651.0020002339911</v>
      </c>
      <c r="H67" s="34">
        <v>1792.3020002339911</v>
      </c>
      <c r="I67" s="34">
        <v>2022.582000233991</v>
      </c>
      <c r="J67" s="34">
        <v>2486.2120002339911</v>
      </c>
      <c r="K67" s="34">
        <v>2813.852000233991</v>
      </c>
      <c r="L67" s="34">
        <v>2840.852000233991</v>
      </c>
      <c r="M67" s="34">
        <v>2826.9820002339907</v>
      </c>
      <c r="N67" s="34">
        <v>2829.6820002339909</v>
      </c>
      <c r="O67" s="34">
        <v>2824.6820002339909</v>
      </c>
      <c r="P67" s="34">
        <v>2837.9220002339907</v>
      </c>
      <c r="Q67" s="34">
        <v>2836.1320002339908</v>
      </c>
      <c r="R67" s="34">
        <v>2831.1920002339907</v>
      </c>
      <c r="S67" s="34">
        <v>2826.8020002339908</v>
      </c>
      <c r="T67" s="34">
        <v>2826.852000233991</v>
      </c>
      <c r="U67" s="34">
        <v>2817.372000233991</v>
      </c>
      <c r="V67" s="34">
        <v>2828.3020002339908</v>
      </c>
      <c r="W67" s="34">
        <v>2839.372000233991</v>
      </c>
      <c r="X67" s="34">
        <v>2796.9520002339909</v>
      </c>
      <c r="Y67" s="34">
        <v>2377.3420002339908</v>
      </c>
    </row>
    <row r="68" spans="1:25" ht="15">
      <c r="A68" s="33">
        <v>45467</v>
      </c>
      <c r="B68" s="34">
        <v>2065.7720002339911</v>
      </c>
      <c r="C68" s="34">
        <v>1927.3120002339911</v>
      </c>
      <c r="D68" s="34">
        <v>1728.7020002339909</v>
      </c>
      <c r="E68" s="34">
        <v>1600.0420002339911</v>
      </c>
      <c r="F68" s="34">
        <v>1586.0920002339908</v>
      </c>
      <c r="G68" s="34">
        <v>1844.9520002339912</v>
      </c>
      <c r="H68" s="34">
        <v>1980.9820002339911</v>
      </c>
      <c r="I68" s="34">
        <v>2300.2220002339909</v>
      </c>
      <c r="J68" s="34">
        <v>2835.8020002339908</v>
      </c>
      <c r="K68" s="34">
        <v>2880.412000233991</v>
      </c>
      <c r="L68" s="34">
        <v>2882.9220002339907</v>
      </c>
      <c r="M68" s="34">
        <v>2876.662000233991</v>
      </c>
      <c r="N68" s="34">
        <v>2875.4520002339909</v>
      </c>
      <c r="O68" s="34">
        <v>2921.892000233991</v>
      </c>
      <c r="P68" s="34">
        <v>2941.0220002339906</v>
      </c>
      <c r="Q68" s="34">
        <v>2975.082000233991</v>
      </c>
      <c r="R68" s="34">
        <v>2976.6120002339908</v>
      </c>
      <c r="S68" s="34">
        <v>2938.2120002339907</v>
      </c>
      <c r="T68" s="34">
        <v>2853.642000233991</v>
      </c>
      <c r="U68" s="34">
        <v>2830.2720002339906</v>
      </c>
      <c r="V68" s="34">
        <v>2839.852000233991</v>
      </c>
      <c r="W68" s="34">
        <v>2842.0120002339909</v>
      </c>
      <c r="X68" s="34">
        <v>2795.392000233991</v>
      </c>
      <c r="Y68" s="34">
        <v>2258.2720002339911</v>
      </c>
    </row>
    <row r="69" spans="1:25" ht="15">
      <c r="A69" s="33">
        <v>45468</v>
      </c>
      <c r="B69" s="34">
        <v>1961.9120002339912</v>
      </c>
      <c r="C69" s="34">
        <v>1771.4320002339912</v>
      </c>
      <c r="D69" s="34">
        <v>1589.7220002339909</v>
      </c>
      <c r="E69" s="34">
        <v>741.95200023399104</v>
      </c>
      <c r="F69" s="34">
        <v>741.78200023399108</v>
      </c>
      <c r="G69" s="34">
        <v>1718.5120002339909</v>
      </c>
      <c r="H69" s="34">
        <v>1909.7120002339911</v>
      </c>
      <c r="I69" s="34">
        <v>2165.7720002339911</v>
      </c>
      <c r="J69" s="34">
        <v>2794.3620002339908</v>
      </c>
      <c r="K69" s="34">
        <v>2827.8120002339911</v>
      </c>
      <c r="L69" s="34">
        <v>2835.2520002339907</v>
      </c>
      <c r="M69" s="34">
        <v>2840.5220002339906</v>
      </c>
      <c r="N69" s="34">
        <v>2841.0420002339911</v>
      </c>
      <c r="O69" s="34">
        <v>2837.9520002339909</v>
      </c>
      <c r="P69" s="34">
        <v>2848.2420002339909</v>
      </c>
      <c r="Q69" s="34">
        <v>2839.352000233991</v>
      </c>
      <c r="R69" s="34">
        <v>2839.9920002339909</v>
      </c>
      <c r="S69" s="34">
        <v>2825.392000233991</v>
      </c>
      <c r="T69" s="34">
        <v>2815.7920002339911</v>
      </c>
      <c r="U69" s="34">
        <v>2797.7320002339907</v>
      </c>
      <c r="V69" s="34">
        <v>2807.4420002339907</v>
      </c>
      <c r="W69" s="34">
        <v>2814.332000233991</v>
      </c>
      <c r="X69" s="34">
        <v>2641.372000233991</v>
      </c>
      <c r="Y69" s="34">
        <v>2192.582000233991</v>
      </c>
    </row>
    <row r="70" spans="1:25" ht="15">
      <c r="A70" s="33">
        <v>45469</v>
      </c>
      <c r="B70" s="34">
        <v>1999.132000233991</v>
      </c>
      <c r="C70" s="34">
        <v>1769.0420002339911</v>
      </c>
      <c r="D70" s="34">
        <v>1641.402000233991</v>
      </c>
      <c r="E70" s="34">
        <v>1566.642000233991</v>
      </c>
      <c r="F70" s="34">
        <v>1364.9820002339911</v>
      </c>
      <c r="G70" s="34">
        <v>1802.592000233991</v>
      </c>
      <c r="H70" s="34">
        <v>1994.7320002339911</v>
      </c>
      <c r="I70" s="34">
        <v>2257.3820002339908</v>
      </c>
      <c r="J70" s="34">
        <v>2794.9720002339909</v>
      </c>
      <c r="K70" s="34">
        <v>2836.0120002339909</v>
      </c>
      <c r="L70" s="34">
        <v>2840.9620002339907</v>
      </c>
      <c r="M70" s="34">
        <v>2832.2320002339907</v>
      </c>
      <c r="N70" s="34">
        <v>2828.622000233991</v>
      </c>
      <c r="O70" s="34">
        <v>2821.0020002339907</v>
      </c>
      <c r="P70" s="34">
        <v>2837.142000233991</v>
      </c>
      <c r="Q70" s="34">
        <v>2828.4020002339907</v>
      </c>
      <c r="R70" s="34">
        <v>2829.082000233991</v>
      </c>
      <c r="S70" s="34">
        <v>2833.4420002339907</v>
      </c>
      <c r="T70" s="34">
        <v>2831.8820002339908</v>
      </c>
      <c r="U70" s="34">
        <v>2820.5920002339908</v>
      </c>
      <c r="V70" s="34">
        <v>2823.9220002339907</v>
      </c>
      <c r="W70" s="34">
        <v>2821.872000233991</v>
      </c>
      <c r="X70" s="34">
        <v>2782.852000233991</v>
      </c>
      <c r="Y70" s="34">
        <v>2273.8820002339908</v>
      </c>
    </row>
    <row r="71" spans="1:25" ht="15">
      <c r="A71" s="33">
        <v>45470</v>
      </c>
      <c r="B71" s="34">
        <v>2026.5520002339911</v>
      </c>
      <c r="C71" s="34">
        <v>1765.102000233991</v>
      </c>
      <c r="D71" s="34">
        <v>1643.4920002339909</v>
      </c>
      <c r="E71" s="34">
        <v>1569.402000233991</v>
      </c>
      <c r="F71" s="34">
        <v>1562.142000233991</v>
      </c>
      <c r="G71" s="34">
        <v>1824.362000233991</v>
      </c>
      <c r="H71" s="34">
        <v>2012.152000233991</v>
      </c>
      <c r="I71" s="34">
        <v>2298.0320002339913</v>
      </c>
      <c r="J71" s="34">
        <v>2825.2620002339909</v>
      </c>
      <c r="K71" s="34">
        <v>2875.8620002339908</v>
      </c>
      <c r="L71" s="34">
        <v>2872.1820002339909</v>
      </c>
      <c r="M71" s="34">
        <v>2866.4920002339909</v>
      </c>
      <c r="N71" s="34">
        <v>2861.6720002339907</v>
      </c>
      <c r="O71" s="34">
        <v>2861.7920002339911</v>
      </c>
      <c r="P71" s="34">
        <v>2917.892000233991</v>
      </c>
      <c r="Q71" s="34">
        <v>2945.8820002339908</v>
      </c>
      <c r="R71" s="34">
        <v>2940.3420002339908</v>
      </c>
      <c r="S71" s="34">
        <v>2924.392000233991</v>
      </c>
      <c r="T71" s="34">
        <v>2848.7620002339909</v>
      </c>
      <c r="U71" s="34">
        <v>2814.0720002339908</v>
      </c>
      <c r="V71" s="34">
        <v>2815.852000233991</v>
      </c>
      <c r="W71" s="34">
        <v>2809.4920002339909</v>
      </c>
      <c r="X71" s="34">
        <v>2781.5020002339911</v>
      </c>
      <c r="Y71" s="34">
        <v>2337.7420002339913</v>
      </c>
    </row>
    <row r="72" spans="1:25" ht="15">
      <c r="A72" s="33">
        <v>45471</v>
      </c>
      <c r="B72" s="34">
        <v>2028.5420002339911</v>
      </c>
      <c r="C72" s="34">
        <v>1745.412000233991</v>
      </c>
      <c r="D72" s="34">
        <v>1573.162000233991</v>
      </c>
      <c r="E72" s="34">
        <v>742.55200023399107</v>
      </c>
      <c r="F72" s="34">
        <v>741.83200023399104</v>
      </c>
      <c r="G72" s="34">
        <v>1695.2020002339909</v>
      </c>
      <c r="H72" s="34">
        <v>1910.882000233991</v>
      </c>
      <c r="I72" s="34">
        <v>2249.0520002339908</v>
      </c>
      <c r="J72" s="34">
        <v>2811.0920002339908</v>
      </c>
      <c r="K72" s="34">
        <v>2999.5020002339907</v>
      </c>
      <c r="L72" s="34">
        <v>2994.852000233991</v>
      </c>
      <c r="M72" s="34">
        <v>3017.642000233991</v>
      </c>
      <c r="N72" s="34">
        <v>2971.142000233991</v>
      </c>
      <c r="O72" s="34">
        <v>3050.3220002339908</v>
      </c>
      <c r="P72" s="34">
        <v>3059.6120002339908</v>
      </c>
      <c r="Q72" s="34">
        <v>3068.5620002339911</v>
      </c>
      <c r="R72" s="34">
        <v>3081.3220002339908</v>
      </c>
      <c r="S72" s="34">
        <v>3061.5720002339908</v>
      </c>
      <c r="T72" s="34">
        <v>3031.1820002339909</v>
      </c>
      <c r="U72" s="34">
        <v>2925.4620002339907</v>
      </c>
      <c r="V72" s="34">
        <v>2932.5720002339908</v>
      </c>
      <c r="W72" s="34">
        <v>2917.912000233991</v>
      </c>
      <c r="X72" s="34">
        <v>2779.582000233991</v>
      </c>
      <c r="Y72" s="34">
        <v>2235.3020002339908</v>
      </c>
    </row>
    <row r="73" spans="1:25" ht="15">
      <c r="A73" s="33">
        <v>45472</v>
      </c>
      <c r="B73" s="34">
        <v>2092.872000233991</v>
      </c>
      <c r="C73" s="34">
        <v>1923.902000233991</v>
      </c>
      <c r="D73" s="34">
        <v>1843.2920002339911</v>
      </c>
      <c r="E73" s="34">
        <v>1741.5520002339908</v>
      </c>
      <c r="F73" s="34">
        <v>1669.9620002339909</v>
      </c>
      <c r="G73" s="34">
        <v>1786.152000233991</v>
      </c>
      <c r="H73" s="34">
        <v>1856.372000233991</v>
      </c>
      <c r="I73" s="34">
        <v>2128.3820002339908</v>
      </c>
      <c r="J73" s="34">
        <v>2649.7220002339909</v>
      </c>
      <c r="K73" s="34">
        <v>2874.8220002339908</v>
      </c>
      <c r="L73" s="34">
        <v>2911.5920002339908</v>
      </c>
      <c r="M73" s="34">
        <v>2985.3420002339908</v>
      </c>
      <c r="N73" s="34">
        <v>3047.4020002339907</v>
      </c>
      <c r="O73" s="34">
        <v>3079.332000233991</v>
      </c>
      <c r="P73" s="34">
        <v>3104.2820002339909</v>
      </c>
      <c r="Q73" s="34">
        <v>3103.1720002339907</v>
      </c>
      <c r="R73" s="34">
        <v>3130.6520002339907</v>
      </c>
      <c r="S73" s="34">
        <v>3129.6820002339909</v>
      </c>
      <c r="T73" s="34">
        <v>3130.162000233991</v>
      </c>
      <c r="U73" s="34">
        <v>3020.4020002339907</v>
      </c>
      <c r="V73" s="34">
        <v>3046.1720002339907</v>
      </c>
      <c r="W73" s="34">
        <v>3043.9920002339909</v>
      </c>
      <c r="X73" s="34">
        <v>2800.662000233991</v>
      </c>
      <c r="Y73" s="34">
        <v>2275.7320002339911</v>
      </c>
    </row>
    <row r="74" spans="1:25" ht="15">
      <c r="A74" s="33">
        <v>45473</v>
      </c>
      <c r="B74" s="34">
        <v>2011.7620002339911</v>
      </c>
      <c r="C74" s="34">
        <v>1847.7020002339912</v>
      </c>
      <c r="D74" s="34">
        <v>1704.6820002339909</v>
      </c>
      <c r="E74" s="34">
        <v>1566.3120002339911</v>
      </c>
      <c r="F74" s="34">
        <v>1516.862000233991</v>
      </c>
      <c r="G74" s="34">
        <v>1598.152000233991</v>
      </c>
      <c r="H74" s="34">
        <v>1604.4820002339911</v>
      </c>
      <c r="I74" s="34">
        <v>1968.9420002339912</v>
      </c>
      <c r="J74" s="34">
        <v>2368.7420002339913</v>
      </c>
      <c r="K74" s="34">
        <v>2816.2020002339909</v>
      </c>
      <c r="L74" s="34">
        <v>2858.2720002339906</v>
      </c>
      <c r="M74" s="34">
        <v>2866.5520002339908</v>
      </c>
      <c r="N74" s="34">
        <v>2870.0120002339909</v>
      </c>
      <c r="O74" s="34">
        <v>2873.5220002339906</v>
      </c>
      <c r="P74" s="34">
        <v>2879.2620002339909</v>
      </c>
      <c r="Q74" s="34">
        <v>2882.7920002339911</v>
      </c>
      <c r="R74" s="34">
        <v>2883.2220002339909</v>
      </c>
      <c r="S74" s="34">
        <v>2876.2520002339907</v>
      </c>
      <c r="T74" s="34">
        <v>2880.6820002339909</v>
      </c>
      <c r="U74" s="34">
        <v>2859.2420002339909</v>
      </c>
      <c r="V74" s="34">
        <v>2864.5320002339909</v>
      </c>
      <c r="W74" s="34">
        <v>2856.9220002339907</v>
      </c>
      <c r="X74" s="34">
        <v>2799.352000233991</v>
      </c>
      <c r="Y74" s="34">
        <v>2271.1520002339912</v>
      </c>
    </row>
    <row r="77" spans="1:25">
      <c r="A77" s="24" t="s">
        <v>8</v>
      </c>
      <c r="B77" s="25"/>
      <c r="C77" s="26"/>
      <c r="D77" s="27"/>
      <c r="E77" s="27"/>
      <c r="F77" s="27"/>
      <c r="G77" s="28" t="s">
        <v>35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9"/>
    </row>
    <row r="78" spans="1:25" ht="24">
      <c r="A78" s="30"/>
      <c r="B78" s="31" t="s">
        <v>10</v>
      </c>
      <c r="C78" s="32" t="s">
        <v>11</v>
      </c>
      <c r="D78" s="32" t="s">
        <v>12</v>
      </c>
      <c r="E78" s="32" t="s">
        <v>13</v>
      </c>
      <c r="F78" s="32" t="s">
        <v>14</v>
      </c>
      <c r="G78" s="32" t="s">
        <v>15</v>
      </c>
      <c r="H78" s="32" t="s">
        <v>16</v>
      </c>
      <c r="I78" s="32" t="s">
        <v>17</v>
      </c>
      <c r="J78" s="32" t="s">
        <v>18</v>
      </c>
      <c r="K78" s="32" t="s">
        <v>19</v>
      </c>
      <c r="L78" s="32" t="s">
        <v>20</v>
      </c>
      <c r="M78" s="32" t="s">
        <v>21</v>
      </c>
      <c r="N78" s="32" t="s">
        <v>22</v>
      </c>
      <c r="O78" s="32" t="s">
        <v>23</v>
      </c>
      <c r="P78" s="32" t="s">
        <v>24</v>
      </c>
      <c r="Q78" s="32" t="s">
        <v>25</v>
      </c>
      <c r="R78" s="32" t="s">
        <v>26</v>
      </c>
      <c r="S78" s="32" t="s">
        <v>27</v>
      </c>
      <c r="T78" s="32" t="s">
        <v>28</v>
      </c>
      <c r="U78" s="32" t="s">
        <v>29</v>
      </c>
      <c r="V78" s="32" t="s">
        <v>30</v>
      </c>
      <c r="W78" s="32" t="s">
        <v>31</v>
      </c>
      <c r="X78" s="32" t="s">
        <v>32</v>
      </c>
      <c r="Y78" s="32" t="s">
        <v>33</v>
      </c>
    </row>
    <row r="79" spans="1:25" ht="15">
      <c r="A79" s="33">
        <v>45444</v>
      </c>
      <c r="B79" s="34">
        <v>2286.4420002339912</v>
      </c>
      <c r="C79" s="34">
        <v>2232.142000233991</v>
      </c>
      <c r="D79" s="34">
        <v>2084.8620002339908</v>
      </c>
      <c r="E79" s="34">
        <v>1960.102000233991</v>
      </c>
      <c r="F79" s="34">
        <v>1738.162000233991</v>
      </c>
      <c r="G79" s="34">
        <v>1658.8120002339911</v>
      </c>
      <c r="H79" s="34">
        <v>1078.162000233991</v>
      </c>
      <c r="I79" s="34">
        <v>2181.8120002339911</v>
      </c>
      <c r="J79" s="34">
        <v>2474.9020002339912</v>
      </c>
      <c r="K79" s="34">
        <v>2638.7620002339909</v>
      </c>
      <c r="L79" s="34">
        <v>2720.7820002339909</v>
      </c>
      <c r="M79" s="34">
        <v>2510.372000233991</v>
      </c>
      <c r="N79" s="34">
        <v>2506.0420002339911</v>
      </c>
      <c r="O79" s="34">
        <v>2515.5620002339911</v>
      </c>
      <c r="P79" s="34">
        <v>2505.1920002339912</v>
      </c>
      <c r="Q79" s="34">
        <v>2525.102000233991</v>
      </c>
      <c r="R79" s="34">
        <v>2576.4320002339909</v>
      </c>
      <c r="S79" s="34">
        <v>2832.602000233991</v>
      </c>
      <c r="T79" s="34">
        <v>2782.3820002339912</v>
      </c>
      <c r="U79" s="34">
        <v>2752.602000233991</v>
      </c>
      <c r="V79" s="34">
        <v>2876.142000233991</v>
      </c>
      <c r="W79" s="34">
        <v>2788.0220002339911</v>
      </c>
      <c r="X79" s="34">
        <v>2486.7120002339911</v>
      </c>
      <c r="Y79" s="34">
        <v>2316.332000233991</v>
      </c>
    </row>
    <row r="80" spans="1:25" ht="15">
      <c r="A80" s="33">
        <v>45445</v>
      </c>
      <c r="B80" s="34">
        <v>2245.352000233991</v>
      </c>
      <c r="C80" s="34">
        <v>2041.9620002339909</v>
      </c>
      <c r="D80" s="34">
        <v>1842.6520002339907</v>
      </c>
      <c r="E80" s="34">
        <v>1709.0420002339908</v>
      </c>
      <c r="F80" s="34">
        <v>1625.3820002339908</v>
      </c>
      <c r="G80" s="34">
        <v>1644.1920002339909</v>
      </c>
      <c r="H80" s="34">
        <v>1072.7420002339909</v>
      </c>
      <c r="I80" s="34">
        <v>1076.2020002339909</v>
      </c>
      <c r="J80" s="34">
        <v>2334.1820002339909</v>
      </c>
      <c r="K80" s="34">
        <v>2673.7620002339909</v>
      </c>
      <c r="L80" s="34">
        <v>2797.5320002339909</v>
      </c>
      <c r="M80" s="34">
        <v>2805.892000233991</v>
      </c>
      <c r="N80" s="34">
        <v>2801.912000233991</v>
      </c>
      <c r="O80" s="34">
        <v>2831.2320002339911</v>
      </c>
      <c r="P80" s="34">
        <v>2897.3420002339908</v>
      </c>
      <c r="Q80" s="34">
        <v>2947.5520002339908</v>
      </c>
      <c r="R80" s="34">
        <v>2986.412000233991</v>
      </c>
      <c r="S80" s="34">
        <v>3008.0920002339908</v>
      </c>
      <c r="T80" s="34">
        <v>3008.7320002339911</v>
      </c>
      <c r="U80" s="34">
        <v>2899.872000233991</v>
      </c>
      <c r="V80" s="34">
        <v>2933.6320002339912</v>
      </c>
      <c r="W80" s="34">
        <v>2945.6720002339912</v>
      </c>
      <c r="X80" s="34">
        <v>2806.0420002339911</v>
      </c>
      <c r="Y80" s="34">
        <v>2422.392000233991</v>
      </c>
    </row>
    <row r="81" spans="1:25" ht="15">
      <c r="A81" s="33">
        <v>45446</v>
      </c>
      <c r="B81" s="34">
        <v>2295.0420002339911</v>
      </c>
      <c r="C81" s="34">
        <v>2076.4220002339907</v>
      </c>
      <c r="D81" s="34">
        <v>2043.3120002339911</v>
      </c>
      <c r="E81" s="34">
        <v>1888.3420002339908</v>
      </c>
      <c r="F81" s="34">
        <v>1821.5120002339909</v>
      </c>
      <c r="G81" s="34">
        <v>2021.6320002339908</v>
      </c>
      <c r="H81" s="34">
        <v>2166.7720002339911</v>
      </c>
      <c r="I81" s="34">
        <v>2366.3420002339908</v>
      </c>
      <c r="J81" s="34">
        <v>2858.5320002339909</v>
      </c>
      <c r="K81" s="34">
        <v>3065.9720002339909</v>
      </c>
      <c r="L81" s="34">
        <v>3068.9620002339911</v>
      </c>
      <c r="M81" s="34">
        <v>3047.6520002339912</v>
      </c>
      <c r="N81" s="34">
        <v>3048.0420002339911</v>
      </c>
      <c r="O81" s="34">
        <v>3048.7420002339909</v>
      </c>
      <c r="P81" s="34">
        <v>3053.5620002339911</v>
      </c>
      <c r="Q81" s="34">
        <v>3044.7020002339909</v>
      </c>
      <c r="R81" s="34">
        <v>3041.4520002339909</v>
      </c>
      <c r="S81" s="34">
        <v>3040.142000233991</v>
      </c>
      <c r="T81" s="34">
        <v>3039.9020002339912</v>
      </c>
      <c r="U81" s="34">
        <v>2907.0520002339908</v>
      </c>
      <c r="V81" s="34">
        <v>2958.142000233991</v>
      </c>
      <c r="W81" s="34">
        <v>2946.9920002339909</v>
      </c>
      <c r="X81" s="34">
        <v>2626.4720002339909</v>
      </c>
      <c r="Y81" s="34">
        <v>2365.9820002339911</v>
      </c>
    </row>
    <row r="82" spans="1:25" ht="15">
      <c r="A82" s="33">
        <v>45447</v>
      </c>
      <c r="B82" s="34">
        <v>2389.7820002339909</v>
      </c>
      <c r="C82" s="34">
        <v>2162.5420002339911</v>
      </c>
      <c r="D82" s="34">
        <v>2026.2320002339909</v>
      </c>
      <c r="E82" s="34">
        <v>1929.162000233991</v>
      </c>
      <c r="F82" s="34">
        <v>1931.3120002339911</v>
      </c>
      <c r="G82" s="34">
        <v>2103.4920002339909</v>
      </c>
      <c r="H82" s="34">
        <v>2223.142000233991</v>
      </c>
      <c r="I82" s="34">
        <v>2472.5420002339911</v>
      </c>
      <c r="J82" s="34">
        <v>2928.8820002339912</v>
      </c>
      <c r="K82" s="34">
        <v>3080.3220002339908</v>
      </c>
      <c r="L82" s="34">
        <v>3091.7420002339909</v>
      </c>
      <c r="M82" s="34">
        <v>3091.9820002339911</v>
      </c>
      <c r="N82" s="34">
        <v>3084.5420002339911</v>
      </c>
      <c r="O82" s="34">
        <v>3084.7120002339911</v>
      </c>
      <c r="P82" s="34">
        <v>3086.332000233991</v>
      </c>
      <c r="Q82" s="34">
        <v>3084.1920002339912</v>
      </c>
      <c r="R82" s="34">
        <v>3091.4220002339912</v>
      </c>
      <c r="S82" s="34">
        <v>3092.5320002339909</v>
      </c>
      <c r="T82" s="34">
        <v>3094.082000233991</v>
      </c>
      <c r="U82" s="34">
        <v>3076.0620002339911</v>
      </c>
      <c r="V82" s="34">
        <v>3075.0320002339909</v>
      </c>
      <c r="W82" s="34">
        <v>3083.1920002339912</v>
      </c>
      <c r="X82" s="34">
        <v>2622.642000233991</v>
      </c>
      <c r="Y82" s="34">
        <v>2367.0320002339909</v>
      </c>
    </row>
    <row r="83" spans="1:25" ht="15">
      <c r="A83" s="33">
        <v>45448</v>
      </c>
      <c r="B83" s="34">
        <v>2201.332000233991</v>
      </c>
      <c r="C83" s="34">
        <v>2024.7320002339909</v>
      </c>
      <c r="D83" s="34">
        <v>1887.582000233991</v>
      </c>
      <c r="E83" s="34">
        <v>1796.602000233991</v>
      </c>
      <c r="F83" s="34">
        <v>1067.4820002339909</v>
      </c>
      <c r="G83" s="34">
        <v>1067.4820002339909</v>
      </c>
      <c r="H83" s="34">
        <v>1271.7220002339909</v>
      </c>
      <c r="I83" s="34">
        <v>1175.582000233991</v>
      </c>
      <c r="J83" s="34">
        <v>2801.372000233991</v>
      </c>
      <c r="K83" s="34">
        <v>3049.392000233991</v>
      </c>
      <c r="L83" s="34">
        <v>3072.4220002339912</v>
      </c>
      <c r="M83" s="34">
        <v>3061.9520002339909</v>
      </c>
      <c r="N83" s="34">
        <v>3063.642000233991</v>
      </c>
      <c r="O83" s="34">
        <v>3064.4220002339912</v>
      </c>
      <c r="P83" s="34">
        <v>3064.622000233991</v>
      </c>
      <c r="Q83" s="34">
        <v>3065.6820002339909</v>
      </c>
      <c r="R83" s="34">
        <v>3065.9920002339909</v>
      </c>
      <c r="S83" s="34">
        <v>3092.6920002339912</v>
      </c>
      <c r="T83" s="34">
        <v>3077.5020002339911</v>
      </c>
      <c r="U83" s="34">
        <v>3042.602000233991</v>
      </c>
      <c r="V83" s="34">
        <v>3058.4820002339911</v>
      </c>
      <c r="W83" s="34">
        <v>3056.4220002339912</v>
      </c>
      <c r="X83" s="34">
        <v>2611.8220002339908</v>
      </c>
      <c r="Y83" s="34">
        <v>2298.0920002339908</v>
      </c>
    </row>
    <row r="84" spans="1:25" ht="15">
      <c r="A84" s="33">
        <v>45449</v>
      </c>
      <c r="B84" s="34">
        <v>1945.582000233991</v>
      </c>
      <c r="C84" s="34">
        <v>1831.372000233991</v>
      </c>
      <c r="D84" s="34">
        <v>1724.2720002339909</v>
      </c>
      <c r="E84" s="34">
        <v>1067.4820002339909</v>
      </c>
      <c r="F84" s="34">
        <v>1067.4820002339909</v>
      </c>
      <c r="G84" s="34">
        <v>1067.4820002339909</v>
      </c>
      <c r="H84" s="34">
        <v>1208.122000233991</v>
      </c>
      <c r="I84" s="34">
        <v>2181.6520002339912</v>
      </c>
      <c r="J84" s="34">
        <v>2646.872000233991</v>
      </c>
      <c r="K84" s="34">
        <v>3045.8420002339908</v>
      </c>
      <c r="L84" s="34">
        <v>3086.332000233991</v>
      </c>
      <c r="M84" s="34">
        <v>3092.3120002339911</v>
      </c>
      <c r="N84" s="34">
        <v>3088.2920002339911</v>
      </c>
      <c r="O84" s="34">
        <v>3084.082000233991</v>
      </c>
      <c r="P84" s="34">
        <v>3106.0120002339909</v>
      </c>
      <c r="Q84" s="34">
        <v>3112.1520002339907</v>
      </c>
      <c r="R84" s="34">
        <v>3100.2620002339909</v>
      </c>
      <c r="S84" s="34">
        <v>3085.2520002339911</v>
      </c>
      <c r="T84" s="34">
        <v>3069.142000233991</v>
      </c>
      <c r="U84" s="34">
        <v>2892.122000233991</v>
      </c>
      <c r="V84" s="34">
        <v>2978.1720002339912</v>
      </c>
      <c r="W84" s="34">
        <v>2894.8420002339908</v>
      </c>
      <c r="X84" s="34">
        <v>2444.0120002339909</v>
      </c>
      <c r="Y84" s="34">
        <v>2157.9420002339912</v>
      </c>
    </row>
    <row r="85" spans="1:25" ht="15">
      <c r="A85" s="33">
        <v>45450</v>
      </c>
      <c r="B85" s="34">
        <v>2000.3420002339908</v>
      </c>
      <c r="C85" s="34">
        <v>1814.3020002339908</v>
      </c>
      <c r="D85" s="34">
        <v>1176.2620002339909</v>
      </c>
      <c r="E85" s="34">
        <v>1163.362000233991</v>
      </c>
      <c r="F85" s="34">
        <v>1156.4320002339909</v>
      </c>
      <c r="G85" s="34">
        <v>1181.5320002339909</v>
      </c>
      <c r="H85" s="34">
        <v>2031.3020002339908</v>
      </c>
      <c r="I85" s="34">
        <v>2323.1320002339912</v>
      </c>
      <c r="J85" s="34">
        <v>2693.122000233991</v>
      </c>
      <c r="K85" s="34">
        <v>3067.5920002339908</v>
      </c>
      <c r="L85" s="34">
        <v>3069.392000233991</v>
      </c>
      <c r="M85" s="34">
        <v>3071.5320002339909</v>
      </c>
      <c r="N85" s="34">
        <v>3075.332000233991</v>
      </c>
      <c r="O85" s="34">
        <v>3072.9620002339911</v>
      </c>
      <c r="P85" s="34">
        <v>3078.9620002339911</v>
      </c>
      <c r="Q85" s="34">
        <v>3079.7020002339909</v>
      </c>
      <c r="R85" s="34">
        <v>3117.2920002339906</v>
      </c>
      <c r="S85" s="34">
        <v>3096.9320002339909</v>
      </c>
      <c r="T85" s="34">
        <v>3107.4620002339911</v>
      </c>
      <c r="U85" s="34">
        <v>3072.6120002339912</v>
      </c>
      <c r="V85" s="34">
        <v>3108.8020002339908</v>
      </c>
      <c r="W85" s="34">
        <v>3100.9320002339909</v>
      </c>
      <c r="X85" s="34">
        <v>2719.5920002339908</v>
      </c>
      <c r="Y85" s="34">
        <v>2349.0320002339909</v>
      </c>
    </row>
    <row r="86" spans="1:25" ht="15">
      <c r="A86" s="33">
        <v>45451</v>
      </c>
      <c r="B86" s="34">
        <v>2278.7920002339911</v>
      </c>
      <c r="C86" s="34">
        <v>2059.892000233991</v>
      </c>
      <c r="D86" s="34">
        <v>1919.642000233991</v>
      </c>
      <c r="E86" s="34">
        <v>1860.7320002339909</v>
      </c>
      <c r="F86" s="34">
        <v>1864.4320002339909</v>
      </c>
      <c r="G86" s="34">
        <v>1979.6520002339907</v>
      </c>
      <c r="H86" s="34">
        <v>2104.6520002339912</v>
      </c>
      <c r="I86" s="34">
        <v>2291.5420002339911</v>
      </c>
      <c r="J86" s="34">
        <v>2787.5420002339911</v>
      </c>
      <c r="K86" s="34">
        <v>3096.8120002339911</v>
      </c>
      <c r="L86" s="34">
        <v>3117.2820002339909</v>
      </c>
      <c r="M86" s="34">
        <v>3123.3920002339905</v>
      </c>
      <c r="N86" s="34">
        <v>3127.6520002339907</v>
      </c>
      <c r="O86" s="34">
        <v>3125.0620002339906</v>
      </c>
      <c r="P86" s="34">
        <v>3133.4320002339905</v>
      </c>
      <c r="Q86" s="34">
        <v>3138.2420002339909</v>
      </c>
      <c r="R86" s="34">
        <v>3152.8820002339908</v>
      </c>
      <c r="S86" s="34">
        <v>3155.2020002339905</v>
      </c>
      <c r="T86" s="34">
        <v>3145.9520002339905</v>
      </c>
      <c r="U86" s="34">
        <v>3128.3020002339908</v>
      </c>
      <c r="V86" s="34">
        <v>3146.7820002339909</v>
      </c>
      <c r="W86" s="34">
        <v>3138.0420002339906</v>
      </c>
      <c r="X86" s="34">
        <v>3033.5220002339911</v>
      </c>
      <c r="Y86" s="34">
        <v>2524.7420002339909</v>
      </c>
    </row>
    <row r="87" spans="1:25" ht="15">
      <c r="A87" s="33">
        <v>45452</v>
      </c>
      <c r="B87" s="34">
        <v>2197.642000233991</v>
      </c>
      <c r="C87" s="34">
        <v>2085.4320002339909</v>
      </c>
      <c r="D87" s="34">
        <v>1915.1320002339908</v>
      </c>
      <c r="E87" s="34">
        <v>1829.2920002339908</v>
      </c>
      <c r="F87" s="34">
        <v>1779.6120002339908</v>
      </c>
      <c r="G87" s="34">
        <v>1815.9420002339909</v>
      </c>
      <c r="H87" s="34">
        <v>1814.2720002339909</v>
      </c>
      <c r="I87" s="34">
        <v>2205.3220002339908</v>
      </c>
      <c r="J87" s="34">
        <v>2557.7320002339911</v>
      </c>
      <c r="K87" s="34">
        <v>2963.6820002339909</v>
      </c>
      <c r="L87" s="34">
        <v>3089.2920002339911</v>
      </c>
      <c r="M87" s="34">
        <v>3096.3620002339912</v>
      </c>
      <c r="N87" s="34">
        <v>3096.1720002339912</v>
      </c>
      <c r="O87" s="34">
        <v>3091.642000233991</v>
      </c>
      <c r="P87" s="34">
        <v>3096.0420002339911</v>
      </c>
      <c r="Q87" s="34">
        <v>3096.0620002339911</v>
      </c>
      <c r="R87" s="34">
        <v>3125.7420002339909</v>
      </c>
      <c r="S87" s="34">
        <v>3132.8620002339908</v>
      </c>
      <c r="T87" s="34">
        <v>3130.0720002339908</v>
      </c>
      <c r="U87" s="34">
        <v>3101.0020002339911</v>
      </c>
      <c r="V87" s="34">
        <v>3128.5020002339907</v>
      </c>
      <c r="W87" s="34">
        <v>3112.2620002339909</v>
      </c>
      <c r="X87" s="34">
        <v>3007.1720002339912</v>
      </c>
      <c r="Y87" s="34">
        <v>2510.4720002339909</v>
      </c>
    </row>
    <row r="88" spans="1:25" ht="15">
      <c r="A88" s="33">
        <v>45453</v>
      </c>
      <c r="B88" s="34">
        <v>2141.3420002339908</v>
      </c>
      <c r="C88" s="34">
        <v>1997.582000233991</v>
      </c>
      <c r="D88" s="34">
        <v>1870.6920002339909</v>
      </c>
      <c r="E88" s="34">
        <v>1819.4920002339909</v>
      </c>
      <c r="F88" s="34">
        <v>1722.8120002339911</v>
      </c>
      <c r="G88" s="34">
        <v>1965.0520002339908</v>
      </c>
      <c r="H88" s="34">
        <v>2120.9020002339912</v>
      </c>
      <c r="I88" s="34">
        <v>2477.5920002339908</v>
      </c>
      <c r="J88" s="34">
        <v>3090.0120002339909</v>
      </c>
      <c r="K88" s="34">
        <v>3128.0820002339906</v>
      </c>
      <c r="L88" s="34">
        <v>3137.7720002339906</v>
      </c>
      <c r="M88" s="34">
        <v>3136.2520002339907</v>
      </c>
      <c r="N88" s="34">
        <v>3139.1520002339907</v>
      </c>
      <c r="O88" s="34">
        <v>3139.4720002339905</v>
      </c>
      <c r="P88" s="34">
        <v>3153.9020002339907</v>
      </c>
      <c r="Q88" s="34">
        <v>3154.2120002339907</v>
      </c>
      <c r="R88" s="34">
        <v>3172.6420002339905</v>
      </c>
      <c r="S88" s="34">
        <v>3157.1720002339907</v>
      </c>
      <c r="T88" s="34">
        <v>3155.3920002339905</v>
      </c>
      <c r="U88" s="34">
        <v>3124.9820002339907</v>
      </c>
      <c r="V88" s="34">
        <v>3142.1620002339905</v>
      </c>
      <c r="W88" s="34">
        <v>3134.5220002339906</v>
      </c>
      <c r="X88" s="34">
        <v>2995.2720002339911</v>
      </c>
      <c r="Y88" s="34">
        <v>2458.7820002339909</v>
      </c>
    </row>
    <row r="89" spans="1:25" ht="15">
      <c r="A89" s="33">
        <v>45454</v>
      </c>
      <c r="B89" s="34">
        <v>2121.4720002339909</v>
      </c>
      <c r="C89" s="34">
        <v>1997.1820002339909</v>
      </c>
      <c r="D89" s="34">
        <v>1835.6320002339908</v>
      </c>
      <c r="E89" s="34">
        <v>1718.5320002339909</v>
      </c>
      <c r="F89" s="34">
        <v>1677.0920002339908</v>
      </c>
      <c r="G89" s="34">
        <v>1201.662000233991</v>
      </c>
      <c r="H89" s="34">
        <v>2119.082000233991</v>
      </c>
      <c r="I89" s="34">
        <v>2451.1320002339912</v>
      </c>
      <c r="J89" s="34">
        <v>2879.892000233991</v>
      </c>
      <c r="K89" s="34">
        <v>3140.7320002339907</v>
      </c>
      <c r="L89" s="34">
        <v>3146.0520002339908</v>
      </c>
      <c r="M89" s="34">
        <v>3163.5720002339908</v>
      </c>
      <c r="N89" s="34">
        <v>3167.9620002339907</v>
      </c>
      <c r="O89" s="34">
        <v>3162.8820002339908</v>
      </c>
      <c r="P89" s="34">
        <v>3189.1520002339907</v>
      </c>
      <c r="Q89" s="34">
        <v>3212.8320002339906</v>
      </c>
      <c r="R89" s="34">
        <v>3239.7520002339907</v>
      </c>
      <c r="S89" s="34">
        <v>3211.6520002339907</v>
      </c>
      <c r="T89" s="34">
        <v>3166.9520002339905</v>
      </c>
      <c r="U89" s="34">
        <v>3128.1820002339905</v>
      </c>
      <c r="V89" s="34">
        <v>3141.0420002339906</v>
      </c>
      <c r="W89" s="34">
        <v>3132.1520002339907</v>
      </c>
      <c r="X89" s="34">
        <v>3041.9220002339912</v>
      </c>
      <c r="Y89" s="34">
        <v>2519.0320002339909</v>
      </c>
    </row>
    <row r="90" spans="1:25" ht="15">
      <c r="A90" s="33">
        <v>45455</v>
      </c>
      <c r="B90" s="34">
        <v>2249.2020002339909</v>
      </c>
      <c r="C90" s="34">
        <v>2169.9720002339909</v>
      </c>
      <c r="D90" s="34">
        <v>2032.642000233991</v>
      </c>
      <c r="E90" s="34">
        <v>1857.7520002339909</v>
      </c>
      <c r="F90" s="34">
        <v>1803.922000233991</v>
      </c>
      <c r="G90" s="34">
        <v>1894.872000233991</v>
      </c>
      <c r="H90" s="34">
        <v>1926.352000233991</v>
      </c>
      <c r="I90" s="34">
        <v>2216.4720002339909</v>
      </c>
      <c r="J90" s="34">
        <v>2561.0120002339909</v>
      </c>
      <c r="K90" s="34">
        <v>3063.5420002339911</v>
      </c>
      <c r="L90" s="34">
        <v>3130.6320002339908</v>
      </c>
      <c r="M90" s="34">
        <v>3143.8420002339908</v>
      </c>
      <c r="N90" s="34">
        <v>3143.7520002339907</v>
      </c>
      <c r="O90" s="34">
        <v>3139.8920002339905</v>
      </c>
      <c r="P90" s="34">
        <v>3140.8920002339905</v>
      </c>
      <c r="Q90" s="34">
        <v>3140.1620002339905</v>
      </c>
      <c r="R90" s="34">
        <v>3137.1820002339905</v>
      </c>
      <c r="S90" s="34">
        <v>3115.0820002339906</v>
      </c>
      <c r="T90" s="34">
        <v>3106.4520002339909</v>
      </c>
      <c r="U90" s="34">
        <v>3073.4820002339911</v>
      </c>
      <c r="V90" s="34">
        <v>3111.3620002339908</v>
      </c>
      <c r="W90" s="34">
        <v>3097.5520002339908</v>
      </c>
      <c r="X90" s="34">
        <v>2817.8220002339908</v>
      </c>
      <c r="Y90" s="34">
        <v>2419.2920002339911</v>
      </c>
    </row>
    <row r="91" spans="1:25" ht="15">
      <c r="A91" s="33">
        <v>45456</v>
      </c>
      <c r="B91" s="34">
        <v>2211.2820002339909</v>
      </c>
      <c r="C91" s="34">
        <v>2177.832000233991</v>
      </c>
      <c r="D91" s="34">
        <v>2044.2820002339909</v>
      </c>
      <c r="E91" s="34">
        <v>1876.672000233991</v>
      </c>
      <c r="F91" s="34">
        <v>1769.7920002339908</v>
      </c>
      <c r="G91" s="34">
        <v>2064.2220002339909</v>
      </c>
      <c r="H91" s="34">
        <v>2183.9520002339909</v>
      </c>
      <c r="I91" s="34">
        <v>2487.0320002339909</v>
      </c>
      <c r="J91" s="34">
        <v>3116.9120002339905</v>
      </c>
      <c r="K91" s="34">
        <v>3163.7720002339906</v>
      </c>
      <c r="L91" s="34">
        <v>3178.5620002339906</v>
      </c>
      <c r="M91" s="34">
        <v>3188.4920002339909</v>
      </c>
      <c r="N91" s="34">
        <v>3184.5420002339906</v>
      </c>
      <c r="O91" s="34">
        <v>3188.2620002339909</v>
      </c>
      <c r="P91" s="34">
        <v>3203.2220002339905</v>
      </c>
      <c r="Q91" s="34">
        <v>3204.2320002339907</v>
      </c>
      <c r="R91" s="34">
        <v>3208.0120002339909</v>
      </c>
      <c r="S91" s="34">
        <v>3200.7920002339906</v>
      </c>
      <c r="T91" s="34">
        <v>3203.2220002339905</v>
      </c>
      <c r="U91" s="34">
        <v>3162.3920002339905</v>
      </c>
      <c r="V91" s="34">
        <v>3183.2620002339909</v>
      </c>
      <c r="W91" s="34">
        <v>3144.2020002339905</v>
      </c>
      <c r="X91" s="34">
        <v>3087.3020002339908</v>
      </c>
      <c r="Y91" s="34">
        <v>2499.5120002339909</v>
      </c>
    </row>
    <row r="92" spans="1:25" ht="15">
      <c r="A92" s="33">
        <v>45457</v>
      </c>
      <c r="B92" s="34">
        <v>2185.3020002339908</v>
      </c>
      <c r="C92" s="34">
        <v>2116.0220002339911</v>
      </c>
      <c r="D92" s="34">
        <v>1893.2820002339909</v>
      </c>
      <c r="E92" s="34">
        <v>1764.9720002339909</v>
      </c>
      <c r="F92" s="34">
        <v>1795.5320002339909</v>
      </c>
      <c r="G92" s="34">
        <v>2072.372000233991</v>
      </c>
      <c r="H92" s="34">
        <v>2154.8020002339908</v>
      </c>
      <c r="I92" s="34">
        <v>2444.9520002339909</v>
      </c>
      <c r="J92" s="34">
        <v>3105.142000233991</v>
      </c>
      <c r="K92" s="34">
        <v>3154.8420002339908</v>
      </c>
      <c r="L92" s="34">
        <v>3270.0220002339906</v>
      </c>
      <c r="M92" s="34">
        <v>3320.4820002339907</v>
      </c>
      <c r="N92" s="34">
        <v>3357.1620002339905</v>
      </c>
      <c r="O92" s="34">
        <v>3375.9420002339907</v>
      </c>
      <c r="P92" s="34">
        <v>3398.9220002339907</v>
      </c>
      <c r="Q92" s="34">
        <v>3389.4620002339907</v>
      </c>
      <c r="R92" s="34">
        <v>3197.3920002339905</v>
      </c>
      <c r="S92" s="34">
        <v>3178.4820002339907</v>
      </c>
      <c r="T92" s="34">
        <v>3237.3220002339908</v>
      </c>
      <c r="U92" s="34">
        <v>3139.3220002339908</v>
      </c>
      <c r="V92" s="34">
        <v>3126.1920002339907</v>
      </c>
      <c r="W92" s="34">
        <v>3111.1520002339912</v>
      </c>
      <c r="X92" s="34">
        <v>3032.5020002339911</v>
      </c>
      <c r="Y92" s="34">
        <v>2459.9020002339912</v>
      </c>
    </row>
    <row r="93" spans="1:25" ht="15">
      <c r="A93" s="33">
        <v>45458</v>
      </c>
      <c r="B93" s="34">
        <v>2224.332000233991</v>
      </c>
      <c r="C93" s="34">
        <v>2191.2520002339911</v>
      </c>
      <c r="D93" s="34">
        <v>2082.082000233991</v>
      </c>
      <c r="E93" s="34">
        <v>1865.832000233991</v>
      </c>
      <c r="F93" s="34">
        <v>1812.662000233991</v>
      </c>
      <c r="G93" s="34">
        <v>2014.1920002339909</v>
      </c>
      <c r="H93" s="34">
        <v>2027.142000233991</v>
      </c>
      <c r="I93" s="34">
        <v>2212.7720002339911</v>
      </c>
      <c r="J93" s="34">
        <v>2687.102000233991</v>
      </c>
      <c r="K93" s="34">
        <v>3114.412000233991</v>
      </c>
      <c r="L93" s="34">
        <v>3136.7920002339906</v>
      </c>
      <c r="M93" s="34">
        <v>3144.8820002339908</v>
      </c>
      <c r="N93" s="34">
        <v>3126.5820002339906</v>
      </c>
      <c r="O93" s="34">
        <v>3120.5920002339908</v>
      </c>
      <c r="P93" s="34">
        <v>3144.9720002339905</v>
      </c>
      <c r="Q93" s="34">
        <v>3153.5320002339909</v>
      </c>
      <c r="R93" s="34">
        <v>3177.0820002339906</v>
      </c>
      <c r="S93" s="34">
        <v>3170.2120002339907</v>
      </c>
      <c r="T93" s="34">
        <v>3143.1720002339907</v>
      </c>
      <c r="U93" s="34">
        <v>3115.0220002339906</v>
      </c>
      <c r="V93" s="34">
        <v>3123.4220002339907</v>
      </c>
      <c r="W93" s="34">
        <v>3106.1520002339912</v>
      </c>
      <c r="X93" s="34">
        <v>2978.392000233991</v>
      </c>
      <c r="Y93" s="34">
        <v>2457.9720002339909</v>
      </c>
    </row>
    <row r="94" spans="1:25" ht="15">
      <c r="A94" s="33">
        <v>45459</v>
      </c>
      <c r="B94" s="34">
        <v>2189.2020002339909</v>
      </c>
      <c r="C94" s="34">
        <v>2140.4420002339912</v>
      </c>
      <c r="D94" s="34">
        <v>2034.8620002339908</v>
      </c>
      <c r="E94" s="34">
        <v>1823.0120002339909</v>
      </c>
      <c r="F94" s="34">
        <v>1694.3820002339908</v>
      </c>
      <c r="G94" s="34">
        <v>1956.7920002339908</v>
      </c>
      <c r="H94" s="34">
        <v>1901.8620002339908</v>
      </c>
      <c r="I94" s="34">
        <v>2086.0720002339908</v>
      </c>
      <c r="J94" s="34">
        <v>2485.4320002339909</v>
      </c>
      <c r="K94" s="34">
        <v>3049.4020002339912</v>
      </c>
      <c r="L94" s="34">
        <v>3112.6820002339909</v>
      </c>
      <c r="M94" s="34">
        <v>3115.2920002339906</v>
      </c>
      <c r="N94" s="34">
        <v>3122.4020002339907</v>
      </c>
      <c r="O94" s="34">
        <v>3110.852000233991</v>
      </c>
      <c r="P94" s="34">
        <v>3117.7620002339909</v>
      </c>
      <c r="Q94" s="34">
        <v>3115.2920002339906</v>
      </c>
      <c r="R94" s="34">
        <v>3127.5420002339906</v>
      </c>
      <c r="S94" s="34">
        <v>3126.1720002339907</v>
      </c>
      <c r="T94" s="34">
        <v>3130.9520002339905</v>
      </c>
      <c r="U94" s="34">
        <v>3117.6820002339905</v>
      </c>
      <c r="V94" s="34">
        <v>3129.2420002339909</v>
      </c>
      <c r="W94" s="34">
        <v>3102.9820002339911</v>
      </c>
      <c r="X94" s="34">
        <v>2883.3820002339912</v>
      </c>
      <c r="Y94" s="34">
        <v>2464.7220002339909</v>
      </c>
    </row>
    <row r="95" spans="1:25" ht="15">
      <c r="A95" s="33">
        <v>45460</v>
      </c>
      <c r="B95" s="34">
        <v>2247.2820002339909</v>
      </c>
      <c r="C95" s="34">
        <v>2179.1120002339912</v>
      </c>
      <c r="D95" s="34">
        <v>2088.6920002339912</v>
      </c>
      <c r="E95" s="34">
        <v>1974.9620002339909</v>
      </c>
      <c r="F95" s="34">
        <v>2040.7320002339909</v>
      </c>
      <c r="G95" s="34">
        <v>2153.5720002339908</v>
      </c>
      <c r="H95" s="34">
        <v>2234.1120002339912</v>
      </c>
      <c r="I95" s="34">
        <v>2466.1520002339912</v>
      </c>
      <c r="J95" s="34">
        <v>3067.0720002339908</v>
      </c>
      <c r="K95" s="34">
        <v>3124.4620002339907</v>
      </c>
      <c r="L95" s="34">
        <v>3140.6920002339907</v>
      </c>
      <c r="M95" s="34">
        <v>3144.1520002339907</v>
      </c>
      <c r="N95" s="34">
        <v>3142.1520002339907</v>
      </c>
      <c r="O95" s="34">
        <v>3139.1620002339905</v>
      </c>
      <c r="P95" s="34">
        <v>3147.0120002339909</v>
      </c>
      <c r="Q95" s="34">
        <v>3145.1820002339905</v>
      </c>
      <c r="R95" s="34">
        <v>3149.7620002339909</v>
      </c>
      <c r="S95" s="34">
        <v>3147.5420002339906</v>
      </c>
      <c r="T95" s="34">
        <v>3141.8520002339906</v>
      </c>
      <c r="U95" s="34">
        <v>3125.7320002339907</v>
      </c>
      <c r="V95" s="34">
        <v>3128.3120002339906</v>
      </c>
      <c r="W95" s="34">
        <v>3120.0120002339909</v>
      </c>
      <c r="X95" s="34">
        <v>2837.9620002339911</v>
      </c>
      <c r="Y95" s="34">
        <v>2460.1720002339912</v>
      </c>
    </row>
    <row r="96" spans="1:25" ht="15">
      <c r="A96" s="33">
        <v>45461</v>
      </c>
      <c r="B96" s="34">
        <v>2237.6920002339912</v>
      </c>
      <c r="C96" s="34">
        <v>2148.0620002339911</v>
      </c>
      <c r="D96" s="34">
        <v>1977.4020002339907</v>
      </c>
      <c r="E96" s="34">
        <v>1914.4520002339909</v>
      </c>
      <c r="F96" s="34">
        <v>1899.102000233991</v>
      </c>
      <c r="G96" s="34">
        <v>2130.5720002339908</v>
      </c>
      <c r="H96" s="34">
        <v>2232.1720002339912</v>
      </c>
      <c r="I96" s="34">
        <v>2542.6720002339912</v>
      </c>
      <c r="J96" s="34">
        <v>3111.3220002339908</v>
      </c>
      <c r="K96" s="34">
        <v>3156.3920002339905</v>
      </c>
      <c r="L96" s="34">
        <v>3229.6220002339905</v>
      </c>
      <c r="M96" s="34">
        <v>3249.5920002339908</v>
      </c>
      <c r="N96" s="34">
        <v>3254.0120002339909</v>
      </c>
      <c r="O96" s="34">
        <v>3286.6220002339905</v>
      </c>
      <c r="P96" s="34">
        <v>3330.2620002339909</v>
      </c>
      <c r="Q96" s="34">
        <v>3262.1620002339905</v>
      </c>
      <c r="R96" s="34">
        <v>3264.9520002339905</v>
      </c>
      <c r="S96" s="34">
        <v>3265.2520002339907</v>
      </c>
      <c r="T96" s="34">
        <v>3265.9920002339909</v>
      </c>
      <c r="U96" s="34">
        <v>3185.5320002339909</v>
      </c>
      <c r="V96" s="34">
        <v>3189.5720002339908</v>
      </c>
      <c r="W96" s="34">
        <v>3149.2520002339907</v>
      </c>
      <c r="X96" s="34">
        <v>3091.0920002339908</v>
      </c>
      <c r="Y96" s="34">
        <v>2536.6820002339909</v>
      </c>
    </row>
    <row r="97" spans="1:25" ht="15">
      <c r="A97" s="33">
        <v>45462</v>
      </c>
      <c r="B97" s="34">
        <v>2263.1320002339912</v>
      </c>
      <c r="C97" s="34">
        <v>2215.2920002339911</v>
      </c>
      <c r="D97" s="34">
        <v>2011.102000233991</v>
      </c>
      <c r="E97" s="34">
        <v>1867.0320002339909</v>
      </c>
      <c r="F97" s="34">
        <v>1850.5220002339909</v>
      </c>
      <c r="G97" s="34">
        <v>2157.6520002339912</v>
      </c>
      <c r="H97" s="34">
        <v>2252.9420002339912</v>
      </c>
      <c r="I97" s="34">
        <v>2584.7520002339911</v>
      </c>
      <c r="J97" s="34">
        <v>3137.8820002339908</v>
      </c>
      <c r="K97" s="34">
        <v>3248.5020002339907</v>
      </c>
      <c r="L97" s="34">
        <v>3371.0620002339906</v>
      </c>
      <c r="M97" s="34">
        <v>3412.7520002339907</v>
      </c>
      <c r="N97" s="34">
        <v>3428.0620002339906</v>
      </c>
      <c r="O97" s="34">
        <v>3444.8420002339908</v>
      </c>
      <c r="P97" s="34">
        <v>3478.2020002339905</v>
      </c>
      <c r="Q97" s="34">
        <v>3495.8920002339905</v>
      </c>
      <c r="R97" s="34">
        <v>3503.2720002339906</v>
      </c>
      <c r="S97" s="34">
        <v>3510.9820002339907</v>
      </c>
      <c r="T97" s="34">
        <v>3444.1220002339905</v>
      </c>
      <c r="U97" s="34">
        <v>3327.3220002339908</v>
      </c>
      <c r="V97" s="34">
        <v>3351.7020002339905</v>
      </c>
      <c r="W97" s="34">
        <v>3283.1720002339907</v>
      </c>
      <c r="X97" s="34">
        <v>3120.8420002339908</v>
      </c>
      <c r="Y97" s="34">
        <v>2601.2920002339911</v>
      </c>
    </row>
    <row r="98" spans="1:25" ht="15">
      <c r="A98" s="33">
        <v>45463</v>
      </c>
      <c r="B98" s="34">
        <v>2281.4420002339912</v>
      </c>
      <c r="C98" s="34">
        <v>2238.9420002339912</v>
      </c>
      <c r="D98" s="34">
        <v>2026.8020002339908</v>
      </c>
      <c r="E98" s="34">
        <v>1918.162000233991</v>
      </c>
      <c r="F98" s="34">
        <v>1858.8220002339908</v>
      </c>
      <c r="G98" s="34">
        <v>2050.0720002339908</v>
      </c>
      <c r="H98" s="34">
        <v>2185.6520002339912</v>
      </c>
      <c r="I98" s="34">
        <v>2476.6920002339912</v>
      </c>
      <c r="J98" s="34">
        <v>3116.8320002339906</v>
      </c>
      <c r="K98" s="34">
        <v>3143.6920002339907</v>
      </c>
      <c r="L98" s="34">
        <v>3190.1320002339908</v>
      </c>
      <c r="M98" s="34">
        <v>3225.6620002339905</v>
      </c>
      <c r="N98" s="34">
        <v>3253.7220002339905</v>
      </c>
      <c r="O98" s="34">
        <v>3215.3620002339908</v>
      </c>
      <c r="P98" s="34">
        <v>3231.2420002339909</v>
      </c>
      <c r="Q98" s="34">
        <v>3238.5120002339909</v>
      </c>
      <c r="R98" s="34">
        <v>3222.6520002339907</v>
      </c>
      <c r="S98" s="34">
        <v>3220.2320002339907</v>
      </c>
      <c r="T98" s="34">
        <v>3169.6920002339907</v>
      </c>
      <c r="U98" s="34">
        <v>3150.1520002339907</v>
      </c>
      <c r="V98" s="34">
        <v>3145.4120002339905</v>
      </c>
      <c r="W98" s="34">
        <v>3127.8720002339905</v>
      </c>
      <c r="X98" s="34">
        <v>2691.2020002339909</v>
      </c>
      <c r="Y98" s="34">
        <v>2346.0620002339911</v>
      </c>
    </row>
    <row r="99" spans="1:25" ht="15">
      <c r="A99" s="33">
        <v>45464</v>
      </c>
      <c r="B99" s="34">
        <v>2124.0920002339908</v>
      </c>
      <c r="C99" s="34">
        <v>1974.7520002339909</v>
      </c>
      <c r="D99" s="34">
        <v>1779.102000233991</v>
      </c>
      <c r="E99" s="34">
        <v>1158.142000233991</v>
      </c>
      <c r="F99" s="34">
        <v>1252.2320002339909</v>
      </c>
      <c r="G99" s="34">
        <v>1071.8120002339911</v>
      </c>
      <c r="H99" s="34">
        <v>2021.622000233991</v>
      </c>
      <c r="I99" s="34">
        <v>2247.4220002339912</v>
      </c>
      <c r="J99" s="34">
        <v>2595.412000233991</v>
      </c>
      <c r="K99" s="34">
        <v>2924.4920002339909</v>
      </c>
      <c r="L99" s="34">
        <v>3000.4020002339912</v>
      </c>
      <c r="M99" s="34">
        <v>3023.7620002339909</v>
      </c>
      <c r="N99" s="34">
        <v>2740.1720002339912</v>
      </c>
      <c r="O99" s="34">
        <v>3030.7720002339911</v>
      </c>
      <c r="P99" s="34">
        <v>3069.2020002339909</v>
      </c>
      <c r="Q99" s="34">
        <v>3086.372000233991</v>
      </c>
      <c r="R99" s="34">
        <v>3077.8120002339911</v>
      </c>
      <c r="S99" s="34">
        <v>3050.7620002339909</v>
      </c>
      <c r="T99" s="34">
        <v>3010.1920002339912</v>
      </c>
      <c r="U99" s="34">
        <v>2879.7220002339909</v>
      </c>
      <c r="V99" s="34">
        <v>3110.9720002339909</v>
      </c>
      <c r="W99" s="34">
        <v>3094.832000233991</v>
      </c>
      <c r="X99" s="34">
        <v>2751.7220002339909</v>
      </c>
      <c r="Y99" s="34">
        <v>2354.6920002339912</v>
      </c>
    </row>
    <row r="100" spans="1:25" ht="15">
      <c r="A100" s="33">
        <v>45465</v>
      </c>
      <c r="B100" s="34">
        <v>2269.9620002339911</v>
      </c>
      <c r="C100" s="34">
        <v>2206.6920002339912</v>
      </c>
      <c r="D100" s="34">
        <v>2081.5420002339906</v>
      </c>
      <c r="E100" s="34">
        <v>1980.6820002339909</v>
      </c>
      <c r="F100" s="34">
        <v>1986.172000233991</v>
      </c>
      <c r="G100" s="34">
        <v>2074.8820002339908</v>
      </c>
      <c r="H100" s="34">
        <v>2071.5620002339911</v>
      </c>
      <c r="I100" s="34">
        <v>2315.6720002339912</v>
      </c>
      <c r="J100" s="34">
        <v>2878.622000233991</v>
      </c>
      <c r="K100" s="34">
        <v>3120.7120002339907</v>
      </c>
      <c r="L100" s="34">
        <v>3141.9620002339907</v>
      </c>
      <c r="M100" s="34">
        <v>3141.8420002339908</v>
      </c>
      <c r="N100" s="34">
        <v>3146.0720002339908</v>
      </c>
      <c r="O100" s="34">
        <v>3144.0120002339909</v>
      </c>
      <c r="P100" s="34">
        <v>3154.3820002339908</v>
      </c>
      <c r="Q100" s="34">
        <v>3157.0620002339906</v>
      </c>
      <c r="R100" s="34">
        <v>3161.0120002339909</v>
      </c>
      <c r="S100" s="34">
        <v>3160.5720002339908</v>
      </c>
      <c r="T100" s="34">
        <v>3152.8220002339908</v>
      </c>
      <c r="U100" s="34">
        <v>3143.3320002339906</v>
      </c>
      <c r="V100" s="34">
        <v>3160.5920002339908</v>
      </c>
      <c r="W100" s="34">
        <v>3181.8220002339908</v>
      </c>
      <c r="X100" s="34">
        <v>3107.6320002339912</v>
      </c>
      <c r="Y100" s="34">
        <v>2667.9920002339909</v>
      </c>
    </row>
    <row r="101" spans="1:25" ht="15">
      <c r="A101" s="33">
        <v>45466</v>
      </c>
      <c r="B101" s="34">
        <v>2314.0720002339908</v>
      </c>
      <c r="C101" s="34">
        <v>2247.9620002339911</v>
      </c>
      <c r="D101" s="34">
        <v>2057.642000233991</v>
      </c>
      <c r="E101" s="34">
        <v>1910.5220002339909</v>
      </c>
      <c r="F101" s="34">
        <v>1867.4620002339909</v>
      </c>
      <c r="G101" s="34">
        <v>1978.7020002339909</v>
      </c>
      <c r="H101" s="34">
        <v>2120.0020002339911</v>
      </c>
      <c r="I101" s="34">
        <v>2350.2820002339909</v>
      </c>
      <c r="J101" s="34">
        <v>2813.912000233991</v>
      </c>
      <c r="K101" s="34">
        <v>3141.5520002339908</v>
      </c>
      <c r="L101" s="34">
        <v>3168.5520002339908</v>
      </c>
      <c r="M101" s="34">
        <v>3154.6820002339905</v>
      </c>
      <c r="N101" s="34">
        <v>3157.3820002339908</v>
      </c>
      <c r="O101" s="34">
        <v>3152.3820002339908</v>
      </c>
      <c r="P101" s="34">
        <v>3165.6220002339905</v>
      </c>
      <c r="Q101" s="34">
        <v>3163.8320002339906</v>
      </c>
      <c r="R101" s="34">
        <v>3158.8920002339905</v>
      </c>
      <c r="S101" s="34">
        <v>3154.5020002339907</v>
      </c>
      <c r="T101" s="34">
        <v>3154.5520002339908</v>
      </c>
      <c r="U101" s="34">
        <v>3145.0720002339908</v>
      </c>
      <c r="V101" s="34">
        <v>3156.0020002339907</v>
      </c>
      <c r="W101" s="34">
        <v>3167.0720002339908</v>
      </c>
      <c r="X101" s="34">
        <v>3124.6520002339907</v>
      </c>
      <c r="Y101" s="34">
        <v>2705.0420002339911</v>
      </c>
    </row>
    <row r="102" spans="1:25" ht="15">
      <c r="A102" s="33">
        <v>45467</v>
      </c>
      <c r="B102" s="34">
        <v>2393.4720002339909</v>
      </c>
      <c r="C102" s="34">
        <v>2255.0120002339909</v>
      </c>
      <c r="D102" s="34">
        <v>2056.4020002339907</v>
      </c>
      <c r="E102" s="34">
        <v>1927.7420002339909</v>
      </c>
      <c r="F102" s="34">
        <v>1913.7920002339908</v>
      </c>
      <c r="G102" s="34">
        <v>2172.6520002339912</v>
      </c>
      <c r="H102" s="34">
        <v>2308.6820002339909</v>
      </c>
      <c r="I102" s="34">
        <v>2627.9220002339912</v>
      </c>
      <c r="J102" s="34">
        <v>3163.5020002339907</v>
      </c>
      <c r="K102" s="34">
        <v>3208.1120002339908</v>
      </c>
      <c r="L102" s="34">
        <v>3210.6220002339905</v>
      </c>
      <c r="M102" s="34">
        <v>3204.3620002339908</v>
      </c>
      <c r="N102" s="34">
        <v>3203.1520002339907</v>
      </c>
      <c r="O102" s="34">
        <v>3249.5920002339908</v>
      </c>
      <c r="P102" s="34">
        <v>3268.7220002339905</v>
      </c>
      <c r="Q102" s="34">
        <v>3302.7820002339909</v>
      </c>
      <c r="R102" s="34">
        <v>3304.3120002339906</v>
      </c>
      <c r="S102" s="34">
        <v>3265.9120002339905</v>
      </c>
      <c r="T102" s="34">
        <v>3181.3420002339908</v>
      </c>
      <c r="U102" s="34">
        <v>3157.9720002339905</v>
      </c>
      <c r="V102" s="34">
        <v>3167.5520002339908</v>
      </c>
      <c r="W102" s="34">
        <v>3169.7120002339907</v>
      </c>
      <c r="X102" s="34">
        <v>3123.0920002339908</v>
      </c>
      <c r="Y102" s="34">
        <v>2585.9720002339909</v>
      </c>
    </row>
    <row r="103" spans="1:25" ht="15">
      <c r="A103" s="33">
        <v>45468</v>
      </c>
      <c r="B103" s="34">
        <v>2289.6120002339912</v>
      </c>
      <c r="C103" s="34">
        <v>2099.1320002339912</v>
      </c>
      <c r="D103" s="34">
        <v>1917.422000233991</v>
      </c>
      <c r="E103" s="34">
        <v>1069.652000233991</v>
      </c>
      <c r="F103" s="34">
        <v>1069.4820002339909</v>
      </c>
      <c r="G103" s="34">
        <v>2046.2120002339909</v>
      </c>
      <c r="H103" s="34">
        <v>2237.412000233991</v>
      </c>
      <c r="I103" s="34">
        <v>2493.4720002339909</v>
      </c>
      <c r="J103" s="34">
        <v>3122.0620002339906</v>
      </c>
      <c r="K103" s="34">
        <v>3155.5120002339909</v>
      </c>
      <c r="L103" s="34">
        <v>3162.9520002339905</v>
      </c>
      <c r="M103" s="34">
        <v>3168.2220002339905</v>
      </c>
      <c r="N103" s="34">
        <v>3168.7420002339909</v>
      </c>
      <c r="O103" s="34">
        <v>3165.6520002339907</v>
      </c>
      <c r="P103" s="34">
        <v>3175.9420002339907</v>
      </c>
      <c r="Q103" s="34">
        <v>3167.0520002339908</v>
      </c>
      <c r="R103" s="34">
        <v>3167.6920002339907</v>
      </c>
      <c r="S103" s="34">
        <v>3153.0920002339908</v>
      </c>
      <c r="T103" s="34">
        <v>3143.4920002339909</v>
      </c>
      <c r="U103" s="34">
        <v>3125.4320002339905</v>
      </c>
      <c r="V103" s="34">
        <v>3135.1420002339905</v>
      </c>
      <c r="W103" s="34">
        <v>3142.0320002339909</v>
      </c>
      <c r="X103" s="34">
        <v>2969.0720002339908</v>
      </c>
      <c r="Y103" s="34">
        <v>2520.2820002339909</v>
      </c>
    </row>
    <row r="104" spans="1:25" ht="15">
      <c r="A104" s="33">
        <v>45469</v>
      </c>
      <c r="B104" s="34">
        <v>2326.832000233991</v>
      </c>
      <c r="C104" s="34">
        <v>2096.7420002339909</v>
      </c>
      <c r="D104" s="34">
        <v>1969.102000233991</v>
      </c>
      <c r="E104" s="34">
        <v>1894.3420002339908</v>
      </c>
      <c r="F104" s="34">
        <v>1692.6820002339909</v>
      </c>
      <c r="G104" s="34">
        <v>2130.2920002339911</v>
      </c>
      <c r="H104" s="34">
        <v>2322.4320002339909</v>
      </c>
      <c r="I104" s="34">
        <v>2585.082000233991</v>
      </c>
      <c r="J104" s="34">
        <v>3122.6720002339907</v>
      </c>
      <c r="K104" s="34">
        <v>3163.7120002339907</v>
      </c>
      <c r="L104" s="34">
        <v>3168.6620002339905</v>
      </c>
      <c r="M104" s="34">
        <v>3159.9320002339905</v>
      </c>
      <c r="N104" s="34">
        <v>3156.3220002339908</v>
      </c>
      <c r="O104" s="34">
        <v>3148.7020002339905</v>
      </c>
      <c r="P104" s="34">
        <v>3164.8420002339908</v>
      </c>
      <c r="Q104" s="34">
        <v>3156.1020002339906</v>
      </c>
      <c r="R104" s="34">
        <v>3156.7820002339909</v>
      </c>
      <c r="S104" s="34">
        <v>3161.1420002339905</v>
      </c>
      <c r="T104" s="34">
        <v>3159.5820002339906</v>
      </c>
      <c r="U104" s="34">
        <v>3148.2920002339906</v>
      </c>
      <c r="V104" s="34">
        <v>3151.6220002339905</v>
      </c>
      <c r="W104" s="34">
        <v>3149.5720002339908</v>
      </c>
      <c r="X104" s="34">
        <v>3110.5520002339908</v>
      </c>
      <c r="Y104" s="34">
        <v>2601.582000233991</v>
      </c>
    </row>
    <row r="105" spans="1:25" ht="15">
      <c r="A105" s="33">
        <v>45470</v>
      </c>
      <c r="B105" s="34">
        <v>2354.2520002339911</v>
      </c>
      <c r="C105" s="34">
        <v>2092.8020002339908</v>
      </c>
      <c r="D105" s="34">
        <v>1971.1920002339909</v>
      </c>
      <c r="E105" s="34">
        <v>1897.102000233991</v>
      </c>
      <c r="F105" s="34">
        <v>1889.8420002339908</v>
      </c>
      <c r="G105" s="34">
        <v>2152.0620002339911</v>
      </c>
      <c r="H105" s="34">
        <v>2339.852000233991</v>
      </c>
      <c r="I105" s="34">
        <v>2625.7320002339911</v>
      </c>
      <c r="J105" s="34">
        <v>3152.9620002339907</v>
      </c>
      <c r="K105" s="34">
        <v>3203.5620002339906</v>
      </c>
      <c r="L105" s="34">
        <v>3199.8820002339908</v>
      </c>
      <c r="M105" s="34">
        <v>3194.1920002339907</v>
      </c>
      <c r="N105" s="34">
        <v>3189.3720002339905</v>
      </c>
      <c r="O105" s="34">
        <v>3189.4920002339909</v>
      </c>
      <c r="P105" s="34">
        <v>3245.5920002339908</v>
      </c>
      <c r="Q105" s="34">
        <v>3273.5820002339906</v>
      </c>
      <c r="R105" s="34">
        <v>3268.0420002339906</v>
      </c>
      <c r="S105" s="34">
        <v>3252.0920002339908</v>
      </c>
      <c r="T105" s="34">
        <v>3176.4620002339907</v>
      </c>
      <c r="U105" s="34">
        <v>3141.7720002339906</v>
      </c>
      <c r="V105" s="34">
        <v>3143.5520002339908</v>
      </c>
      <c r="W105" s="34">
        <v>3137.1920002339907</v>
      </c>
      <c r="X105" s="34">
        <v>3109.2020002339909</v>
      </c>
      <c r="Y105" s="34">
        <v>2665.4420002339912</v>
      </c>
    </row>
    <row r="106" spans="1:25" ht="15">
      <c r="A106" s="33">
        <v>45471</v>
      </c>
      <c r="B106" s="34">
        <v>2356.2420002339909</v>
      </c>
      <c r="C106" s="34">
        <v>2073.1120002339908</v>
      </c>
      <c r="D106" s="34">
        <v>1900.8620002339908</v>
      </c>
      <c r="E106" s="34">
        <v>1070.2520002339911</v>
      </c>
      <c r="F106" s="34">
        <v>1069.5320002339909</v>
      </c>
      <c r="G106" s="34">
        <v>2022.9020002339907</v>
      </c>
      <c r="H106" s="34">
        <v>2238.582000233991</v>
      </c>
      <c r="I106" s="34">
        <v>2576.7520002339911</v>
      </c>
      <c r="J106" s="34">
        <v>3138.7920002339906</v>
      </c>
      <c r="K106" s="34">
        <v>3327.2020002339905</v>
      </c>
      <c r="L106" s="34">
        <v>3322.5520002339908</v>
      </c>
      <c r="M106" s="34">
        <v>3345.3420002339908</v>
      </c>
      <c r="N106" s="34">
        <v>3298.8420002339908</v>
      </c>
      <c r="O106" s="34">
        <v>3378.0220002339906</v>
      </c>
      <c r="P106" s="34">
        <v>3387.3120002339906</v>
      </c>
      <c r="Q106" s="34">
        <v>3396.2620002339909</v>
      </c>
      <c r="R106" s="34">
        <v>3409.0220002339906</v>
      </c>
      <c r="S106" s="34">
        <v>3389.2720002339906</v>
      </c>
      <c r="T106" s="34">
        <v>3358.8820002339908</v>
      </c>
      <c r="U106" s="34">
        <v>3253.1620002339905</v>
      </c>
      <c r="V106" s="34">
        <v>3260.2720002339906</v>
      </c>
      <c r="W106" s="34">
        <v>3245.6120002339908</v>
      </c>
      <c r="X106" s="34">
        <v>3107.2820002339909</v>
      </c>
      <c r="Y106" s="34">
        <v>2563.0020002339911</v>
      </c>
    </row>
    <row r="107" spans="1:25" ht="15">
      <c r="A107" s="33">
        <v>45472</v>
      </c>
      <c r="B107" s="34">
        <v>2420.5720002339908</v>
      </c>
      <c r="C107" s="34">
        <v>2251.602000233991</v>
      </c>
      <c r="D107" s="34">
        <v>2170.9920002339909</v>
      </c>
      <c r="E107" s="34">
        <v>2069.2520002339907</v>
      </c>
      <c r="F107" s="34">
        <v>1997.662000233991</v>
      </c>
      <c r="G107" s="34">
        <v>2113.852000233991</v>
      </c>
      <c r="H107" s="34">
        <v>2184.0720002339908</v>
      </c>
      <c r="I107" s="34">
        <v>2456.082000233991</v>
      </c>
      <c r="J107" s="34">
        <v>2977.4220002339912</v>
      </c>
      <c r="K107" s="34">
        <v>3202.5220002339906</v>
      </c>
      <c r="L107" s="34">
        <v>3239.2920002339906</v>
      </c>
      <c r="M107" s="34">
        <v>3313.0420002339906</v>
      </c>
      <c r="N107" s="34">
        <v>3375.1020002339906</v>
      </c>
      <c r="O107" s="34">
        <v>3407.0320002339909</v>
      </c>
      <c r="P107" s="34">
        <v>3431.9820002339907</v>
      </c>
      <c r="Q107" s="34">
        <v>3430.8720002339905</v>
      </c>
      <c r="R107" s="34">
        <v>3458.3520002339906</v>
      </c>
      <c r="S107" s="34">
        <v>3457.3820002339908</v>
      </c>
      <c r="T107" s="34">
        <v>3457.8620002339908</v>
      </c>
      <c r="U107" s="34">
        <v>3348.1020002339906</v>
      </c>
      <c r="V107" s="34">
        <v>3373.8720002339905</v>
      </c>
      <c r="W107" s="34">
        <v>3371.6920002339907</v>
      </c>
      <c r="X107" s="34">
        <v>3128.3620002339908</v>
      </c>
      <c r="Y107" s="34">
        <v>2603.4320002339909</v>
      </c>
    </row>
    <row r="108" spans="1:25" ht="15">
      <c r="A108" s="33">
        <v>45473</v>
      </c>
      <c r="B108" s="34">
        <v>2339.4620002339911</v>
      </c>
      <c r="C108" s="34">
        <v>2175.4020002339912</v>
      </c>
      <c r="D108" s="34">
        <v>2032.3820002339908</v>
      </c>
      <c r="E108" s="34">
        <v>1894.0120002339909</v>
      </c>
      <c r="F108" s="34">
        <v>1844.5620002339911</v>
      </c>
      <c r="G108" s="34">
        <v>1925.852000233991</v>
      </c>
      <c r="H108" s="34">
        <v>1932.1820002339909</v>
      </c>
      <c r="I108" s="34">
        <v>2296.642000233991</v>
      </c>
      <c r="J108" s="34">
        <v>2696.4420002339912</v>
      </c>
      <c r="K108" s="34">
        <v>3143.9020002339907</v>
      </c>
      <c r="L108" s="34">
        <v>3185.9720002339905</v>
      </c>
      <c r="M108" s="34">
        <v>3194.2520002339907</v>
      </c>
      <c r="N108" s="34">
        <v>3197.7120002339907</v>
      </c>
      <c r="O108" s="34">
        <v>3201.2220002339905</v>
      </c>
      <c r="P108" s="34">
        <v>3206.9620002339907</v>
      </c>
      <c r="Q108" s="34">
        <v>3210.4920002339909</v>
      </c>
      <c r="R108" s="34">
        <v>3210.9220002339907</v>
      </c>
      <c r="S108" s="34">
        <v>3203.9520002339905</v>
      </c>
      <c r="T108" s="34">
        <v>3208.3820002339908</v>
      </c>
      <c r="U108" s="34">
        <v>3186.9420002339907</v>
      </c>
      <c r="V108" s="34">
        <v>3192.2320002339907</v>
      </c>
      <c r="W108" s="34">
        <v>3184.6220002339905</v>
      </c>
      <c r="X108" s="34">
        <v>3127.0520002339908</v>
      </c>
      <c r="Y108" s="34">
        <v>2598.852000233991</v>
      </c>
    </row>
    <row r="111" spans="1:25">
      <c r="A111" s="24" t="s">
        <v>8</v>
      </c>
      <c r="B111" s="25"/>
      <c r="C111" s="26"/>
      <c r="D111" s="27"/>
      <c r="E111" s="27"/>
      <c r="F111" s="27"/>
      <c r="G111" s="28" t="s">
        <v>36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9"/>
    </row>
    <row r="112" spans="1:25" ht="24">
      <c r="A112" s="30"/>
      <c r="B112" s="31" t="s">
        <v>10</v>
      </c>
      <c r="C112" s="32" t="s">
        <v>11</v>
      </c>
      <c r="D112" s="32" t="s">
        <v>12</v>
      </c>
      <c r="E112" s="32" t="s">
        <v>13</v>
      </c>
      <c r="F112" s="32" t="s">
        <v>14</v>
      </c>
      <c r="G112" s="32" t="s">
        <v>15</v>
      </c>
      <c r="H112" s="32" t="s">
        <v>16</v>
      </c>
      <c r="I112" s="32" t="s">
        <v>17</v>
      </c>
      <c r="J112" s="32" t="s">
        <v>18</v>
      </c>
      <c r="K112" s="32" t="s">
        <v>19</v>
      </c>
      <c r="L112" s="32" t="s">
        <v>20</v>
      </c>
      <c r="M112" s="32" t="s">
        <v>21</v>
      </c>
      <c r="N112" s="32" t="s">
        <v>22</v>
      </c>
      <c r="O112" s="32" t="s">
        <v>23</v>
      </c>
      <c r="P112" s="32" t="s">
        <v>24</v>
      </c>
      <c r="Q112" s="32" t="s">
        <v>25</v>
      </c>
      <c r="R112" s="32" t="s">
        <v>26</v>
      </c>
      <c r="S112" s="32" t="s">
        <v>27</v>
      </c>
      <c r="T112" s="32" t="s">
        <v>28</v>
      </c>
      <c r="U112" s="32" t="s">
        <v>29</v>
      </c>
      <c r="V112" s="32" t="s">
        <v>30</v>
      </c>
      <c r="W112" s="32" t="s">
        <v>31</v>
      </c>
      <c r="X112" s="32" t="s">
        <v>32</v>
      </c>
      <c r="Y112" s="32" t="s">
        <v>33</v>
      </c>
    </row>
    <row r="113" spans="1:25" ht="15">
      <c r="A113" s="33">
        <v>45444</v>
      </c>
      <c r="B113" s="34">
        <v>2721.102000233991</v>
      </c>
      <c r="C113" s="34">
        <v>2666.8020002339908</v>
      </c>
      <c r="D113" s="34">
        <v>2519.5220002339911</v>
      </c>
      <c r="E113" s="34">
        <v>2394.7620002339909</v>
      </c>
      <c r="F113" s="34">
        <v>2172.8220002339908</v>
      </c>
      <c r="G113" s="34">
        <v>2093.4720002339909</v>
      </c>
      <c r="H113" s="34">
        <v>1512.8220002339908</v>
      </c>
      <c r="I113" s="34">
        <v>2616.4720002339909</v>
      </c>
      <c r="J113" s="34">
        <v>2909.5620002339911</v>
      </c>
      <c r="K113" s="34">
        <v>3073.4220002339907</v>
      </c>
      <c r="L113" s="34">
        <v>3155.4420002339912</v>
      </c>
      <c r="M113" s="34">
        <v>2945.0320002339913</v>
      </c>
      <c r="N113" s="34">
        <v>2940.7020002339909</v>
      </c>
      <c r="O113" s="34">
        <v>2950.2220002339909</v>
      </c>
      <c r="P113" s="34">
        <v>2939.852000233991</v>
      </c>
      <c r="Q113" s="34">
        <v>2959.7620002339909</v>
      </c>
      <c r="R113" s="34">
        <v>3011.0920002339908</v>
      </c>
      <c r="S113" s="34">
        <v>3267.2620002339909</v>
      </c>
      <c r="T113" s="34">
        <v>3217.0420002339911</v>
      </c>
      <c r="U113" s="34">
        <v>3187.2620002339909</v>
      </c>
      <c r="V113" s="34">
        <v>3310.8020002339908</v>
      </c>
      <c r="W113" s="34">
        <v>3222.6820002339909</v>
      </c>
      <c r="X113" s="34">
        <v>2921.372000233991</v>
      </c>
      <c r="Y113" s="34">
        <v>2750.9920002339909</v>
      </c>
    </row>
    <row r="114" spans="1:25" ht="15">
      <c r="A114" s="33">
        <v>45445</v>
      </c>
      <c r="B114" s="34">
        <v>2680.0120002339909</v>
      </c>
      <c r="C114" s="34">
        <v>2476.622000233991</v>
      </c>
      <c r="D114" s="34">
        <v>2277.3120002339911</v>
      </c>
      <c r="E114" s="34">
        <v>2143.7020002339909</v>
      </c>
      <c r="F114" s="34">
        <v>2060.0420002339906</v>
      </c>
      <c r="G114" s="34">
        <v>2078.852000233991</v>
      </c>
      <c r="H114" s="34">
        <v>1507.402000233991</v>
      </c>
      <c r="I114" s="34">
        <v>1510.862000233991</v>
      </c>
      <c r="J114" s="34">
        <v>2768.8420002339908</v>
      </c>
      <c r="K114" s="34">
        <v>3108.4220002339907</v>
      </c>
      <c r="L114" s="34">
        <v>3232.1920002339912</v>
      </c>
      <c r="M114" s="34">
        <v>3240.5520002339908</v>
      </c>
      <c r="N114" s="34">
        <v>3236.5720002339913</v>
      </c>
      <c r="O114" s="34">
        <v>3265.892000233991</v>
      </c>
      <c r="P114" s="34">
        <v>3332.0020002339907</v>
      </c>
      <c r="Q114" s="34">
        <v>3382.2120002339907</v>
      </c>
      <c r="R114" s="34">
        <v>3421.0720002339913</v>
      </c>
      <c r="S114" s="34">
        <v>3442.7520002339907</v>
      </c>
      <c r="T114" s="34">
        <v>3443.392000233991</v>
      </c>
      <c r="U114" s="34">
        <v>3334.5320002339913</v>
      </c>
      <c r="V114" s="34">
        <v>3368.2920002339911</v>
      </c>
      <c r="W114" s="34">
        <v>3380.332000233991</v>
      </c>
      <c r="X114" s="34">
        <v>3240.7020002339909</v>
      </c>
      <c r="Y114" s="34">
        <v>2857.0520002339908</v>
      </c>
    </row>
    <row r="115" spans="1:25" ht="15">
      <c r="A115" s="33">
        <v>45446</v>
      </c>
      <c r="B115" s="34">
        <v>2729.7020002339909</v>
      </c>
      <c r="C115" s="34">
        <v>2511.082000233991</v>
      </c>
      <c r="D115" s="34">
        <v>2477.9720002339909</v>
      </c>
      <c r="E115" s="34">
        <v>2323.0020002339907</v>
      </c>
      <c r="F115" s="34">
        <v>2256.1720002339907</v>
      </c>
      <c r="G115" s="34">
        <v>2456.2920002339906</v>
      </c>
      <c r="H115" s="34">
        <v>2601.4320002339909</v>
      </c>
      <c r="I115" s="34">
        <v>2801.0020002339907</v>
      </c>
      <c r="J115" s="34">
        <v>3293.1920002339912</v>
      </c>
      <c r="K115" s="34">
        <v>3500.6320002339908</v>
      </c>
      <c r="L115" s="34">
        <v>3503.622000233991</v>
      </c>
      <c r="M115" s="34">
        <v>3482.3120002339911</v>
      </c>
      <c r="N115" s="34">
        <v>3482.7020002339909</v>
      </c>
      <c r="O115" s="34">
        <v>3483.4020002339912</v>
      </c>
      <c r="P115" s="34">
        <v>3488.2220002339909</v>
      </c>
      <c r="Q115" s="34">
        <v>3479.3620002339912</v>
      </c>
      <c r="R115" s="34">
        <v>3476.1120002339912</v>
      </c>
      <c r="S115" s="34">
        <v>3474.8020002339908</v>
      </c>
      <c r="T115" s="34">
        <v>3474.5620002339911</v>
      </c>
      <c r="U115" s="34">
        <v>3341.7120002339907</v>
      </c>
      <c r="V115" s="34">
        <v>3392.8020002339908</v>
      </c>
      <c r="W115" s="34">
        <v>3381.6520002339912</v>
      </c>
      <c r="X115" s="34">
        <v>3061.1320002339908</v>
      </c>
      <c r="Y115" s="34">
        <v>2800.642000233991</v>
      </c>
    </row>
    <row r="116" spans="1:25" ht="15">
      <c r="A116" s="33">
        <v>45447</v>
      </c>
      <c r="B116" s="34">
        <v>2824.4420002339912</v>
      </c>
      <c r="C116" s="34">
        <v>2597.2020002339909</v>
      </c>
      <c r="D116" s="34">
        <v>2460.892000233991</v>
      </c>
      <c r="E116" s="34">
        <v>2363.8220002339908</v>
      </c>
      <c r="F116" s="34">
        <v>2365.9720002339909</v>
      </c>
      <c r="G116" s="34">
        <v>2538.1520002339912</v>
      </c>
      <c r="H116" s="34">
        <v>2657.8020002339908</v>
      </c>
      <c r="I116" s="34">
        <v>2907.2020002339909</v>
      </c>
      <c r="J116" s="34">
        <v>3363.5420002339911</v>
      </c>
      <c r="K116" s="34">
        <v>3514.9820002339911</v>
      </c>
      <c r="L116" s="34">
        <v>3526.4020002339912</v>
      </c>
      <c r="M116" s="34">
        <v>3526.642000233991</v>
      </c>
      <c r="N116" s="34">
        <v>3519.2020002339909</v>
      </c>
      <c r="O116" s="34">
        <v>3519.372000233991</v>
      </c>
      <c r="P116" s="34">
        <v>3520.9920002339909</v>
      </c>
      <c r="Q116" s="34">
        <v>3518.852000233991</v>
      </c>
      <c r="R116" s="34">
        <v>3526.082000233991</v>
      </c>
      <c r="S116" s="34">
        <v>3527.1920002339912</v>
      </c>
      <c r="T116" s="34">
        <v>3528.7420002339909</v>
      </c>
      <c r="U116" s="34">
        <v>3510.7220002339909</v>
      </c>
      <c r="V116" s="34">
        <v>3509.6920002339912</v>
      </c>
      <c r="W116" s="34">
        <v>3517.852000233991</v>
      </c>
      <c r="X116" s="34">
        <v>3057.3020002339908</v>
      </c>
      <c r="Y116" s="34">
        <v>2801.6920002339912</v>
      </c>
    </row>
    <row r="117" spans="1:25" ht="15">
      <c r="A117" s="33">
        <v>45448</v>
      </c>
      <c r="B117" s="34">
        <v>2635.9920002339909</v>
      </c>
      <c r="C117" s="34">
        <v>2459.392000233991</v>
      </c>
      <c r="D117" s="34">
        <v>2322.2420002339909</v>
      </c>
      <c r="E117" s="34">
        <v>2231.2620002339909</v>
      </c>
      <c r="F117" s="34">
        <v>1502.142000233991</v>
      </c>
      <c r="G117" s="34">
        <v>1502.142000233991</v>
      </c>
      <c r="H117" s="34">
        <v>1706.382000233991</v>
      </c>
      <c r="I117" s="34">
        <v>1610.2420002339909</v>
      </c>
      <c r="J117" s="34">
        <v>3236.0320002339913</v>
      </c>
      <c r="K117" s="34">
        <v>3484.0520002339908</v>
      </c>
      <c r="L117" s="34">
        <v>3507.082000233991</v>
      </c>
      <c r="M117" s="34">
        <v>3496.6120002339912</v>
      </c>
      <c r="N117" s="34">
        <v>3498.3020002339908</v>
      </c>
      <c r="O117" s="34">
        <v>3499.082000233991</v>
      </c>
      <c r="P117" s="34">
        <v>3499.2820002339913</v>
      </c>
      <c r="Q117" s="34">
        <v>3500.3420002339908</v>
      </c>
      <c r="R117" s="34">
        <v>3500.6520002339912</v>
      </c>
      <c r="S117" s="34">
        <v>3527.352000233991</v>
      </c>
      <c r="T117" s="34">
        <v>3512.162000233991</v>
      </c>
      <c r="U117" s="34">
        <v>3477.2620002339909</v>
      </c>
      <c r="V117" s="34">
        <v>3493.142000233991</v>
      </c>
      <c r="W117" s="34">
        <v>3491.082000233991</v>
      </c>
      <c r="X117" s="34">
        <v>3046.4820002339911</v>
      </c>
      <c r="Y117" s="34">
        <v>2732.7520002339907</v>
      </c>
    </row>
    <row r="118" spans="1:25" ht="15">
      <c r="A118" s="33">
        <v>45449</v>
      </c>
      <c r="B118" s="34">
        <v>2380.2420002339909</v>
      </c>
      <c r="C118" s="34">
        <v>2266.0320002339909</v>
      </c>
      <c r="D118" s="34">
        <v>2158.9320002339909</v>
      </c>
      <c r="E118" s="34">
        <v>1502.142000233991</v>
      </c>
      <c r="F118" s="34">
        <v>1502.142000233991</v>
      </c>
      <c r="G118" s="34">
        <v>1502.142000233991</v>
      </c>
      <c r="H118" s="34">
        <v>1642.7820002339909</v>
      </c>
      <c r="I118" s="34">
        <v>2616.3120002339911</v>
      </c>
      <c r="J118" s="34">
        <v>3081.5320002339913</v>
      </c>
      <c r="K118" s="34">
        <v>3480.5020002339907</v>
      </c>
      <c r="L118" s="34">
        <v>3520.9920002339909</v>
      </c>
      <c r="M118" s="34">
        <v>3526.9720002339909</v>
      </c>
      <c r="N118" s="34">
        <v>3522.9520002339909</v>
      </c>
      <c r="O118" s="34">
        <v>3518.7420002339909</v>
      </c>
      <c r="P118" s="34">
        <v>3540.6720002339907</v>
      </c>
      <c r="Q118" s="34">
        <v>3546.8120002339911</v>
      </c>
      <c r="R118" s="34">
        <v>3534.9220002339907</v>
      </c>
      <c r="S118" s="34">
        <v>3519.912000233991</v>
      </c>
      <c r="T118" s="34">
        <v>3503.8020002339908</v>
      </c>
      <c r="U118" s="34">
        <v>3326.7820002339913</v>
      </c>
      <c r="V118" s="34">
        <v>3412.832000233991</v>
      </c>
      <c r="W118" s="34">
        <v>3329.5020002339907</v>
      </c>
      <c r="X118" s="34">
        <v>2878.6720002339907</v>
      </c>
      <c r="Y118" s="34">
        <v>2592.602000233991</v>
      </c>
    </row>
    <row r="119" spans="1:25" ht="15">
      <c r="A119" s="33">
        <v>45450</v>
      </c>
      <c r="B119" s="34">
        <v>2435.0020002339907</v>
      </c>
      <c r="C119" s="34">
        <v>2248.9620002339907</v>
      </c>
      <c r="D119" s="34">
        <v>1610.922000233991</v>
      </c>
      <c r="E119" s="34">
        <v>1598.0220002339909</v>
      </c>
      <c r="F119" s="34">
        <v>1591.092000233991</v>
      </c>
      <c r="G119" s="34">
        <v>1616.1920002339909</v>
      </c>
      <c r="H119" s="34">
        <v>2465.9620002339907</v>
      </c>
      <c r="I119" s="34">
        <v>2757.7920002339911</v>
      </c>
      <c r="J119" s="34">
        <v>3127.7820002339913</v>
      </c>
      <c r="K119" s="34">
        <v>3502.2520002339907</v>
      </c>
      <c r="L119" s="34">
        <v>3504.0520002339908</v>
      </c>
      <c r="M119" s="34">
        <v>3506.1920002339912</v>
      </c>
      <c r="N119" s="34">
        <v>3509.9920002339909</v>
      </c>
      <c r="O119" s="34">
        <v>3507.622000233991</v>
      </c>
      <c r="P119" s="34">
        <v>3513.622000233991</v>
      </c>
      <c r="Q119" s="34">
        <v>3514.3620002339912</v>
      </c>
      <c r="R119" s="34">
        <v>3551.9520002339905</v>
      </c>
      <c r="S119" s="34">
        <v>3531.5920002339908</v>
      </c>
      <c r="T119" s="34">
        <v>3542.122000233991</v>
      </c>
      <c r="U119" s="34">
        <v>3507.2720002339911</v>
      </c>
      <c r="V119" s="34">
        <v>3543.4620002339907</v>
      </c>
      <c r="W119" s="34">
        <v>3535.5920002339908</v>
      </c>
      <c r="X119" s="34">
        <v>3154.2520002339907</v>
      </c>
      <c r="Y119" s="34">
        <v>2783.6920002339912</v>
      </c>
    </row>
    <row r="120" spans="1:25" ht="15">
      <c r="A120" s="33">
        <v>45451</v>
      </c>
      <c r="B120" s="34">
        <v>2713.4520002339909</v>
      </c>
      <c r="C120" s="34">
        <v>2494.5520002339908</v>
      </c>
      <c r="D120" s="34">
        <v>2354.3020002339908</v>
      </c>
      <c r="E120" s="34">
        <v>2295.392000233991</v>
      </c>
      <c r="F120" s="34">
        <v>2299.0920002339908</v>
      </c>
      <c r="G120" s="34">
        <v>2414.3120002339911</v>
      </c>
      <c r="H120" s="34">
        <v>2539.3120002339911</v>
      </c>
      <c r="I120" s="34">
        <v>2726.2020002339909</v>
      </c>
      <c r="J120" s="34">
        <v>3222.2020002339909</v>
      </c>
      <c r="K120" s="34">
        <v>3531.4720002339909</v>
      </c>
      <c r="L120" s="34">
        <v>3551.9420002339912</v>
      </c>
      <c r="M120" s="34">
        <v>3558.0520002339908</v>
      </c>
      <c r="N120" s="34">
        <v>3562.3120002339911</v>
      </c>
      <c r="O120" s="34">
        <v>3559.7220002339909</v>
      </c>
      <c r="P120" s="34">
        <v>3568.0920002339908</v>
      </c>
      <c r="Q120" s="34">
        <v>3572.9020002339912</v>
      </c>
      <c r="R120" s="34">
        <v>3587.5420002339906</v>
      </c>
      <c r="S120" s="34">
        <v>3589.8620002339903</v>
      </c>
      <c r="T120" s="34">
        <v>3580.6120002339903</v>
      </c>
      <c r="U120" s="34">
        <v>3562.9620002339907</v>
      </c>
      <c r="V120" s="34">
        <v>3581.4420002339912</v>
      </c>
      <c r="W120" s="34">
        <v>3572.7020002339905</v>
      </c>
      <c r="X120" s="34">
        <v>3468.1820002339909</v>
      </c>
      <c r="Y120" s="34">
        <v>2959.4020002339912</v>
      </c>
    </row>
    <row r="121" spans="1:25" ht="15">
      <c r="A121" s="33">
        <v>45452</v>
      </c>
      <c r="B121" s="34">
        <v>2632.3020002339908</v>
      </c>
      <c r="C121" s="34">
        <v>2520.0920002339908</v>
      </c>
      <c r="D121" s="34">
        <v>2349.7920002339906</v>
      </c>
      <c r="E121" s="34">
        <v>2263.9520002339909</v>
      </c>
      <c r="F121" s="34">
        <v>2214.2720002339911</v>
      </c>
      <c r="G121" s="34">
        <v>2250.602000233991</v>
      </c>
      <c r="H121" s="34">
        <v>2248.9320002339909</v>
      </c>
      <c r="I121" s="34">
        <v>2639.9820002339911</v>
      </c>
      <c r="J121" s="34">
        <v>2992.392000233991</v>
      </c>
      <c r="K121" s="34">
        <v>3398.3420002339908</v>
      </c>
      <c r="L121" s="34">
        <v>3523.9520002339909</v>
      </c>
      <c r="M121" s="34">
        <v>3531.0220002339911</v>
      </c>
      <c r="N121" s="34">
        <v>3530.832000233991</v>
      </c>
      <c r="O121" s="34">
        <v>3526.3020002339908</v>
      </c>
      <c r="P121" s="34">
        <v>3530.7020002339909</v>
      </c>
      <c r="Q121" s="34">
        <v>3530.7220002339909</v>
      </c>
      <c r="R121" s="34">
        <v>3560.4020002339912</v>
      </c>
      <c r="S121" s="34">
        <v>3567.5220002339911</v>
      </c>
      <c r="T121" s="34">
        <v>3564.7320002339911</v>
      </c>
      <c r="U121" s="34">
        <v>3535.662000233991</v>
      </c>
      <c r="V121" s="34">
        <v>3563.1620002339905</v>
      </c>
      <c r="W121" s="34">
        <v>3546.9220002339907</v>
      </c>
      <c r="X121" s="34">
        <v>3441.832000233991</v>
      </c>
      <c r="Y121" s="34">
        <v>2945.1320002339908</v>
      </c>
    </row>
    <row r="122" spans="1:25" ht="15">
      <c r="A122" s="33">
        <v>45453</v>
      </c>
      <c r="B122" s="34">
        <v>2576.0020002339907</v>
      </c>
      <c r="C122" s="34">
        <v>2432.2420002339909</v>
      </c>
      <c r="D122" s="34">
        <v>2305.352000233991</v>
      </c>
      <c r="E122" s="34">
        <v>2254.1520002339907</v>
      </c>
      <c r="F122" s="34">
        <v>2157.4720002339909</v>
      </c>
      <c r="G122" s="34">
        <v>2399.7120002339907</v>
      </c>
      <c r="H122" s="34">
        <v>2555.5620002339911</v>
      </c>
      <c r="I122" s="34">
        <v>2912.2520002339907</v>
      </c>
      <c r="J122" s="34">
        <v>3524.6720002339907</v>
      </c>
      <c r="K122" s="34">
        <v>3562.7420002339904</v>
      </c>
      <c r="L122" s="34">
        <v>3572.4320002339909</v>
      </c>
      <c r="M122" s="34">
        <v>3570.9120002339905</v>
      </c>
      <c r="N122" s="34">
        <v>3573.8120002339911</v>
      </c>
      <c r="O122" s="34">
        <v>3574.1320002339908</v>
      </c>
      <c r="P122" s="34">
        <v>3588.5620002339911</v>
      </c>
      <c r="Q122" s="34">
        <v>3588.8720002339905</v>
      </c>
      <c r="R122" s="34">
        <v>3607.3020002339908</v>
      </c>
      <c r="S122" s="34">
        <v>3591.8320002339906</v>
      </c>
      <c r="T122" s="34">
        <v>3590.0520002339908</v>
      </c>
      <c r="U122" s="34">
        <v>3559.642000233991</v>
      </c>
      <c r="V122" s="34">
        <v>3576.8220002339904</v>
      </c>
      <c r="W122" s="34">
        <v>3569.1820002339909</v>
      </c>
      <c r="X122" s="34">
        <v>3429.9320002339909</v>
      </c>
      <c r="Y122" s="34">
        <v>2893.4420002339912</v>
      </c>
    </row>
    <row r="123" spans="1:25" ht="15">
      <c r="A123" s="33">
        <v>45454</v>
      </c>
      <c r="B123" s="34">
        <v>2556.1320002339908</v>
      </c>
      <c r="C123" s="34">
        <v>2431.8420002339908</v>
      </c>
      <c r="D123" s="34">
        <v>2270.2920002339906</v>
      </c>
      <c r="E123" s="34">
        <v>2153.1920002339907</v>
      </c>
      <c r="F123" s="34">
        <v>2111.7520002339907</v>
      </c>
      <c r="G123" s="34">
        <v>1636.3220002339908</v>
      </c>
      <c r="H123" s="34">
        <v>2553.7420002339909</v>
      </c>
      <c r="I123" s="34">
        <v>2885.7920002339911</v>
      </c>
      <c r="J123" s="34">
        <v>3314.5520002339908</v>
      </c>
      <c r="K123" s="34">
        <v>3575.392000233991</v>
      </c>
      <c r="L123" s="34">
        <v>3580.7120002339907</v>
      </c>
      <c r="M123" s="34">
        <v>3598.2320002339911</v>
      </c>
      <c r="N123" s="34">
        <v>3602.6220002339905</v>
      </c>
      <c r="O123" s="34">
        <v>3597.5420002339906</v>
      </c>
      <c r="P123" s="34">
        <v>3623.8120002339911</v>
      </c>
      <c r="Q123" s="34">
        <v>3647.4920002339904</v>
      </c>
      <c r="R123" s="34">
        <v>3674.4120002339905</v>
      </c>
      <c r="S123" s="34">
        <v>3646.3120002339911</v>
      </c>
      <c r="T123" s="34">
        <v>3601.6120002339903</v>
      </c>
      <c r="U123" s="34">
        <v>3562.8420002339908</v>
      </c>
      <c r="V123" s="34">
        <v>3575.7020002339905</v>
      </c>
      <c r="W123" s="34">
        <v>3566.8120002339911</v>
      </c>
      <c r="X123" s="34">
        <v>3476.582000233991</v>
      </c>
      <c r="Y123" s="34">
        <v>2953.6920002339912</v>
      </c>
    </row>
    <row r="124" spans="1:25" ht="15">
      <c r="A124" s="33">
        <v>45455</v>
      </c>
      <c r="B124" s="34">
        <v>2683.8620002339912</v>
      </c>
      <c r="C124" s="34">
        <v>2604.6320002339908</v>
      </c>
      <c r="D124" s="34">
        <v>2467.3020002339908</v>
      </c>
      <c r="E124" s="34">
        <v>2292.412000233991</v>
      </c>
      <c r="F124" s="34">
        <v>2238.582000233991</v>
      </c>
      <c r="G124" s="34">
        <v>2329.5320002339909</v>
      </c>
      <c r="H124" s="34">
        <v>2361.0120002339909</v>
      </c>
      <c r="I124" s="34">
        <v>2651.1320002339908</v>
      </c>
      <c r="J124" s="34">
        <v>2995.6720002339907</v>
      </c>
      <c r="K124" s="34">
        <v>3498.2020002339909</v>
      </c>
      <c r="L124" s="34">
        <v>3565.2920002339906</v>
      </c>
      <c r="M124" s="34">
        <v>3578.5020002339907</v>
      </c>
      <c r="N124" s="34">
        <v>3578.4120002339905</v>
      </c>
      <c r="O124" s="34">
        <v>3574.5520002339908</v>
      </c>
      <c r="P124" s="34">
        <v>3575.5520002339908</v>
      </c>
      <c r="Q124" s="34">
        <v>3574.8220002339904</v>
      </c>
      <c r="R124" s="34">
        <v>3571.8420002339908</v>
      </c>
      <c r="S124" s="34">
        <v>3549.7420002339904</v>
      </c>
      <c r="T124" s="34">
        <v>3541.1120002339912</v>
      </c>
      <c r="U124" s="34">
        <v>3508.142000233991</v>
      </c>
      <c r="V124" s="34">
        <v>3546.0220002339911</v>
      </c>
      <c r="W124" s="34">
        <v>3532.2120002339907</v>
      </c>
      <c r="X124" s="34">
        <v>3252.4820002339911</v>
      </c>
      <c r="Y124" s="34">
        <v>2853.9520002339909</v>
      </c>
    </row>
    <row r="125" spans="1:25" ht="15">
      <c r="A125" s="33">
        <v>45456</v>
      </c>
      <c r="B125" s="34">
        <v>2645.9420002339912</v>
      </c>
      <c r="C125" s="34">
        <v>2612.4920002339909</v>
      </c>
      <c r="D125" s="34">
        <v>2478.9420002339907</v>
      </c>
      <c r="E125" s="34">
        <v>2311.332000233991</v>
      </c>
      <c r="F125" s="34">
        <v>2204.4520002339909</v>
      </c>
      <c r="G125" s="34">
        <v>2498.8820002339908</v>
      </c>
      <c r="H125" s="34">
        <v>2618.6120002339912</v>
      </c>
      <c r="I125" s="34">
        <v>2921.6920002339912</v>
      </c>
      <c r="J125" s="34">
        <v>3551.5720002339904</v>
      </c>
      <c r="K125" s="34">
        <v>3598.4320002339909</v>
      </c>
      <c r="L125" s="34">
        <v>3613.2220002339909</v>
      </c>
      <c r="M125" s="34">
        <v>3623.1520002339912</v>
      </c>
      <c r="N125" s="34">
        <v>3619.2020002339905</v>
      </c>
      <c r="O125" s="34">
        <v>3622.9220002339907</v>
      </c>
      <c r="P125" s="34">
        <v>3637.8820002339908</v>
      </c>
      <c r="Q125" s="34">
        <v>3638.892000233991</v>
      </c>
      <c r="R125" s="34">
        <v>3642.6720002339907</v>
      </c>
      <c r="S125" s="34">
        <v>3635.4520002339905</v>
      </c>
      <c r="T125" s="34">
        <v>3637.8820002339908</v>
      </c>
      <c r="U125" s="34">
        <v>3597.0520002339908</v>
      </c>
      <c r="V125" s="34">
        <v>3617.9220002339907</v>
      </c>
      <c r="W125" s="34">
        <v>3578.8620002339903</v>
      </c>
      <c r="X125" s="34">
        <v>3521.9620002339907</v>
      </c>
      <c r="Y125" s="34">
        <v>2934.1720002339907</v>
      </c>
    </row>
    <row r="126" spans="1:25" ht="15">
      <c r="A126" s="33">
        <v>45457</v>
      </c>
      <c r="B126" s="34">
        <v>2619.9620002339907</v>
      </c>
      <c r="C126" s="34">
        <v>2550.6820002339909</v>
      </c>
      <c r="D126" s="34">
        <v>2327.9420002339907</v>
      </c>
      <c r="E126" s="34">
        <v>2199.6320002339908</v>
      </c>
      <c r="F126" s="34">
        <v>2230.1920002339907</v>
      </c>
      <c r="G126" s="34">
        <v>2507.0320002339909</v>
      </c>
      <c r="H126" s="34">
        <v>2589.4620002339907</v>
      </c>
      <c r="I126" s="34">
        <v>2879.6120002339912</v>
      </c>
      <c r="J126" s="34">
        <v>3539.8020002339908</v>
      </c>
      <c r="K126" s="34">
        <v>3589.5020002339907</v>
      </c>
      <c r="L126" s="34">
        <v>3704.6820002339909</v>
      </c>
      <c r="M126" s="34">
        <v>3755.142000233991</v>
      </c>
      <c r="N126" s="34">
        <v>3791.8220002339904</v>
      </c>
      <c r="O126" s="34">
        <v>3810.602000233991</v>
      </c>
      <c r="P126" s="34">
        <v>3833.5820002339906</v>
      </c>
      <c r="Q126" s="34">
        <v>3824.1220002339905</v>
      </c>
      <c r="R126" s="34">
        <v>3632.0520002339908</v>
      </c>
      <c r="S126" s="34">
        <v>3613.142000233991</v>
      </c>
      <c r="T126" s="34">
        <v>3671.9820002339911</v>
      </c>
      <c r="U126" s="34">
        <v>3573.9820002339911</v>
      </c>
      <c r="V126" s="34">
        <v>3560.852000233991</v>
      </c>
      <c r="W126" s="34">
        <v>3545.8120002339911</v>
      </c>
      <c r="X126" s="34">
        <v>3467.162000233991</v>
      </c>
      <c r="Y126" s="34">
        <v>2894.5620002339911</v>
      </c>
    </row>
    <row r="127" spans="1:25" ht="15">
      <c r="A127" s="33">
        <v>45458</v>
      </c>
      <c r="B127" s="34">
        <v>2658.9920002339909</v>
      </c>
      <c r="C127" s="34">
        <v>2625.912000233991</v>
      </c>
      <c r="D127" s="34">
        <v>2516.7420002339909</v>
      </c>
      <c r="E127" s="34">
        <v>2300.4920002339909</v>
      </c>
      <c r="F127" s="34">
        <v>2247.3220002339908</v>
      </c>
      <c r="G127" s="34">
        <v>2448.852000233991</v>
      </c>
      <c r="H127" s="34">
        <v>2461.8020002339908</v>
      </c>
      <c r="I127" s="34">
        <v>2647.4320002339909</v>
      </c>
      <c r="J127" s="34">
        <v>3121.7620002339909</v>
      </c>
      <c r="K127" s="34">
        <v>3549.0720002339913</v>
      </c>
      <c r="L127" s="34">
        <v>3571.4520002339905</v>
      </c>
      <c r="M127" s="34">
        <v>3579.5420002339906</v>
      </c>
      <c r="N127" s="34">
        <v>3561.2420002339904</v>
      </c>
      <c r="O127" s="34">
        <v>3555.2520002339907</v>
      </c>
      <c r="P127" s="34">
        <v>3579.6320002339908</v>
      </c>
      <c r="Q127" s="34">
        <v>3588.1920002339912</v>
      </c>
      <c r="R127" s="34">
        <v>3611.7420002339904</v>
      </c>
      <c r="S127" s="34">
        <v>3604.8720002339905</v>
      </c>
      <c r="T127" s="34">
        <v>3577.8320002339906</v>
      </c>
      <c r="U127" s="34">
        <v>3549.6820002339909</v>
      </c>
      <c r="V127" s="34">
        <v>3558.0820002339906</v>
      </c>
      <c r="W127" s="34">
        <v>3540.8120002339911</v>
      </c>
      <c r="X127" s="34">
        <v>3413.0520002339908</v>
      </c>
      <c r="Y127" s="34">
        <v>2892.6320002339908</v>
      </c>
    </row>
    <row r="128" spans="1:25" ht="15">
      <c r="A128" s="33">
        <v>45459</v>
      </c>
      <c r="B128" s="34">
        <v>2623.8620002339912</v>
      </c>
      <c r="C128" s="34">
        <v>2575.102000233991</v>
      </c>
      <c r="D128" s="34">
        <v>2469.5220002339911</v>
      </c>
      <c r="E128" s="34">
        <v>2257.6720002339907</v>
      </c>
      <c r="F128" s="34">
        <v>2129.0420002339906</v>
      </c>
      <c r="G128" s="34">
        <v>2391.4520002339909</v>
      </c>
      <c r="H128" s="34">
        <v>2336.5220002339911</v>
      </c>
      <c r="I128" s="34">
        <v>2520.7320002339911</v>
      </c>
      <c r="J128" s="34">
        <v>2920.0920002339908</v>
      </c>
      <c r="K128" s="34">
        <v>3484.0620002339911</v>
      </c>
      <c r="L128" s="34">
        <v>3547.3420002339908</v>
      </c>
      <c r="M128" s="34">
        <v>3549.9520002339905</v>
      </c>
      <c r="N128" s="34">
        <v>3557.0620002339911</v>
      </c>
      <c r="O128" s="34">
        <v>3545.5120002339909</v>
      </c>
      <c r="P128" s="34">
        <v>3552.4220002339907</v>
      </c>
      <c r="Q128" s="34">
        <v>3549.9520002339905</v>
      </c>
      <c r="R128" s="34">
        <v>3562.2020002339905</v>
      </c>
      <c r="S128" s="34">
        <v>3560.8320002339906</v>
      </c>
      <c r="T128" s="34">
        <v>3565.6120002339903</v>
      </c>
      <c r="U128" s="34">
        <v>3552.3420002339908</v>
      </c>
      <c r="V128" s="34">
        <v>3563.9020002339912</v>
      </c>
      <c r="W128" s="34">
        <v>3537.642000233991</v>
      </c>
      <c r="X128" s="34">
        <v>3318.0420002339911</v>
      </c>
      <c r="Y128" s="34">
        <v>2899.3820002339908</v>
      </c>
    </row>
    <row r="129" spans="1:25" ht="15">
      <c r="A129" s="33">
        <v>45460</v>
      </c>
      <c r="B129" s="34">
        <v>2681.9420002339912</v>
      </c>
      <c r="C129" s="34">
        <v>2613.7720002339911</v>
      </c>
      <c r="D129" s="34">
        <v>2523.352000233991</v>
      </c>
      <c r="E129" s="34">
        <v>2409.622000233991</v>
      </c>
      <c r="F129" s="34">
        <v>2475.392000233991</v>
      </c>
      <c r="G129" s="34">
        <v>2588.2320002339911</v>
      </c>
      <c r="H129" s="34">
        <v>2668.7720002339911</v>
      </c>
      <c r="I129" s="34">
        <v>2900.8120002339911</v>
      </c>
      <c r="J129" s="34">
        <v>3501.7320002339911</v>
      </c>
      <c r="K129" s="34">
        <v>3559.1220002339905</v>
      </c>
      <c r="L129" s="34">
        <v>3575.352000233991</v>
      </c>
      <c r="M129" s="34">
        <v>3578.8120002339911</v>
      </c>
      <c r="N129" s="34">
        <v>3576.8120002339911</v>
      </c>
      <c r="O129" s="34">
        <v>3573.8220002339904</v>
      </c>
      <c r="P129" s="34">
        <v>3581.6720002339907</v>
      </c>
      <c r="Q129" s="34">
        <v>3579.8420002339908</v>
      </c>
      <c r="R129" s="34">
        <v>3584.4220002339907</v>
      </c>
      <c r="S129" s="34">
        <v>3582.2020002339905</v>
      </c>
      <c r="T129" s="34">
        <v>3576.5120002339909</v>
      </c>
      <c r="U129" s="34">
        <v>3560.392000233991</v>
      </c>
      <c r="V129" s="34">
        <v>3562.9720002339909</v>
      </c>
      <c r="W129" s="34">
        <v>3554.6720002339907</v>
      </c>
      <c r="X129" s="34">
        <v>3272.622000233991</v>
      </c>
      <c r="Y129" s="34">
        <v>2894.832000233991</v>
      </c>
    </row>
    <row r="130" spans="1:25" ht="15">
      <c r="A130" s="33">
        <v>45461</v>
      </c>
      <c r="B130" s="34">
        <v>2672.352000233991</v>
      </c>
      <c r="C130" s="34">
        <v>2582.7220002339909</v>
      </c>
      <c r="D130" s="34">
        <v>2412.0620002339911</v>
      </c>
      <c r="E130" s="34">
        <v>2349.1120002339908</v>
      </c>
      <c r="F130" s="34">
        <v>2333.7620002339909</v>
      </c>
      <c r="G130" s="34">
        <v>2565.2320002339911</v>
      </c>
      <c r="H130" s="34">
        <v>2666.832000233991</v>
      </c>
      <c r="I130" s="34">
        <v>2977.332000233991</v>
      </c>
      <c r="J130" s="34">
        <v>3545.9820002339911</v>
      </c>
      <c r="K130" s="34">
        <v>3591.0520002339908</v>
      </c>
      <c r="L130" s="34">
        <v>3664.2820002339904</v>
      </c>
      <c r="M130" s="34">
        <v>3684.2520002339907</v>
      </c>
      <c r="N130" s="34">
        <v>3688.6720002339907</v>
      </c>
      <c r="O130" s="34">
        <v>3721.2820002339904</v>
      </c>
      <c r="P130" s="34">
        <v>3764.9220002339907</v>
      </c>
      <c r="Q130" s="34">
        <v>3696.8220002339904</v>
      </c>
      <c r="R130" s="34">
        <v>3699.6120002339903</v>
      </c>
      <c r="S130" s="34">
        <v>3699.9120002339905</v>
      </c>
      <c r="T130" s="34">
        <v>3700.6520002339912</v>
      </c>
      <c r="U130" s="34">
        <v>3620.1920002339912</v>
      </c>
      <c r="V130" s="34">
        <v>3624.2320002339911</v>
      </c>
      <c r="W130" s="34">
        <v>3583.9120002339905</v>
      </c>
      <c r="X130" s="34">
        <v>3525.7520002339907</v>
      </c>
      <c r="Y130" s="34">
        <v>2971.3420002339908</v>
      </c>
    </row>
    <row r="131" spans="1:25" ht="15">
      <c r="A131" s="33">
        <v>45462</v>
      </c>
      <c r="B131" s="34">
        <v>2697.7920002339911</v>
      </c>
      <c r="C131" s="34">
        <v>2649.9520002339909</v>
      </c>
      <c r="D131" s="34">
        <v>2445.7620002339909</v>
      </c>
      <c r="E131" s="34">
        <v>2301.6920002339907</v>
      </c>
      <c r="F131" s="34">
        <v>2285.1820002339909</v>
      </c>
      <c r="G131" s="34">
        <v>2592.3120002339911</v>
      </c>
      <c r="H131" s="34">
        <v>2687.602000233991</v>
      </c>
      <c r="I131" s="34">
        <v>3019.412000233991</v>
      </c>
      <c r="J131" s="34">
        <v>3572.5420002339906</v>
      </c>
      <c r="K131" s="34">
        <v>3683.1620002339905</v>
      </c>
      <c r="L131" s="34">
        <v>3805.7220002339909</v>
      </c>
      <c r="M131" s="34">
        <v>3847.4120002339905</v>
      </c>
      <c r="N131" s="34">
        <v>3862.7220002339909</v>
      </c>
      <c r="O131" s="34">
        <v>3879.5020002339907</v>
      </c>
      <c r="P131" s="34">
        <v>3912.8620002339903</v>
      </c>
      <c r="Q131" s="34">
        <v>3930.5520002339908</v>
      </c>
      <c r="R131" s="34">
        <v>3937.9320002339909</v>
      </c>
      <c r="S131" s="34">
        <v>3945.642000233991</v>
      </c>
      <c r="T131" s="34">
        <v>3878.7820002339904</v>
      </c>
      <c r="U131" s="34">
        <v>3761.9820002339911</v>
      </c>
      <c r="V131" s="34">
        <v>3786.3620002339903</v>
      </c>
      <c r="W131" s="34">
        <v>3717.8320002339906</v>
      </c>
      <c r="X131" s="34">
        <v>3555.5020002339907</v>
      </c>
      <c r="Y131" s="34">
        <v>3035.9520002339909</v>
      </c>
    </row>
    <row r="132" spans="1:25" ht="15">
      <c r="A132" s="33">
        <v>45463</v>
      </c>
      <c r="B132" s="34">
        <v>2716.102000233991</v>
      </c>
      <c r="C132" s="34">
        <v>2673.602000233991</v>
      </c>
      <c r="D132" s="34">
        <v>2461.4620002339907</v>
      </c>
      <c r="E132" s="34">
        <v>2352.8220002339908</v>
      </c>
      <c r="F132" s="34">
        <v>2293.4820002339911</v>
      </c>
      <c r="G132" s="34">
        <v>2484.7320002339911</v>
      </c>
      <c r="H132" s="34">
        <v>2620.3120002339911</v>
      </c>
      <c r="I132" s="34">
        <v>2911.352000233991</v>
      </c>
      <c r="J132" s="34">
        <v>3551.4920002339904</v>
      </c>
      <c r="K132" s="34">
        <v>3578.352000233991</v>
      </c>
      <c r="L132" s="34">
        <v>3624.7920002339906</v>
      </c>
      <c r="M132" s="34">
        <v>3660.3220002339904</v>
      </c>
      <c r="N132" s="34">
        <v>3688.3820002339908</v>
      </c>
      <c r="O132" s="34">
        <v>3650.0220002339911</v>
      </c>
      <c r="P132" s="34">
        <v>3665.9020002339912</v>
      </c>
      <c r="Q132" s="34">
        <v>3673.1720002339907</v>
      </c>
      <c r="R132" s="34">
        <v>3657.3120002339911</v>
      </c>
      <c r="S132" s="34">
        <v>3654.892000233991</v>
      </c>
      <c r="T132" s="34">
        <v>3604.352000233991</v>
      </c>
      <c r="U132" s="34">
        <v>3584.8120002339911</v>
      </c>
      <c r="V132" s="34">
        <v>3580.0720002339904</v>
      </c>
      <c r="W132" s="34">
        <v>3562.5320002339904</v>
      </c>
      <c r="X132" s="34">
        <v>3125.8620002339912</v>
      </c>
      <c r="Y132" s="34">
        <v>2780.7220002339909</v>
      </c>
    </row>
    <row r="133" spans="1:25" ht="15">
      <c r="A133" s="33">
        <v>45464</v>
      </c>
      <c r="B133" s="34">
        <v>2558.7520002339907</v>
      </c>
      <c r="C133" s="34">
        <v>2409.412000233991</v>
      </c>
      <c r="D133" s="34">
        <v>2213.7620002339909</v>
      </c>
      <c r="E133" s="34">
        <v>1592.8020002339908</v>
      </c>
      <c r="F133" s="34">
        <v>1686.892000233991</v>
      </c>
      <c r="G133" s="34">
        <v>1506.4720002339909</v>
      </c>
      <c r="H133" s="34">
        <v>2456.2820002339909</v>
      </c>
      <c r="I133" s="34">
        <v>2682.082000233991</v>
      </c>
      <c r="J133" s="34">
        <v>3030.0720002339913</v>
      </c>
      <c r="K133" s="34">
        <v>3359.1520002339912</v>
      </c>
      <c r="L133" s="34">
        <v>3435.0620002339911</v>
      </c>
      <c r="M133" s="34">
        <v>3458.4220002339907</v>
      </c>
      <c r="N133" s="34">
        <v>3174.832000233991</v>
      </c>
      <c r="O133" s="34">
        <v>3465.4320002339909</v>
      </c>
      <c r="P133" s="34">
        <v>3503.8620002339912</v>
      </c>
      <c r="Q133" s="34">
        <v>3521.0320002339913</v>
      </c>
      <c r="R133" s="34">
        <v>3512.4720002339909</v>
      </c>
      <c r="S133" s="34">
        <v>3485.4220002339907</v>
      </c>
      <c r="T133" s="34">
        <v>3444.852000233991</v>
      </c>
      <c r="U133" s="34">
        <v>3314.3820002339908</v>
      </c>
      <c r="V133" s="34">
        <v>3545.6320002339908</v>
      </c>
      <c r="W133" s="34">
        <v>3529.4920002339909</v>
      </c>
      <c r="X133" s="34">
        <v>3186.3820002339908</v>
      </c>
      <c r="Y133" s="34">
        <v>2789.352000233991</v>
      </c>
    </row>
    <row r="134" spans="1:25" ht="15">
      <c r="A134" s="33">
        <v>45465</v>
      </c>
      <c r="B134" s="34">
        <v>2704.622000233991</v>
      </c>
      <c r="C134" s="34">
        <v>2641.352000233991</v>
      </c>
      <c r="D134" s="34">
        <v>2516.2020002339909</v>
      </c>
      <c r="E134" s="34">
        <v>2415.3420002339908</v>
      </c>
      <c r="F134" s="34">
        <v>2420.832000233991</v>
      </c>
      <c r="G134" s="34">
        <v>2509.5420002339906</v>
      </c>
      <c r="H134" s="34">
        <v>2506.2220002339909</v>
      </c>
      <c r="I134" s="34">
        <v>2750.332000233991</v>
      </c>
      <c r="J134" s="34">
        <v>3313.2820002339913</v>
      </c>
      <c r="K134" s="34">
        <v>3555.3720002339905</v>
      </c>
      <c r="L134" s="34">
        <v>3576.6220002339905</v>
      </c>
      <c r="M134" s="34">
        <v>3576.5020002339907</v>
      </c>
      <c r="N134" s="34">
        <v>3580.7320002339911</v>
      </c>
      <c r="O134" s="34">
        <v>3578.6720002339907</v>
      </c>
      <c r="P134" s="34">
        <v>3589.0420002339906</v>
      </c>
      <c r="Q134" s="34">
        <v>3591.7220002339909</v>
      </c>
      <c r="R134" s="34">
        <v>3595.6720002339907</v>
      </c>
      <c r="S134" s="34">
        <v>3595.2320002339911</v>
      </c>
      <c r="T134" s="34">
        <v>3587.4820002339911</v>
      </c>
      <c r="U134" s="34">
        <v>3577.9920002339904</v>
      </c>
      <c r="V134" s="34">
        <v>3595.2520002339907</v>
      </c>
      <c r="W134" s="34">
        <v>3616.4820002339911</v>
      </c>
      <c r="X134" s="34">
        <v>3542.2920002339911</v>
      </c>
      <c r="Y134" s="34">
        <v>3102.6520002339912</v>
      </c>
    </row>
    <row r="135" spans="1:25" ht="15">
      <c r="A135" s="33">
        <v>45466</v>
      </c>
      <c r="B135" s="34">
        <v>2748.7320002339911</v>
      </c>
      <c r="C135" s="34">
        <v>2682.622000233991</v>
      </c>
      <c r="D135" s="34">
        <v>2492.3020002339908</v>
      </c>
      <c r="E135" s="34">
        <v>2345.1820002339909</v>
      </c>
      <c r="F135" s="34">
        <v>2302.122000233991</v>
      </c>
      <c r="G135" s="34">
        <v>2413.3620002339908</v>
      </c>
      <c r="H135" s="34">
        <v>2554.662000233991</v>
      </c>
      <c r="I135" s="34">
        <v>2784.9420002339912</v>
      </c>
      <c r="J135" s="34">
        <v>3248.5720002339913</v>
      </c>
      <c r="K135" s="34">
        <v>3576.2120002339907</v>
      </c>
      <c r="L135" s="34">
        <v>3603.2120002339907</v>
      </c>
      <c r="M135" s="34">
        <v>3589.3420002339908</v>
      </c>
      <c r="N135" s="34">
        <v>3592.0420002339906</v>
      </c>
      <c r="O135" s="34">
        <v>3587.0420002339906</v>
      </c>
      <c r="P135" s="34">
        <v>3600.2820002339904</v>
      </c>
      <c r="Q135" s="34">
        <v>3598.4920002339904</v>
      </c>
      <c r="R135" s="34">
        <v>3593.5520002339908</v>
      </c>
      <c r="S135" s="34">
        <v>3589.1620002339905</v>
      </c>
      <c r="T135" s="34">
        <v>3589.2120002339907</v>
      </c>
      <c r="U135" s="34">
        <v>3579.7320002339911</v>
      </c>
      <c r="V135" s="34">
        <v>3590.6620002339905</v>
      </c>
      <c r="W135" s="34">
        <v>3601.7320002339911</v>
      </c>
      <c r="X135" s="34">
        <v>3559.3120002339911</v>
      </c>
      <c r="Y135" s="34">
        <v>3139.7020002339909</v>
      </c>
    </row>
    <row r="136" spans="1:25" ht="15">
      <c r="A136" s="33">
        <v>45467</v>
      </c>
      <c r="B136" s="34">
        <v>2828.1320002339908</v>
      </c>
      <c r="C136" s="34">
        <v>2689.6720002339907</v>
      </c>
      <c r="D136" s="34">
        <v>2491.0620002339911</v>
      </c>
      <c r="E136" s="34">
        <v>2362.4020002339907</v>
      </c>
      <c r="F136" s="34">
        <v>2348.4520002339909</v>
      </c>
      <c r="G136" s="34">
        <v>2607.3120002339911</v>
      </c>
      <c r="H136" s="34">
        <v>2743.3420002339908</v>
      </c>
      <c r="I136" s="34">
        <v>3062.582000233991</v>
      </c>
      <c r="J136" s="34">
        <v>3598.1620002339905</v>
      </c>
      <c r="K136" s="34">
        <v>3642.7720002339911</v>
      </c>
      <c r="L136" s="34">
        <v>3645.2820002339904</v>
      </c>
      <c r="M136" s="34">
        <v>3639.0220002339911</v>
      </c>
      <c r="N136" s="34">
        <v>3637.8120002339911</v>
      </c>
      <c r="O136" s="34">
        <v>3684.2520002339907</v>
      </c>
      <c r="P136" s="34">
        <v>3703.3820002339908</v>
      </c>
      <c r="Q136" s="34">
        <v>3737.4420002339912</v>
      </c>
      <c r="R136" s="34">
        <v>3738.9720002339909</v>
      </c>
      <c r="S136" s="34">
        <v>3700.5720002339904</v>
      </c>
      <c r="T136" s="34">
        <v>3616.0020002339907</v>
      </c>
      <c r="U136" s="34">
        <v>3592.6320002339908</v>
      </c>
      <c r="V136" s="34">
        <v>3602.2120002339907</v>
      </c>
      <c r="W136" s="34">
        <v>3604.3720002339905</v>
      </c>
      <c r="X136" s="34">
        <v>3557.7520002339907</v>
      </c>
      <c r="Y136" s="34">
        <v>3020.6320002339908</v>
      </c>
    </row>
    <row r="137" spans="1:25" ht="15">
      <c r="A137" s="33">
        <v>45468</v>
      </c>
      <c r="B137" s="34">
        <v>2724.2720002339911</v>
      </c>
      <c r="C137" s="34">
        <v>2533.7920002339911</v>
      </c>
      <c r="D137" s="34">
        <v>2352.082000233991</v>
      </c>
      <c r="E137" s="34">
        <v>1504.3120002339908</v>
      </c>
      <c r="F137" s="34">
        <v>1504.142000233991</v>
      </c>
      <c r="G137" s="34">
        <v>2480.872000233991</v>
      </c>
      <c r="H137" s="34">
        <v>2672.0720002339913</v>
      </c>
      <c r="I137" s="34">
        <v>2928.1320002339908</v>
      </c>
      <c r="J137" s="34">
        <v>3556.7220002339909</v>
      </c>
      <c r="K137" s="34">
        <v>3590.1720002339907</v>
      </c>
      <c r="L137" s="34">
        <v>3597.6120002339903</v>
      </c>
      <c r="M137" s="34">
        <v>3602.8820002339908</v>
      </c>
      <c r="N137" s="34">
        <v>3603.4020002339912</v>
      </c>
      <c r="O137" s="34">
        <v>3600.3120002339911</v>
      </c>
      <c r="P137" s="34">
        <v>3610.602000233991</v>
      </c>
      <c r="Q137" s="34">
        <v>3601.7120002339907</v>
      </c>
      <c r="R137" s="34">
        <v>3602.352000233991</v>
      </c>
      <c r="S137" s="34">
        <v>3587.7520002339907</v>
      </c>
      <c r="T137" s="34">
        <v>3578.1520002339912</v>
      </c>
      <c r="U137" s="34">
        <v>3560.0920002339908</v>
      </c>
      <c r="V137" s="34">
        <v>3569.8020002339908</v>
      </c>
      <c r="W137" s="34">
        <v>3576.6920002339912</v>
      </c>
      <c r="X137" s="34">
        <v>3403.7320002339911</v>
      </c>
      <c r="Y137" s="34">
        <v>2954.9420002339912</v>
      </c>
    </row>
    <row r="138" spans="1:25" ht="15">
      <c r="A138" s="33">
        <v>45469</v>
      </c>
      <c r="B138" s="34">
        <v>2761.4920002339909</v>
      </c>
      <c r="C138" s="34">
        <v>2531.4020002339912</v>
      </c>
      <c r="D138" s="34">
        <v>2403.7620002339909</v>
      </c>
      <c r="E138" s="34">
        <v>2329.0020002339907</v>
      </c>
      <c r="F138" s="34">
        <v>2127.3420002339908</v>
      </c>
      <c r="G138" s="34">
        <v>2564.9520002339909</v>
      </c>
      <c r="H138" s="34">
        <v>2757.0920002339908</v>
      </c>
      <c r="I138" s="34">
        <v>3019.7420002339909</v>
      </c>
      <c r="J138" s="34">
        <v>3557.3320002339906</v>
      </c>
      <c r="K138" s="34">
        <v>3598.3720002339905</v>
      </c>
      <c r="L138" s="34">
        <v>3603.3220002339904</v>
      </c>
      <c r="M138" s="34">
        <v>3594.5920002339908</v>
      </c>
      <c r="N138" s="34">
        <v>3590.9820002339911</v>
      </c>
      <c r="O138" s="34">
        <v>3583.3620002339903</v>
      </c>
      <c r="P138" s="34">
        <v>3599.5020002339907</v>
      </c>
      <c r="Q138" s="34">
        <v>3590.7620002339909</v>
      </c>
      <c r="R138" s="34">
        <v>3591.4420002339912</v>
      </c>
      <c r="S138" s="34">
        <v>3595.8020002339908</v>
      </c>
      <c r="T138" s="34">
        <v>3594.2420002339904</v>
      </c>
      <c r="U138" s="34">
        <v>3582.9520002339905</v>
      </c>
      <c r="V138" s="34">
        <v>3586.2820002339904</v>
      </c>
      <c r="W138" s="34">
        <v>3584.2320002339911</v>
      </c>
      <c r="X138" s="34">
        <v>3545.2120002339907</v>
      </c>
      <c r="Y138" s="34">
        <v>3036.2420002339909</v>
      </c>
    </row>
    <row r="139" spans="1:25" ht="15">
      <c r="A139" s="33">
        <v>45470</v>
      </c>
      <c r="B139" s="34">
        <v>2788.912000233991</v>
      </c>
      <c r="C139" s="34">
        <v>2527.4620002339907</v>
      </c>
      <c r="D139" s="34">
        <v>2405.852000233991</v>
      </c>
      <c r="E139" s="34">
        <v>2331.7620002339909</v>
      </c>
      <c r="F139" s="34">
        <v>2324.5020002339907</v>
      </c>
      <c r="G139" s="34">
        <v>2586.7220002339909</v>
      </c>
      <c r="H139" s="34">
        <v>2774.5120002339909</v>
      </c>
      <c r="I139" s="34">
        <v>3060.392000233991</v>
      </c>
      <c r="J139" s="34">
        <v>3587.6220002339905</v>
      </c>
      <c r="K139" s="34">
        <v>3638.2220002339909</v>
      </c>
      <c r="L139" s="34">
        <v>3634.5420002339906</v>
      </c>
      <c r="M139" s="34">
        <v>3628.852000233991</v>
      </c>
      <c r="N139" s="34">
        <v>3624.0320002339904</v>
      </c>
      <c r="O139" s="34">
        <v>3624.1520002339912</v>
      </c>
      <c r="P139" s="34">
        <v>3680.2520002339907</v>
      </c>
      <c r="Q139" s="34">
        <v>3708.2420002339904</v>
      </c>
      <c r="R139" s="34">
        <v>3702.7020002339905</v>
      </c>
      <c r="S139" s="34">
        <v>3686.7520002339907</v>
      </c>
      <c r="T139" s="34">
        <v>3611.1220002339905</v>
      </c>
      <c r="U139" s="34">
        <v>3576.4320002339909</v>
      </c>
      <c r="V139" s="34">
        <v>3578.2120002339907</v>
      </c>
      <c r="W139" s="34">
        <v>3571.852000233991</v>
      </c>
      <c r="X139" s="34">
        <v>3543.8620002339912</v>
      </c>
      <c r="Y139" s="34">
        <v>3100.102000233991</v>
      </c>
    </row>
    <row r="140" spans="1:25" ht="15">
      <c r="A140" s="33">
        <v>45471</v>
      </c>
      <c r="B140" s="34">
        <v>2790.9020002339912</v>
      </c>
      <c r="C140" s="34">
        <v>2507.7720002339911</v>
      </c>
      <c r="D140" s="34">
        <v>2335.5220002339911</v>
      </c>
      <c r="E140" s="34">
        <v>1504.912000233991</v>
      </c>
      <c r="F140" s="34">
        <v>1504.1920002339909</v>
      </c>
      <c r="G140" s="34">
        <v>2457.5620002339911</v>
      </c>
      <c r="H140" s="34">
        <v>2673.2420002339909</v>
      </c>
      <c r="I140" s="34">
        <v>3011.412000233991</v>
      </c>
      <c r="J140" s="34">
        <v>3573.4520002339905</v>
      </c>
      <c r="K140" s="34">
        <v>3761.8620002339903</v>
      </c>
      <c r="L140" s="34">
        <v>3757.2120002339907</v>
      </c>
      <c r="M140" s="34">
        <v>3780.0020002339907</v>
      </c>
      <c r="N140" s="34">
        <v>3733.5020002339907</v>
      </c>
      <c r="O140" s="34">
        <v>3812.6820002339909</v>
      </c>
      <c r="P140" s="34">
        <v>3821.9720002339909</v>
      </c>
      <c r="Q140" s="34">
        <v>3830.9220002339907</v>
      </c>
      <c r="R140" s="34">
        <v>3843.6820002339909</v>
      </c>
      <c r="S140" s="34">
        <v>3823.9320002339909</v>
      </c>
      <c r="T140" s="34">
        <v>3793.5420002339906</v>
      </c>
      <c r="U140" s="34">
        <v>3687.8220002339904</v>
      </c>
      <c r="V140" s="34">
        <v>3694.9320002339909</v>
      </c>
      <c r="W140" s="34">
        <v>3680.2720002339911</v>
      </c>
      <c r="X140" s="34">
        <v>3541.9420002339912</v>
      </c>
      <c r="Y140" s="34">
        <v>2997.662000233991</v>
      </c>
    </row>
    <row r="141" spans="1:25" ht="15">
      <c r="A141" s="33">
        <v>45472</v>
      </c>
      <c r="B141" s="34">
        <v>2855.2320002339911</v>
      </c>
      <c r="C141" s="34">
        <v>2686.2620002339909</v>
      </c>
      <c r="D141" s="34">
        <v>2605.6520002339912</v>
      </c>
      <c r="E141" s="34">
        <v>2503.912000233991</v>
      </c>
      <c r="F141" s="34">
        <v>2432.3220002339908</v>
      </c>
      <c r="G141" s="34">
        <v>2548.5120002339909</v>
      </c>
      <c r="H141" s="34">
        <v>2618.7320002339911</v>
      </c>
      <c r="I141" s="34">
        <v>2890.7420002339909</v>
      </c>
      <c r="J141" s="34">
        <v>3412.082000233991</v>
      </c>
      <c r="K141" s="34">
        <v>3637.1820002339909</v>
      </c>
      <c r="L141" s="34">
        <v>3673.9520002339905</v>
      </c>
      <c r="M141" s="34">
        <v>3747.7020002339905</v>
      </c>
      <c r="N141" s="34">
        <v>3809.7620002339909</v>
      </c>
      <c r="O141" s="34">
        <v>3841.6920002339912</v>
      </c>
      <c r="P141" s="34">
        <v>3866.642000233991</v>
      </c>
      <c r="Q141" s="34">
        <v>3865.5320002339904</v>
      </c>
      <c r="R141" s="34">
        <v>3893.0120002339909</v>
      </c>
      <c r="S141" s="34">
        <v>3892.0420002339906</v>
      </c>
      <c r="T141" s="34">
        <v>3892.5220002339911</v>
      </c>
      <c r="U141" s="34">
        <v>3782.7620002339909</v>
      </c>
      <c r="V141" s="34">
        <v>3808.5320002339904</v>
      </c>
      <c r="W141" s="34">
        <v>3806.352000233991</v>
      </c>
      <c r="X141" s="34">
        <v>3563.0220002339911</v>
      </c>
      <c r="Y141" s="34">
        <v>3038.0920002339908</v>
      </c>
    </row>
    <row r="142" spans="1:25" ht="15">
      <c r="A142" s="33">
        <v>45473</v>
      </c>
      <c r="B142" s="34">
        <v>2774.122000233991</v>
      </c>
      <c r="C142" s="34">
        <v>2610.0620002339911</v>
      </c>
      <c r="D142" s="34">
        <v>2467.0420002339906</v>
      </c>
      <c r="E142" s="34">
        <v>2328.6720002339907</v>
      </c>
      <c r="F142" s="34">
        <v>2279.2220002339909</v>
      </c>
      <c r="G142" s="34">
        <v>2360.5120002339909</v>
      </c>
      <c r="H142" s="34">
        <v>2366.8420002339908</v>
      </c>
      <c r="I142" s="34">
        <v>2731.3020002339908</v>
      </c>
      <c r="J142" s="34">
        <v>3131.102000233991</v>
      </c>
      <c r="K142" s="34">
        <v>3578.5620002339911</v>
      </c>
      <c r="L142" s="34">
        <v>3620.6320002339908</v>
      </c>
      <c r="M142" s="34">
        <v>3628.9120002339905</v>
      </c>
      <c r="N142" s="34">
        <v>3632.3720002339905</v>
      </c>
      <c r="O142" s="34">
        <v>3635.8820002339908</v>
      </c>
      <c r="P142" s="34">
        <v>3641.6220002339905</v>
      </c>
      <c r="Q142" s="34">
        <v>3645.1520002339912</v>
      </c>
      <c r="R142" s="34">
        <v>3645.5820002339906</v>
      </c>
      <c r="S142" s="34">
        <v>3638.6120002339903</v>
      </c>
      <c r="T142" s="34">
        <v>3643.0420002339906</v>
      </c>
      <c r="U142" s="34">
        <v>3621.602000233991</v>
      </c>
      <c r="V142" s="34">
        <v>3626.892000233991</v>
      </c>
      <c r="W142" s="34">
        <v>3619.2820002339904</v>
      </c>
      <c r="X142" s="34">
        <v>3561.7120002339907</v>
      </c>
      <c r="Y142" s="34">
        <v>3033.5120002339909</v>
      </c>
    </row>
    <row r="145" spans="1:25">
      <c r="A145" s="24" t="s">
        <v>8</v>
      </c>
      <c r="B145" s="25"/>
      <c r="C145" s="26"/>
      <c r="D145" s="27"/>
      <c r="E145" s="27"/>
      <c r="F145" s="27"/>
      <c r="G145" s="35" t="s">
        <v>37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9"/>
    </row>
    <row r="146" spans="1:25" ht="24">
      <c r="A146" s="30"/>
      <c r="B146" s="31" t="s">
        <v>10</v>
      </c>
      <c r="C146" s="32" t="s">
        <v>11</v>
      </c>
      <c r="D146" s="32" t="s">
        <v>12</v>
      </c>
      <c r="E146" s="32" t="s">
        <v>13</v>
      </c>
      <c r="F146" s="32" t="s">
        <v>14</v>
      </c>
      <c r="G146" s="32" t="s">
        <v>15</v>
      </c>
      <c r="H146" s="32" t="s">
        <v>16</v>
      </c>
      <c r="I146" s="32" t="s">
        <v>17</v>
      </c>
      <c r="J146" s="32" t="s">
        <v>18</v>
      </c>
      <c r="K146" s="32" t="s">
        <v>19</v>
      </c>
      <c r="L146" s="32" t="s">
        <v>20</v>
      </c>
      <c r="M146" s="32" t="s">
        <v>21</v>
      </c>
      <c r="N146" s="32" t="s">
        <v>22</v>
      </c>
      <c r="O146" s="32" t="s">
        <v>23</v>
      </c>
      <c r="P146" s="32" t="s">
        <v>24</v>
      </c>
      <c r="Q146" s="32" t="s">
        <v>25</v>
      </c>
      <c r="R146" s="32" t="s">
        <v>26</v>
      </c>
      <c r="S146" s="32" t="s">
        <v>27</v>
      </c>
      <c r="T146" s="32" t="s">
        <v>28</v>
      </c>
      <c r="U146" s="32" t="s">
        <v>29</v>
      </c>
      <c r="V146" s="32" t="s">
        <v>30</v>
      </c>
      <c r="W146" s="32" t="s">
        <v>31</v>
      </c>
      <c r="X146" s="32" t="s">
        <v>32</v>
      </c>
      <c r="Y146" s="32" t="s">
        <v>33</v>
      </c>
    </row>
    <row r="147" spans="1:25" ht="15">
      <c r="A147" s="33">
        <v>45444</v>
      </c>
      <c r="B147" s="34"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151.55000000000001</v>
      </c>
      <c r="H147" s="34">
        <v>740.56</v>
      </c>
      <c r="I147" s="34">
        <v>124.81</v>
      </c>
      <c r="J147" s="34">
        <v>197.98</v>
      </c>
      <c r="K147" s="34">
        <v>329.65</v>
      </c>
      <c r="L147" s="34">
        <v>234.13</v>
      </c>
      <c r="M147" s="34">
        <v>5.76</v>
      </c>
      <c r="N147" s="34">
        <v>121.48</v>
      </c>
      <c r="O147" s="34">
        <v>218.68</v>
      </c>
      <c r="P147" s="34">
        <v>215</v>
      </c>
      <c r="Q147" s="34">
        <v>269.32</v>
      </c>
      <c r="R147" s="34">
        <v>315.79000000000002</v>
      </c>
      <c r="S147" s="34">
        <v>0</v>
      </c>
      <c r="T147" s="34">
        <v>102.81</v>
      </c>
      <c r="U147" s="34">
        <v>99.72</v>
      </c>
      <c r="V147" s="34">
        <v>100.98</v>
      </c>
      <c r="W147" s="34">
        <v>0</v>
      </c>
      <c r="X147" s="34">
        <v>0</v>
      </c>
      <c r="Y147" s="34">
        <v>0</v>
      </c>
    </row>
    <row r="148" spans="1:25" ht="15">
      <c r="A148" s="33">
        <v>45445</v>
      </c>
      <c r="B148" s="34"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135.59</v>
      </c>
      <c r="H148" s="34">
        <v>0</v>
      </c>
      <c r="I148" s="34">
        <v>660.16</v>
      </c>
      <c r="J148" s="34">
        <v>143.80000000000001</v>
      </c>
      <c r="K148" s="34">
        <v>220.55</v>
      </c>
      <c r="L148" s="34">
        <v>121.53</v>
      </c>
      <c r="M148" s="34">
        <v>144.52000000000001</v>
      </c>
      <c r="N148" s="34">
        <v>165.52</v>
      </c>
      <c r="O148" s="34">
        <v>160.86000000000001</v>
      </c>
      <c r="P148" s="34">
        <v>135.41999999999999</v>
      </c>
      <c r="Q148" s="34">
        <v>98.52</v>
      </c>
      <c r="R148" s="34">
        <v>68.48</v>
      </c>
      <c r="S148" s="34">
        <v>57.36</v>
      </c>
      <c r="T148" s="34">
        <v>50.62</v>
      </c>
      <c r="U148" s="34">
        <v>179.85</v>
      </c>
      <c r="V148" s="34">
        <v>139.94</v>
      </c>
      <c r="W148" s="34">
        <v>61.35</v>
      </c>
      <c r="X148" s="34">
        <v>0</v>
      </c>
      <c r="Y148" s="34">
        <v>0</v>
      </c>
    </row>
    <row r="149" spans="1:25" ht="15">
      <c r="A149" s="33">
        <v>45446</v>
      </c>
      <c r="B149" s="34"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149.76</v>
      </c>
      <c r="H149" s="34">
        <v>66.5</v>
      </c>
      <c r="I149" s="34">
        <v>21.14</v>
      </c>
      <c r="J149" s="34">
        <v>180</v>
      </c>
      <c r="K149" s="34">
        <v>69.59</v>
      </c>
      <c r="L149" s="34">
        <v>250.72</v>
      </c>
      <c r="M149" s="34">
        <v>319.52999999999997</v>
      </c>
      <c r="N149" s="34">
        <v>127.02</v>
      </c>
      <c r="O149" s="34">
        <v>117.81</v>
      </c>
      <c r="P149" s="34">
        <v>544.11</v>
      </c>
      <c r="Q149" s="34">
        <v>496.01</v>
      </c>
      <c r="R149" s="34">
        <v>285.55</v>
      </c>
      <c r="S149" s="34">
        <v>141.78</v>
      </c>
      <c r="T149" s="34">
        <v>82.65</v>
      </c>
      <c r="U149" s="34">
        <v>197.19</v>
      </c>
      <c r="V149" s="34">
        <v>155.63999999999999</v>
      </c>
      <c r="W149" s="34">
        <v>0</v>
      </c>
      <c r="X149" s="34">
        <v>0</v>
      </c>
      <c r="Y149" s="34">
        <v>0</v>
      </c>
    </row>
    <row r="150" spans="1:25" ht="15">
      <c r="A150" s="33">
        <v>45447</v>
      </c>
      <c r="B150" s="34">
        <v>0</v>
      </c>
      <c r="C150" s="34">
        <v>0</v>
      </c>
      <c r="D150" s="34">
        <v>0</v>
      </c>
      <c r="E150" s="34">
        <v>0</v>
      </c>
      <c r="F150" s="34">
        <v>104.11</v>
      </c>
      <c r="G150" s="34">
        <v>158.35</v>
      </c>
      <c r="H150" s="34">
        <v>292.98</v>
      </c>
      <c r="I150" s="34">
        <v>377.71</v>
      </c>
      <c r="J150" s="34">
        <v>168.27</v>
      </c>
      <c r="K150" s="34">
        <v>29.76</v>
      </c>
      <c r="L150" s="34">
        <v>82.07</v>
      </c>
      <c r="M150" s="34">
        <v>32.75</v>
      </c>
      <c r="N150" s="34">
        <v>216.58</v>
      </c>
      <c r="O150" s="34">
        <v>300.88</v>
      </c>
      <c r="P150" s="34">
        <v>680.25</v>
      </c>
      <c r="Q150" s="34">
        <v>155.76</v>
      </c>
      <c r="R150" s="34">
        <v>65.900000000000006</v>
      </c>
      <c r="S150" s="34">
        <v>14.38</v>
      </c>
      <c r="T150" s="34">
        <v>220.54</v>
      </c>
      <c r="U150" s="34">
        <v>41.27</v>
      </c>
      <c r="V150" s="34">
        <v>48.92</v>
      </c>
      <c r="W150" s="34">
        <v>0</v>
      </c>
      <c r="X150" s="34">
        <v>0</v>
      </c>
      <c r="Y150" s="34">
        <v>0</v>
      </c>
    </row>
    <row r="151" spans="1:25" ht="15">
      <c r="A151" s="33">
        <v>45448</v>
      </c>
      <c r="B151" s="34">
        <v>4.68</v>
      </c>
      <c r="C151" s="34">
        <v>0</v>
      </c>
      <c r="D151" s="34">
        <v>46.26</v>
      </c>
      <c r="E151" s="34">
        <v>56.41</v>
      </c>
      <c r="F151" s="34">
        <v>831.55</v>
      </c>
      <c r="G151" s="34">
        <v>1145.77</v>
      </c>
      <c r="H151" s="34">
        <v>1081.46</v>
      </c>
      <c r="I151" s="34">
        <v>1596.65</v>
      </c>
      <c r="J151" s="34">
        <v>266.61</v>
      </c>
      <c r="K151" s="34">
        <v>0</v>
      </c>
      <c r="L151" s="34">
        <v>72.97</v>
      </c>
      <c r="M151" s="34">
        <v>182.22</v>
      </c>
      <c r="N151" s="34">
        <v>805.82</v>
      </c>
      <c r="O151" s="34">
        <v>1294.23</v>
      </c>
      <c r="P151" s="34">
        <v>1506.09</v>
      </c>
      <c r="Q151" s="34">
        <v>1345.92</v>
      </c>
      <c r="R151" s="34">
        <v>1866.8</v>
      </c>
      <c r="S151" s="34">
        <v>1783.94</v>
      </c>
      <c r="T151" s="34">
        <v>238.85</v>
      </c>
      <c r="U151" s="34">
        <v>61.79</v>
      </c>
      <c r="V151" s="34">
        <v>46.5</v>
      </c>
      <c r="W151" s="34">
        <v>47.68</v>
      </c>
      <c r="X151" s="34">
        <v>0</v>
      </c>
      <c r="Y151" s="34">
        <v>0</v>
      </c>
    </row>
    <row r="152" spans="1:25" ht="15">
      <c r="A152" s="33">
        <v>45449</v>
      </c>
      <c r="B152" s="34">
        <v>179.28</v>
      </c>
      <c r="C152" s="34">
        <v>178.01</v>
      </c>
      <c r="D152" s="34">
        <v>203.99</v>
      </c>
      <c r="E152" s="34">
        <v>554.38</v>
      </c>
      <c r="F152" s="34">
        <v>256.41000000000003</v>
      </c>
      <c r="G152" s="34">
        <v>1003.13</v>
      </c>
      <c r="H152" s="34">
        <v>1008.51</v>
      </c>
      <c r="I152" s="34">
        <v>573.39</v>
      </c>
      <c r="J152" s="34">
        <v>438.42</v>
      </c>
      <c r="K152" s="34">
        <v>86.33</v>
      </c>
      <c r="L152" s="34">
        <v>91.87</v>
      </c>
      <c r="M152" s="34">
        <v>87.57</v>
      </c>
      <c r="N152" s="34">
        <v>90.9</v>
      </c>
      <c r="O152" s="34">
        <v>96.15</v>
      </c>
      <c r="P152" s="34">
        <v>855.78</v>
      </c>
      <c r="Q152" s="34">
        <v>875.83</v>
      </c>
      <c r="R152" s="34">
        <v>857.93</v>
      </c>
      <c r="S152" s="34">
        <v>55.12</v>
      </c>
      <c r="T152" s="34">
        <v>35.53</v>
      </c>
      <c r="U152" s="34">
        <v>0</v>
      </c>
      <c r="V152" s="34">
        <v>99.72</v>
      </c>
      <c r="W152" s="34">
        <v>0</v>
      </c>
      <c r="X152" s="34">
        <v>0</v>
      </c>
      <c r="Y152" s="34">
        <v>0</v>
      </c>
    </row>
    <row r="153" spans="1:25" ht="15">
      <c r="A153" s="33">
        <v>45450</v>
      </c>
      <c r="B153" s="34">
        <v>38.6</v>
      </c>
      <c r="C153" s="34">
        <v>0</v>
      </c>
      <c r="D153" s="34">
        <v>566.94000000000005</v>
      </c>
      <c r="E153" s="34">
        <v>466.31</v>
      </c>
      <c r="F153" s="34">
        <v>0</v>
      </c>
      <c r="G153" s="34">
        <v>894.46</v>
      </c>
      <c r="H153" s="34">
        <v>368.16</v>
      </c>
      <c r="I153" s="34">
        <v>410.14</v>
      </c>
      <c r="J153" s="34">
        <v>385.46</v>
      </c>
      <c r="K153" s="34">
        <v>61.54</v>
      </c>
      <c r="L153" s="34">
        <v>40.67</v>
      </c>
      <c r="M153" s="34">
        <v>6.82</v>
      </c>
      <c r="N153" s="34">
        <v>31.67</v>
      </c>
      <c r="O153" s="34">
        <v>25.08</v>
      </c>
      <c r="P153" s="34">
        <v>24.52</v>
      </c>
      <c r="Q153" s="34">
        <v>10.58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</row>
    <row r="154" spans="1:25" ht="15">
      <c r="A154" s="33">
        <v>45451</v>
      </c>
      <c r="B154" s="34">
        <v>0</v>
      </c>
      <c r="C154" s="34">
        <v>76.150000000000006</v>
      </c>
      <c r="D154" s="34">
        <v>27.86</v>
      </c>
      <c r="E154" s="34">
        <v>0</v>
      </c>
      <c r="F154" s="34">
        <v>0</v>
      </c>
      <c r="G154" s="34">
        <v>72.959999999999994</v>
      </c>
      <c r="H154" s="34">
        <v>53.68</v>
      </c>
      <c r="I154" s="34">
        <v>187</v>
      </c>
      <c r="J154" s="34">
        <v>254.99</v>
      </c>
      <c r="K154" s="34">
        <v>28.95</v>
      </c>
      <c r="L154" s="34">
        <v>26.75</v>
      </c>
      <c r="M154" s="34">
        <v>28.6</v>
      </c>
      <c r="N154" s="34">
        <v>26.62</v>
      </c>
      <c r="O154" s="34">
        <v>20</v>
      </c>
      <c r="P154" s="34">
        <v>22.84</v>
      </c>
      <c r="Q154" s="34">
        <v>43.79</v>
      </c>
      <c r="R154" s="34">
        <v>84.71</v>
      </c>
      <c r="S154" s="34">
        <v>3.92</v>
      </c>
      <c r="T154" s="34">
        <v>0</v>
      </c>
      <c r="U154" s="34">
        <v>11.24</v>
      </c>
      <c r="V154" s="34">
        <v>9.67</v>
      </c>
      <c r="W154" s="34">
        <v>0</v>
      </c>
      <c r="X154" s="34">
        <v>0</v>
      </c>
      <c r="Y154" s="34">
        <v>0</v>
      </c>
    </row>
    <row r="155" spans="1:25" ht="15">
      <c r="A155" s="33">
        <v>45452</v>
      </c>
      <c r="B155" s="34">
        <v>0</v>
      </c>
      <c r="C155" s="34">
        <v>0</v>
      </c>
      <c r="D155" s="34">
        <v>0</v>
      </c>
      <c r="E155" s="34">
        <v>0</v>
      </c>
      <c r="F155" s="34">
        <v>11.22</v>
      </c>
      <c r="G155" s="34">
        <v>148.63</v>
      </c>
      <c r="H155" s="34">
        <v>244</v>
      </c>
      <c r="I155" s="34">
        <v>202.88</v>
      </c>
      <c r="J155" s="34">
        <v>193.72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</row>
    <row r="156" spans="1:25" ht="15">
      <c r="A156" s="33">
        <v>45453</v>
      </c>
      <c r="B156" s="34">
        <v>38.33</v>
      </c>
      <c r="C156" s="34">
        <v>83.38</v>
      </c>
      <c r="D156" s="34">
        <v>0</v>
      </c>
      <c r="E156" s="34">
        <v>0</v>
      </c>
      <c r="F156" s="34">
        <v>196.09</v>
      </c>
      <c r="G156" s="34">
        <v>244.46</v>
      </c>
      <c r="H156" s="34">
        <v>52.85</v>
      </c>
      <c r="I156" s="34">
        <v>323.07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</row>
    <row r="157" spans="1:25" ht="15">
      <c r="A157" s="33">
        <v>45454</v>
      </c>
      <c r="B157" s="34">
        <v>0</v>
      </c>
      <c r="C157" s="34">
        <v>0</v>
      </c>
      <c r="D157" s="34">
        <v>0</v>
      </c>
      <c r="E157" s="34">
        <v>0</v>
      </c>
      <c r="F157" s="34">
        <v>14.35</v>
      </c>
      <c r="G157" s="34">
        <v>976.43</v>
      </c>
      <c r="H157" s="34">
        <v>56.09</v>
      </c>
      <c r="I157" s="34">
        <v>235.06</v>
      </c>
      <c r="J157" s="34">
        <v>183.17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121.1</v>
      </c>
      <c r="Q157" s="34">
        <v>413.34</v>
      </c>
      <c r="R157" s="34">
        <v>86.1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</row>
    <row r="158" spans="1:25" ht="15">
      <c r="A158" s="33">
        <v>45455</v>
      </c>
      <c r="B158" s="34">
        <v>0</v>
      </c>
      <c r="C158" s="34">
        <v>54.22</v>
      </c>
      <c r="D158" s="34">
        <v>151.93</v>
      </c>
      <c r="E158" s="34">
        <v>51.15</v>
      </c>
      <c r="F158" s="34">
        <v>85.7</v>
      </c>
      <c r="G158" s="34">
        <v>197.39</v>
      </c>
      <c r="H158" s="34">
        <v>192.32</v>
      </c>
      <c r="I158" s="34">
        <v>189.55</v>
      </c>
      <c r="J158" s="34">
        <v>498</v>
      </c>
      <c r="K158" s="34">
        <v>48.05</v>
      </c>
      <c r="L158" s="34">
        <v>0</v>
      </c>
      <c r="M158" s="34">
        <v>0</v>
      </c>
      <c r="N158" s="34">
        <v>16.68</v>
      </c>
      <c r="O158" s="34">
        <v>15.69</v>
      </c>
      <c r="P158" s="34">
        <v>25.31</v>
      </c>
      <c r="Q158" s="34">
        <v>42.71</v>
      </c>
      <c r="R158" s="34">
        <v>19.600000000000001</v>
      </c>
      <c r="S158" s="34">
        <v>5.99</v>
      </c>
      <c r="T158" s="34">
        <v>2.63</v>
      </c>
      <c r="U158" s="34">
        <v>39.549999999999997</v>
      </c>
      <c r="V158" s="34">
        <v>36.71</v>
      </c>
      <c r="W158" s="34">
        <v>0</v>
      </c>
      <c r="X158" s="34">
        <v>36.99</v>
      </c>
      <c r="Y158" s="34">
        <v>0</v>
      </c>
    </row>
    <row r="159" spans="1:25" ht="15">
      <c r="A159" s="33">
        <v>45456</v>
      </c>
      <c r="B159" s="34">
        <v>0</v>
      </c>
      <c r="C159" s="34">
        <v>0</v>
      </c>
      <c r="D159" s="34">
        <v>0</v>
      </c>
      <c r="E159" s="34">
        <v>0</v>
      </c>
      <c r="F159" s="34">
        <v>192.18</v>
      </c>
      <c r="G159" s="34">
        <v>120.77</v>
      </c>
      <c r="H159" s="34">
        <v>103.12</v>
      </c>
      <c r="I159" s="34">
        <v>336.63</v>
      </c>
      <c r="J159" s="34">
        <v>0</v>
      </c>
      <c r="K159" s="34">
        <v>32.590000000000003</v>
      </c>
      <c r="L159" s="34">
        <v>188.06</v>
      </c>
      <c r="M159" s="34">
        <v>265.08999999999997</v>
      </c>
      <c r="N159" s="34">
        <v>721.76</v>
      </c>
      <c r="O159" s="34">
        <v>746.96</v>
      </c>
      <c r="P159" s="34">
        <v>741.17</v>
      </c>
      <c r="Q159" s="34">
        <v>817.96</v>
      </c>
      <c r="R159" s="34">
        <v>645.23</v>
      </c>
      <c r="S159" s="34">
        <v>505.86</v>
      </c>
      <c r="T159" s="34">
        <v>231.52</v>
      </c>
      <c r="U159" s="34">
        <v>29.38</v>
      </c>
      <c r="V159" s="34">
        <v>183.4</v>
      </c>
      <c r="W159" s="34">
        <v>0</v>
      </c>
      <c r="X159" s="34">
        <v>0</v>
      </c>
      <c r="Y159" s="34">
        <v>0</v>
      </c>
    </row>
    <row r="160" spans="1:25" ht="15">
      <c r="A160" s="33">
        <v>45457</v>
      </c>
      <c r="B160" s="34">
        <v>46.66</v>
      </c>
      <c r="C160" s="34">
        <v>18.48</v>
      </c>
      <c r="D160" s="34">
        <v>30.91</v>
      </c>
      <c r="E160" s="34">
        <v>3.61</v>
      </c>
      <c r="F160" s="34">
        <v>77.38</v>
      </c>
      <c r="G160" s="34">
        <v>127.17</v>
      </c>
      <c r="H160" s="34">
        <v>218.25</v>
      </c>
      <c r="I160" s="34">
        <v>471.55</v>
      </c>
      <c r="J160" s="34">
        <v>44.43</v>
      </c>
      <c r="K160" s="34">
        <v>268.82</v>
      </c>
      <c r="L160" s="34">
        <v>185.44</v>
      </c>
      <c r="M160" s="34">
        <v>178.96</v>
      </c>
      <c r="N160" s="34">
        <v>91.79</v>
      </c>
      <c r="O160" s="34">
        <v>306.25</v>
      </c>
      <c r="P160" s="34">
        <v>714.11</v>
      </c>
      <c r="Q160" s="34">
        <v>547.20000000000005</v>
      </c>
      <c r="R160" s="34">
        <v>360.41</v>
      </c>
      <c r="S160" s="34">
        <v>273.95999999999998</v>
      </c>
      <c r="T160" s="34">
        <v>513.80999999999995</v>
      </c>
      <c r="U160" s="34">
        <v>29.86</v>
      </c>
      <c r="V160" s="34">
        <v>7.16</v>
      </c>
      <c r="W160" s="34">
        <v>0</v>
      </c>
      <c r="X160" s="34">
        <v>0</v>
      </c>
      <c r="Y160" s="34">
        <v>0</v>
      </c>
    </row>
    <row r="161" spans="1:25" ht="15">
      <c r="A161" s="33">
        <v>45458</v>
      </c>
      <c r="B161" s="34">
        <v>0</v>
      </c>
      <c r="C161" s="34">
        <v>0</v>
      </c>
      <c r="D161" s="34">
        <v>0</v>
      </c>
      <c r="E161" s="34">
        <v>27.48</v>
      </c>
      <c r="F161" s="34">
        <v>138.29</v>
      </c>
      <c r="G161" s="34">
        <v>156.07</v>
      </c>
      <c r="H161" s="34">
        <v>152.62</v>
      </c>
      <c r="I161" s="34">
        <v>277.43</v>
      </c>
      <c r="J161" s="34">
        <v>380.69</v>
      </c>
      <c r="K161" s="34">
        <v>0</v>
      </c>
      <c r="L161" s="34">
        <v>5.32</v>
      </c>
      <c r="M161" s="34">
        <v>0</v>
      </c>
      <c r="N161" s="34">
        <v>22.62</v>
      </c>
      <c r="O161" s="34">
        <v>18.03</v>
      </c>
      <c r="P161" s="34">
        <v>14.83</v>
      </c>
      <c r="Q161" s="34">
        <v>56.23</v>
      </c>
      <c r="R161" s="34">
        <v>60</v>
      </c>
      <c r="S161" s="34">
        <v>0</v>
      </c>
      <c r="T161" s="34">
        <v>0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</row>
    <row r="162" spans="1:25" ht="15">
      <c r="A162" s="33">
        <v>45459</v>
      </c>
      <c r="B162" s="34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133.93</v>
      </c>
      <c r="J162" s="34">
        <v>320.33</v>
      </c>
      <c r="K162" s="34">
        <v>42.17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</row>
    <row r="163" spans="1:25" ht="15">
      <c r="A163" s="33">
        <v>45460</v>
      </c>
      <c r="B163" s="34">
        <v>4.67</v>
      </c>
      <c r="C163" s="34">
        <v>48.8</v>
      </c>
      <c r="D163" s="34">
        <v>101.45</v>
      </c>
      <c r="E163" s="34">
        <v>112.41</v>
      </c>
      <c r="F163" s="34">
        <v>77.290000000000006</v>
      </c>
      <c r="G163" s="34">
        <v>143.72999999999999</v>
      </c>
      <c r="H163" s="34">
        <v>240.21</v>
      </c>
      <c r="I163" s="34">
        <v>327.42</v>
      </c>
      <c r="J163" s="34">
        <v>22.77</v>
      </c>
      <c r="K163" s="34">
        <v>19.39</v>
      </c>
      <c r="L163" s="34">
        <v>116.32</v>
      </c>
      <c r="M163" s="34">
        <v>200.91</v>
      </c>
      <c r="N163" s="34">
        <v>281.33</v>
      </c>
      <c r="O163" s="34">
        <v>307.87</v>
      </c>
      <c r="P163" s="34">
        <v>251.16</v>
      </c>
      <c r="Q163" s="34">
        <v>244.25</v>
      </c>
      <c r="R163" s="34">
        <v>315.61</v>
      </c>
      <c r="S163" s="34">
        <v>419.45</v>
      </c>
      <c r="T163" s="34">
        <v>255.75</v>
      </c>
      <c r="U163" s="34">
        <v>75.36</v>
      </c>
      <c r="V163" s="34">
        <v>27.52</v>
      </c>
      <c r="W163" s="34">
        <v>20.75</v>
      </c>
      <c r="X163" s="34">
        <v>92.96</v>
      </c>
      <c r="Y163" s="34">
        <v>0</v>
      </c>
    </row>
    <row r="164" spans="1:25" ht="15">
      <c r="A164" s="33">
        <v>45461</v>
      </c>
      <c r="B164" s="34">
        <v>39.64</v>
      </c>
      <c r="C164" s="34">
        <v>69.959999999999994</v>
      </c>
      <c r="D164" s="34">
        <v>153.76</v>
      </c>
      <c r="E164" s="34">
        <v>141.63</v>
      </c>
      <c r="F164" s="34">
        <v>192.99</v>
      </c>
      <c r="G164" s="34">
        <v>231.58</v>
      </c>
      <c r="H164" s="34">
        <v>270.85000000000002</v>
      </c>
      <c r="I164" s="34">
        <v>555.01</v>
      </c>
      <c r="J164" s="34">
        <v>99.89</v>
      </c>
      <c r="K164" s="34">
        <v>492.52</v>
      </c>
      <c r="L164" s="34">
        <v>536.75</v>
      </c>
      <c r="M164" s="34">
        <v>656.08</v>
      </c>
      <c r="N164" s="34">
        <v>1431.5</v>
      </c>
      <c r="O164" s="34">
        <v>1585.43</v>
      </c>
      <c r="P164" s="34">
        <v>1609.76</v>
      </c>
      <c r="Q164" s="34">
        <v>1652.39</v>
      </c>
      <c r="R164" s="34">
        <v>935.1</v>
      </c>
      <c r="S164" s="34">
        <v>793.19</v>
      </c>
      <c r="T164" s="34">
        <v>153.81</v>
      </c>
      <c r="U164" s="34">
        <v>72.28</v>
      </c>
      <c r="V164" s="34">
        <v>197.06</v>
      </c>
      <c r="W164" s="34">
        <v>47.65</v>
      </c>
      <c r="X164" s="34">
        <v>0</v>
      </c>
      <c r="Y164" s="34">
        <v>0</v>
      </c>
    </row>
    <row r="165" spans="1:25" ht="15">
      <c r="A165" s="33">
        <v>45462</v>
      </c>
      <c r="B165" s="34">
        <v>52.27</v>
      </c>
      <c r="C165" s="34">
        <v>52.37</v>
      </c>
      <c r="D165" s="34">
        <v>144.77000000000001</v>
      </c>
      <c r="E165" s="34">
        <v>82.1</v>
      </c>
      <c r="F165" s="34">
        <v>246.1</v>
      </c>
      <c r="G165" s="34">
        <v>153.18</v>
      </c>
      <c r="H165" s="34">
        <v>276.83</v>
      </c>
      <c r="I165" s="34">
        <v>454.07</v>
      </c>
      <c r="J165" s="34">
        <v>50.98</v>
      </c>
      <c r="K165" s="34">
        <v>235.09</v>
      </c>
      <c r="L165" s="34">
        <v>886.21</v>
      </c>
      <c r="M165" s="34">
        <v>857.92</v>
      </c>
      <c r="N165" s="34">
        <v>868.34</v>
      </c>
      <c r="O165" s="34">
        <v>835.19</v>
      </c>
      <c r="P165" s="34">
        <v>840.12</v>
      </c>
      <c r="Q165" s="34">
        <v>906.64</v>
      </c>
      <c r="R165" s="34">
        <v>2574.25</v>
      </c>
      <c r="S165" s="34">
        <v>1984.1</v>
      </c>
      <c r="T165" s="34">
        <v>2250.86</v>
      </c>
      <c r="U165" s="34">
        <v>3549.73</v>
      </c>
      <c r="V165" s="34">
        <v>869.45</v>
      </c>
      <c r="W165" s="34">
        <v>922.11</v>
      </c>
      <c r="X165" s="34">
        <v>832.98</v>
      </c>
      <c r="Y165" s="34">
        <v>517.41</v>
      </c>
    </row>
    <row r="166" spans="1:25" ht="15">
      <c r="A166" s="33">
        <v>45463</v>
      </c>
      <c r="B166" s="34">
        <v>42.33</v>
      </c>
      <c r="C166" s="34">
        <v>40.65</v>
      </c>
      <c r="D166" s="34">
        <v>0</v>
      </c>
      <c r="E166" s="34">
        <v>0</v>
      </c>
      <c r="F166" s="34">
        <v>24.69</v>
      </c>
      <c r="G166" s="34">
        <v>243.26</v>
      </c>
      <c r="H166" s="34">
        <v>291.33</v>
      </c>
      <c r="I166" s="34">
        <v>564.42999999999995</v>
      </c>
      <c r="J166" s="34">
        <v>83.53</v>
      </c>
      <c r="K166" s="34">
        <v>411.38</v>
      </c>
      <c r="L166" s="34">
        <v>799.97</v>
      </c>
      <c r="M166" s="34">
        <v>870.17</v>
      </c>
      <c r="N166" s="34">
        <v>1286.72</v>
      </c>
      <c r="O166" s="34">
        <v>2134.85</v>
      </c>
      <c r="P166" s="34">
        <v>2181.73</v>
      </c>
      <c r="Q166" s="34">
        <v>2164.7800000000002</v>
      </c>
      <c r="R166" s="34">
        <v>876.94</v>
      </c>
      <c r="S166" s="34">
        <v>100.45</v>
      </c>
      <c r="T166" s="34">
        <v>0</v>
      </c>
      <c r="U166" s="34">
        <v>19.34</v>
      </c>
      <c r="V166" s="34">
        <v>23.63</v>
      </c>
      <c r="W166" s="34">
        <v>9.7100000000000009</v>
      </c>
      <c r="X166" s="34">
        <v>0</v>
      </c>
      <c r="Y166" s="34">
        <v>0</v>
      </c>
    </row>
    <row r="167" spans="1:25" ht="15">
      <c r="A167" s="33">
        <v>45464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4">
        <v>955.53</v>
      </c>
      <c r="H167" s="34">
        <v>214.2</v>
      </c>
      <c r="I167" s="34">
        <v>213.86</v>
      </c>
      <c r="J167" s="34">
        <v>216.34</v>
      </c>
      <c r="K167" s="34">
        <v>3.31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</row>
    <row r="168" spans="1:25" ht="15">
      <c r="A168" s="33">
        <v>45465</v>
      </c>
      <c r="B168" s="34">
        <v>0</v>
      </c>
      <c r="C168" s="34">
        <v>0</v>
      </c>
      <c r="D168" s="34">
        <v>4.72</v>
      </c>
      <c r="E168" s="34">
        <v>0</v>
      </c>
      <c r="F168" s="34">
        <v>61.43</v>
      </c>
      <c r="G168" s="34">
        <v>74.73</v>
      </c>
      <c r="H168" s="34">
        <v>141.6</v>
      </c>
      <c r="I168" s="34">
        <v>234.03</v>
      </c>
      <c r="J168" s="34">
        <v>218.25</v>
      </c>
      <c r="K168" s="34">
        <v>32.44</v>
      </c>
      <c r="L168" s="34">
        <v>4.43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</row>
    <row r="169" spans="1:25" ht="15">
      <c r="A169" s="33">
        <v>45466</v>
      </c>
      <c r="B169" s="34">
        <v>0</v>
      </c>
      <c r="C169" s="34">
        <v>0</v>
      </c>
      <c r="D169" s="34">
        <v>0</v>
      </c>
      <c r="E169" s="34">
        <v>0</v>
      </c>
      <c r="F169" s="34">
        <v>0</v>
      </c>
      <c r="G169" s="34">
        <v>106.73</v>
      </c>
      <c r="H169" s="34">
        <v>52.09</v>
      </c>
      <c r="I169" s="34">
        <v>127.18</v>
      </c>
      <c r="J169" s="34">
        <v>100.53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3.08</v>
      </c>
      <c r="W169" s="34">
        <v>0</v>
      </c>
      <c r="X169" s="34">
        <v>0</v>
      </c>
      <c r="Y169" s="34">
        <v>0</v>
      </c>
    </row>
    <row r="170" spans="1:25" ht="15">
      <c r="A170" s="33">
        <v>45467</v>
      </c>
      <c r="B170" s="34">
        <v>0</v>
      </c>
      <c r="C170" s="34">
        <v>0</v>
      </c>
      <c r="D170" s="34">
        <v>0</v>
      </c>
      <c r="E170" s="34">
        <v>21.93</v>
      </c>
      <c r="F170" s="34">
        <v>17.170000000000002</v>
      </c>
      <c r="G170" s="34">
        <v>86.52</v>
      </c>
      <c r="H170" s="34">
        <v>196.65</v>
      </c>
      <c r="I170" s="34">
        <v>386.71</v>
      </c>
      <c r="J170" s="34">
        <v>29.1</v>
      </c>
      <c r="K170" s="34">
        <v>22.87</v>
      </c>
      <c r="L170" s="34">
        <v>39.619999999999997</v>
      </c>
      <c r="M170" s="34">
        <v>12.15</v>
      </c>
      <c r="N170" s="34">
        <v>74.5</v>
      </c>
      <c r="O170" s="34">
        <v>22.91</v>
      </c>
      <c r="P170" s="34">
        <v>0</v>
      </c>
      <c r="Q170" s="34">
        <v>0</v>
      </c>
      <c r="R170" s="34">
        <v>0</v>
      </c>
      <c r="S170" s="34">
        <v>0</v>
      </c>
      <c r="T170" s="34">
        <v>0.93</v>
      </c>
      <c r="U170" s="34">
        <v>1.08</v>
      </c>
      <c r="V170" s="34">
        <v>0.66</v>
      </c>
      <c r="W170" s="34">
        <v>0</v>
      </c>
      <c r="X170" s="34">
        <v>0</v>
      </c>
      <c r="Y170" s="34">
        <v>0</v>
      </c>
    </row>
    <row r="171" spans="1:25" ht="15">
      <c r="A171" s="33">
        <v>45468</v>
      </c>
      <c r="B171" s="34">
        <v>0</v>
      </c>
      <c r="C171" s="34">
        <v>0</v>
      </c>
      <c r="D171" s="34">
        <v>0</v>
      </c>
      <c r="E171" s="34">
        <v>0</v>
      </c>
      <c r="F171" s="34">
        <v>0</v>
      </c>
      <c r="G171" s="34">
        <v>192.12</v>
      </c>
      <c r="H171" s="34">
        <v>118.38</v>
      </c>
      <c r="I171" s="34">
        <v>195.48</v>
      </c>
      <c r="J171" s="34">
        <v>43.07</v>
      </c>
      <c r="K171" s="34">
        <v>49.09</v>
      </c>
      <c r="L171" s="34">
        <v>40.46</v>
      </c>
      <c r="M171" s="34">
        <v>5.12</v>
      </c>
      <c r="N171" s="34">
        <v>38.450000000000003</v>
      </c>
      <c r="O171" s="34">
        <v>32.409999999999997</v>
      </c>
      <c r="P171" s="34">
        <v>31.82</v>
      </c>
      <c r="Q171" s="34">
        <v>23.71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</row>
    <row r="172" spans="1:25" ht="15">
      <c r="A172" s="33">
        <v>45469</v>
      </c>
      <c r="B172" s="34">
        <v>0</v>
      </c>
      <c r="C172" s="34">
        <v>0</v>
      </c>
      <c r="D172" s="34">
        <v>0</v>
      </c>
      <c r="E172" s="34">
        <v>0</v>
      </c>
      <c r="F172" s="34">
        <v>0</v>
      </c>
      <c r="G172" s="34">
        <v>181.56</v>
      </c>
      <c r="H172" s="34">
        <v>220.09</v>
      </c>
      <c r="I172" s="34">
        <v>289.62</v>
      </c>
      <c r="J172" s="34">
        <v>4.4000000000000004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</row>
    <row r="173" spans="1:25" ht="15">
      <c r="A173" s="33">
        <v>45470</v>
      </c>
      <c r="B173" s="34">
        <v>0</v>
      </c>
      <c r="C173" s="34">
        <v>0</v>
      </c>
      <c r="D173" s="34">
        <v>0</v>
      </c>
      <c r="E173" s="34">
        <v>0</v>
      </c>
      <c r="F173" s="34">
        <v>45.27</v>
      </c>
      <c r="G173" s="34">
        <v>130.62</v>
      </c>
      <c r="H173" s="34">
        <v>99.94</v>
      </c>
      <c r="I173" s="34">
        <v>294.92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237.46</v>
      </c>
      <c r="R173" s="34">
        <v>33.72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</row>
    <row r="174" spans="1:25" ht="15">
      <c r="A174" s="33">
        <v>45471</v>
      </c>
      <c r="B174" s="34">
        <v>0</v>
      </c>
      <c r="C174" s="34">
        <v>0</v>
      </c>
      <c r="D174" s="34">
        <v>0</v>
      </c>
      <c r="E174" s="34">
        <v>0</v>
      </c>
      <c r="F174" s="34">
        <v>0</v>
      </c>
      <c r="G174" s="34">
        <v>151.91</v>
      </c>
      <c r="H174" s="34">
        <v>128.08000000000001</v>
      </c>
      <c r="I174" s="34">
        <v>280.45999999999998</v>
      </c>
      <c r="J174" s="34">
        <v>79.3</v>
      </c>
      <c r="K174" s="34">
        <v>9.7100000000000009</v>
      </c>
      <c r="L174" s="34">
        <v>57.27</v>
      </c>
      <c r="M174" s="34">
        <v>47.86</v>
      </c>
      <c r="N174" s="34">
        <v>104.82</v>
      </c>
      <c r="O174" s="34">
        <v>21.15</v>
      </c>
      <c r="P174" s="34">
        <v>3.02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40.6</v>
      </c>
      <c r="W174" s="34">
        <v>0</v>
      </c>
      <c r="X174" s="34">
        <v>0</v>
      </c>
      <c r="Y174" s="34">
        <v>0</v>
      </c>
    </row>
    <row r="175" spans="1:25" ht="15">
      <c r="A175" s="33">
        <v>45472</v>
      </c>
      <c r="B175" s="34">
        <v>0</v>
      </c>
      <c r="C175" s="34">
        <v>1.53</v>
      </c>
      <c r="D175" s="34">
        <v>0</v>
      </c>
      <c r="E175" s="34">
        <v>0</v>
      </c>
      <c r="F175" s="34">
        <v>70.34</v>
      </c>
      <c r="G175" s="34">
        <v>150.97999999999999</v>
      </c>
      <c r="H175" s="34">
        <v>183.65</v>
      </c>
      <c r="I175" s="34">
        <v>195.98</v>
      </c>
      <c r="J175" s="34">
        <v>180.14</v>
      </c>
      <c r="K175" s="34">
        <v>81.489999999999995</v>
      </c>
      <c r="L175" s="34">
        <v>141.53</v>
      </c>
      <c r="M175" s="34">
        <v>100.99</v>
      </c>
      <c r="N175" s="34">
        <v>82.19</v>
      </c>
      <c r="O175" s="34">
        <v>30.87</v>
      </c>
      <c r="P175" s="34">
        <v>7.65</v>
      </c>
      <c r="Q175" s="34">
        <v>0</v>
      </c>
      <c r="R175" s="34">
        <v>0</v>
      </c>
      <c r="S175" s="34">
        <v>0</v>
      </c>
      <c r="T175" s="34">
        <v>267.7</v>
      </c>
      <c r="U175" s="34">
        <v>55.99</v>
      </c>
      <c r="V175" s="34">
        <v>178.67</v>
      </c>
      <c r="W175" s="34">
        <v>149.63999999999999</v>
      </c>
      <c r="X175" s="34">
        <v>0</v>
      </c>
      <c r="Y175" s="34">
        <v>83.7</v>
      </c>
    </row>
    <row r="176" spans="1:25" ht="15">
      <c r="A176" s="33">
        <v>45473</v>
      </c>
      <c r="B176" s="34">
        <v>2.23</v>
      </c>
      <c r="C176" s="34">
        <v>65.8</v>
      </c>
      <c r="D176" s="34">
        <v>0</v>
      </c>
      <c r="E176" s="34">
        <v>0</v>
      </c>
      <c r="F176" s="34">
        <v>0</v>
      </c>
      <c r="G176" s="34">
        <v>171.82</v>
      </c>
      <c r="H176" s="34">
        <v>233.78</v>
      </c>
      <c r="I176" s="34">
        <v>181.76</v>
      </c>
      <c r="J176" s="34">
        <v>488.11</v>
      </c>
      <c r="K176" s="34">
        <v>59</v>
      </c>
      <c r="L176" s="34">
        <v>58.65</v>
      </c>
      <c r="M176" s="34">
        <v>141.86000000000001</v>
      </c>
      <c r="N176" s="34">
        <v>187.31</v>
      </c>
      <c r="O176" s="34">
        <v>238.4</v>
      </c>
      <c r="P176" s="34">
        <v>329.48</v>
      </c>
      <c r="Q176" s="34">
        <v>999.82</v>
      </c>
      <c r="R176" s="34">
        <v>1400.39</v>
      </c>
      <c r="S176" s="34">
        <v>2776.45</v>
      </c>
      <c r="T176" s="34">
        <v>2625.22</v>
      </c>
      <c r="U176" s="34">
        <v>603.41</v>
      </c>
      <c r="V176" s="34">
        <v>1353.93</v>
      </c>
      <c r="W176" s="34">
        <v>846.68</v>
      </c>
      <c r="X176" s="34">
        <v>52.36</v>
      </c>
      <c r="Y176" s="34">
        <v>73.08</v>
      </c>
    </row>
    <row r="179" spans="1:25">
      <c r="A179" s="36" t="s">
        <v>8</v>
      </c>
      <c r="B179" s="37"/>
      <c r="C179" s="38"/>
      <c r="D179" s="39"/>
      <c r="E179" s="39"/>
      <c r="F179" s="39"/>
      <c r="G179" s="40" t="s">
        <v>38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41"/>
    </row>
    <row r="180" spans="1:25" ht="24">
      <c r="A180" s="42"/>
      <c r="B180" s="43" t="s">
        <v>10</v>
      </c>
      <c r="C180" s="44" t="s">
        <v>11</v>
      </c>
      <c r="D180" s="44" t="s">
        <v>12</v>
      </c>
      <c r="E180" s="44" t="s">
        <v>13</v>
      </c>
      <c r="F180" s="44" t="s">
        <v>14</v>
      </c>
      <c r="G180" s="44" t="s">
        <v>15</v>
      </c>
      <c r="H180" s="44" t="s">
        <v>16</v>
      </c>
      <c r="I180" s="44" t="s">
        <v>17</v>
      </c>
      <c r="J180" s="44" t="s">
        <v>18</v>
      </c>
      <c r="K180" s="44" t="s">
        <v>19</v>
      </c>
      <c r="L180" s="44" t="s">
        <v>20</v>
      </c>
      <c r="M180" s="44" t="s">
        <v>21</v>
      </c>
      <c r="N180" s="44" t="s">
        <v>22</v>
      </c>
      <c r="O180" s="44" t="s">
        <v>23</v>
      </c>
      <c r="P180" s="44" t="s">
        <v>24</v>
      </c>
      <c r="Q180" s="44" t="s">
        <v>25</v>
      </c>
      <c r="R180" s="44" t="s">
        <v>26</v>
      </c>
      <c r="S180" s="44" t="s">
        <v>27</v>
      </c>
      <c r="T180" s="44" t="s">
        <v>28</v>
      </c>
      <c r="U180" s="44" t="s">
        <v>29</v>
      </c>
      <c r="V180" s="44" t="s">
        <v>30</v>
      </c>
      <c r="W180" s="44" t="s">
        <v>31</v>
      </c>
      <c r="X180" s="44" t="s">
        <v>32</v>
      </c>
      <c r="Y180" s="44" t="s">
        <v>33</v>
      </c>
    </row>
    <row r="181" spans="1:25" ht="15">
      <c r="A181" s="33">
        <v>45444</v>
      </c>
      <c r="B181" s="45">
        <v>119.39</v>
      </c>
      <c r="C181" s="45">
        <v>222.77</v>
      </c>
      <c r="D181" s="45">
        <v>168.28</v>
      </c>
      <c r="E181" s="45">
        <v>219.62</v>
      </c>
      <c r="F181" s="45">
        <v>692.17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10.72</v>
      </c>
      <c r="T181" s="45">
        <v>0</v>
      </c>
      <c r="U181" s="45">
        <v>0</v>
      </c>
      <c r="V181" s="45">
        <v>0</v>
      </c>
      <c r="W181" s="45">
        <v>581.13</v>
      </c>
      <c r="X181" s="45">
        <v>283.33</v>
      </c>
      <c r="Y181" s="45">
        <v>1289.47</v>
      </c>
    </row>
    <row r="182" spans="1:25" ht="15">
      <c r="A182" s="33">
        <v>45445</v>
      </c>
      <c r="B182" s="45">
        <v>1215.01</v>
      </c>
      <c r="C182" s="45">
        <v>1003.81</v>
      </c>
      <c r="D182" s="45">
        <v>797.85</v>
      </c>
      <c r="E182" s="45">
        <v>284.62</v>
      </c>
      <c r="F182" s="45">
        <v>573.61</v>
      </c>
      <c r="G182" s="45">
        <v>0</v>
      </c>
      <c r="H182" s="45">
        <v>5.44</v>
      </c>
      <c r="I182" s="45">
        <v>0</v>
      </c>
      <c r="J182" s="45">
        <v>0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0</v>
      </c>
      <c r="T182" s="45">
        <v>0</v>
      </c>
      <c r="U182" s="45">
        <v>0</v>
      </c>
      <c r="V182" s="45">
        <v>0</v>
      </c>
      <c r="W182" s="45">
        <v>0</v>
      </c>
      <c r="X182" s="45">
        <v>456.81</v>
      </c>
      <c r="Y182" s="45">
        <v>223.94</v>
      </c>
    </row>
    <row r="183" spans="1:25" ht="15">
      <c r="A183" s="33">
        <v>45446</v>
      </c>
      <c r="B183" s="45">
        <v>109.58</v>
      </c>
      <c r="C183" s="45">
        <v>6.39</v>
      </c>
      <c r="D183" s="45">
        <v>118.7</v>
      </c>
      <c r="E183" s="45">
        <v>137.87</v>
      </c>
      <c r="F183" s="45">
        <v>105.31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5">
        <v>0</v>
      </c>
      <c r="M183" s="45">
        <v>0</v>
      </c>
      <c r="N183" s="45">
        <v>0</v>
      </c>
      <c r="O183" s="45">
        <v>0</v>
      </c>
      <c r="P183" s="45">
        <v>0</v>
      </c>
      <c r="Q183" s="45">
        <v>0</v>
      </c>
      <c r="R183" s="45">
        <v>0</v>
      </c>
      <c r="S183" s="45">
        <v>0</v>
      </c>
      <c r="T183" s="45">
        <v>0</v>
      </c>
      <c r="U183" s="45">
        <v>0</v>
      </c>
      <c r="V183" s="45">
        <v>0</v>
      </c>
      <c r="W183" s="45">
        <v>26.3</v>
      </c>
      <c r="X183" s="45">
        <v>179.5</v>
      </c>
      <c r="Y183" s="45">
        <v>135.05000000000001</v>
      </c>
    </row>
    <row r="184" spans="1:25" ht="15">
      <c r="A184" s="33">
        <v>45447</v>
      </c>
      <c r="B184" s="45">
        <v>153.16999999999999</v>
      </c>
      <c r="C184" s="45">
        <v>211</v>
      </c>
      <c r="D184" s="45">
        <v>106.53</v>
      </c>
      <c r="E184" s="45">
        <v>66.08</v>
      </c>
      <c r="F184" s="45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v>0</v>
      </c>
      <c r="L184" s="45">
        <v>0</v>
      </c>
      <c r="M184" s="45">
        <v>0</v>
      </c>
      <c r="N184" s="45">
        <v>0</v>
      </c>
      <c r="O184" s="45">
        <v>0</v>
      </c>
      <c r="P184" s="45">
        <v>0</v>
      </c>
      <c r="Q184" s="45">
        <v>0</v>
      </c>
      <c r="R184" s="45">
        <v>0</v>
      </c>
      <c r="S184" s="45">
        <v>0</v>
      </c>
      <c r="T184" s="45">
        <v>0</v>
      </c>
      <c r="U184" s="45">
        <v>0</v>
      </c>
      <c r="V184" s="45">
        <v>0</v>
      </c>
      <c r="W184" s="45">
        <v>12.65</v>
      </c>
      <c r="X184" s="45">
        <v>43.56</v>
      </c>
      <c r="Y184" s="45">
        <v>119.11</v>
      </c>
    </row>
    <row r="185" spans="1:25" ht="15">
      <c r="A185" s="33">
        <v>45448</v>
      </c>
      <c r="B185" s="45">
        <v>0</v>
      </c>
      <c r="C185" s="45">
        <v>16.5</v>
      </c>
      <c r="D185" s="45">
        <v>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1439.84</v>
      </c>
      <c r="L185" s="45">
        <v>0</v>
      </c>
      <c r="M185" s="45">
        <v>0</v>
      </c>
      <c r="N185" s="45">
        <v>0</v>
      </c>
      <c r="O185" s="45">
        <v>0</v>
      </c>
      <c r="P185" s="45">
        <v>0</v>
      </c>
      <c r="Q185" s="45">
        <v>0</v>
      </c>
      <c r="R185" s="45">
        <v>0</v>
      </c>
      <c r="S185" s="45">
        <v>0</v>
      </c>
      <c r="T185" s="45">
        <v>0</v>
      </c>
      <c r="U185" s="45">
        <v>0</v>
      </c>
      <c r="V185" s="45">
        <v>0</v>
      </c>
      <c r="W185" s="45">
        <v>0</v>
      </c>
      <c r="X185" s="45">
        <v>75.489999999999995</v>
      </c>
      <c r="Y185" s="45">
        <v>89.58</v>
      </c>
    </row>
    <row r="186" spans="1:25" ht="15">
      <c r="A186" s="33">
        <v>45449</v>
      </c>
      <c r="B186" s="45">
        <v>0</v>
      </c>
      <c r="C186" s="45">
        <v>0</v>
      </c>
      <c r="D186" s="45">
        <v>0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5">
        <v>0</v>
      </c>
      <c r="M186" s="45">
        <v>0</v>
      </c>
      <c r="N186" s="45">
        <v>0</v>
      </c>
      <c r="O186" s="45">
        <v>0</v>
      </c>
      <c r="P186" s="45">
        <v>0</v>
      </c>
      <c r="Q186" s="45">
        <v>0</v>
      </c>
      <c r="R186" s="45">
        <v>0</v>
      </c>
      <c r="S186" s="45">
        <v>0</v>
      </c>
      <c r="T186" s="45">
        <v>0</v>
      </c>
      <c r="U186" s="45">
        <v>164.17</v>
      </c>
      <c r="V186" s="45">
        <v>0</v>
      </c>
      <c r="W186" s="45">
        <v>104.18</v>
      </c>
      <c r="X186" s="45">
        <v>450.7</v>
      </c>
      <c r="Y186" s="45">
        <v>1129.1300000000001</v>
      </c>
    </row>
    <row r="187" spans="1:25" ht="15">
      <c r="A187" s="33">
        <v>45450</v>
      </c>
      <c r="B187" s="45">
        <v>0</v>
      </c>
      <c r="C187" s="45">
        <v>102.21</v>
      </c>
      <c r="D187" s="45">
        <v>0</v>
      </c>
      <c r="E187" s="45">
        <v>0</v>
      </c>
      <c r="F187" s="45">
        <v>92.78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  <c r="Q187" s="45">
        <v>0</v>
      </c>
      <c r="R187" s="45">
        <v>52.75</v>
      </c>
      <c r="S187" s="45">
        <v>114.03</v>
      </c>
      <c r="T187" s="45">
        <v>258.85000000000002</v>
      </c>
      <c r="U187" s="45">
        <v>331.89</v>
      </c>
      <c r="V187" s="45">
        <v>137.71</v>
      </c>
      <c r="W187" s="45">
        <v>356.36</v>
      </c>
      <c r="X187" s="45">
        <v>608.97</v>
      </c>
      <c r="Y187" s="45">
        <v>411.45</v>
      </c>
    </row>
    <row r="188" spans="1:25" ht="15">
      <c r="A188" s="33">
        <v>45451</v>
      </c>
      <c r="B188" s="45">
        <v>31.85</v>
      </c>
      <c r="C188" s="45">
        <v>0</v>
      </c>
      <c r="D188" s="45">
        <v>0</v>
      </c>
      <c r="E188" s="45">
        <v>688.73</v>
      </c>
      <c r="F188" s="45">
        <v>826.85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5">
        <v>1.57</v>
      </c>
      <c r="U188" s="45">
        <v>0</v>
      </c>
      <c r="V188" s="45">
        <v>0</v>
      </c>
      <c r="W188" s="45">
        <v>65.209999999999994</v>
      </c>
      <c r="X188" s="45">
        <v>697.97</v>
      </c>
      <c r="Y188" s="45">
        <v>283.99</v>
      </c>
    </row>
    <row r="189" spans="1:25" ht="15">
      <c r="A189" s="33">
        <v>45452</v>
      </c>
      <c r="B189" s="45">
        <v>135.22999999999999</v>
      </c>
      <c r="C189" s="45">
        <v>67.13</v>
      </c>
      <c r="D189" s="45">
        <v>30.24</v>
      </c>
      <c r="E189" s="45">
        <v>32.24</v>
      </c>
      <c r="F189" s="45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7.45</v>
      </c>
      <c r="L189" s="45">
        <v>76.16</v>
      </c>
      <c r="M189" s="45">
        <v>97.26</v>
      </c>
      <c r="N189" s="45">
        <v>26.08</v>
      </c>
      <c r="O189" s="45">
        <v>56.38</v>
      </c>
      <c r="P189" s="45">
        <v>57.32</v>
      </c>
      <c r="Q189" s="45">
        <v>38.630000000000003</v>
      </c>
      <c r="R189" s="45">
        <v>135.72</v>
      </c>
      <c r="S189" s="45">
        <v>143.66</v>
      </c>
      <c r="T189" s="45">
        <v>122.7</v>
      </c>
      <c r="U189" s="45">
        <v>117.51</v>
      </c>
      <c r="V189" s="45">
        <v>6.35</v>
      </c>
      <c r="W189" s="45">
        <v>105.59</v>
      </c>
      <c r="X189" s="45">
        <v>780.24</v>
      </c>
      <c r="Y189" s="45">
        <v>423.32</v>
      </c>
    </row>
    <row r="190" spans="1:25" ht="15">
      <c r="A190" s="33">
        <v>45453</v>
      </c>
      <c r="B190" s="45">
        <v>0</v>
      </c>
      <c r="C190" s="45">
        <v>0</v>
      </c>
      <c r="D190" s="45">
        <v>42.78</v>
      </c>
      <c r="E190" s="45">
        <v>146.87</v>
      </c>
      <c r="F190" s="45">
        <v>0</v>
      </c>
      <c r="G190" s="45">
        <v>0</v>
      </c>
      <c r="H190" s="45">
        <v>0</v>
      </c>
      <c r="I190" s="45">
        <v>0</v>
      </c>
      <c r="J190" s="45">
        <v>20.85</v>
      </c>
      <c r="K190" s="45">
        <v>18.93</v>
      </c>
      <c r="L190" s="45">
        <v>22.91</v>
      </c>
      <c r="M190" s="45">
        <v>17.05</v>
      </c>
      <c r="N190" s="45">
        <v>12.54</v>
      </c>
      <c r="O190" s="45">
        <v>14.55</v>
      </c>
      <c r="P190" s="45">
        <v>23.55</v>
      </c>
      <c r="Q190" s="45">
        <v>36.35</v>
      </c>
      <c r="R190" s="45">
        <v>42.67</v>
      </c>
      <c r="S190" s="45">
        <v>29.69</v>
      </c>
      <c r="T190" s="45">
        <v>29.92</v>
      </c>
      <c r="U190" s="45">
        <v>13.29</v>
      </c>
      <c r="V190" s="45">
        <v>26.16</v>
      </c>
      <c r="W190" s="45">
        <v>65.25</v>
      </c>
      <c r="X190" s="45">
        <v>751.25</v>
      </c>
      <c r="Y190" s="45">
        <v>373.78</v>
      </c>
    </row>
    <row r="191" spans="1:25" ht="15">
      <c r="A191" s="33">
        <v>45454</v>
      </c>
      <c r="B191" s="45">
        <v>106.73</v>
      </c>
      <c r="C191" s="45">
        <v>30.42</v>
      </c>
      <c r="D191" s="45">
        <v>47.65</v>
      </c>
      <c r="E191" s="45">
        <v>674.56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17.13</v>
      </c>
      <c r="L191" s="45">
        <v>9.7799999999999994</v>
      </c>
      <c r="M191" s="45">
        <v>26.47</v>
      </c>
      <c r="N191" s="45">
        <v>18.8</v>
      </c>
      <c r="O191" s="45">
        <v>4.26</v>
      </c>
      <c r="P191" s="45">
        <v>0</v>
      </c>
      <c r="Q191" s="45">
        <v>0</v>
      </c>
      <c r="R191" s="45">
        <v>0</v>
      </c>
      <c r="S191" s="45">
        <v>37.25</v>
      </c>
      <c r="T191" s="45">
        <v>37.56</v>
      </c>
      <c r="U191" s="45">
        <v>18.39</v>
      </c>
      <c r="V191" s="45">
        <v>17.829999999999998</v>
      </c>
      <c r="W191" s="45">
        <v>28.04</v>
      </c>
      <c r="X191" s="45">
        <v>161.76</v>
      </c>
      <c r="Y191" s="45">
        <v>254.78</v>
      </c>
    </row>
    <row r="192" spans="1:25" ht="15">
      <c r="A192" s="33">
        <v>45455</v>
      </c>
      <c r="B192" s="45">
        <v>64.14</v>
      </c>
      <c r="C192" s="45">
        <v>0</v>
      </c>
      <c r="D192" s="45">
        <v>0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2.9</v>
      </c>
      <c r="M192" s="45">
        <v>4.38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0</v>
      </c>
      <c r="T192" s="45">
        <v>0</v>
      </c>
      <c r="U192" s="45">
        <v>0</v>
      </c>
      <c r="V192" s="45">
        <v>0</v>
      </c>
      <c r="W192" s="45">
        <v>18.11</v>
      </c>
      <c r="X192" s="45">
        <v>0</v>
      </c>
      <c r="Y192" s="45">
        <v>82.75</v>
      </c>
    </row>
    <row r="193" spans="1:25" ht="15">
      <c r="A193" s="33">
        <v>45456</v>
      </c>
      <c r="B193" s="45">
        <v>57.06</v>
      </c>
      <c r="C193" s="45">
        <v>76.790000000000006</v>
      </c>
      <c r="D193" s="45">
        <v>88.2</v>
      </c>
      <c r="E193" s="45">
        <v>9.5299999999999994</v>
      </c>
      <c r="F193" s="45">
        <v>0</v>
      </c>
      <c r="G193" s="45">
        <v>0</v>
      </c>
      <c r="H193" s="45">
        <v>0</v>
      </c>
      <c r="I193" s="45">
        <v>0</v>
      </c>
      <c r="J193" s="45">
        <v>29.86</v>
      </c>
      <c r="K193" s="45">
        <v>0</v>
      </c>
      <c r="L193" s="45">
        <v>0</v>
      </c>
      <c r="M193" s="45">
        <v>0</v>
      </c>
      <c r="N193" s="45">
        <v>0</v>
      </c>
      <c r="O193" s="45">
        <v>0</v>
      </c>
      <c r="P193" s="45">
        <v>0</v>
      </c>
      <c r="Q193" s="45">
        <v>0</v>
      </c>
      <c r="R193" s="45">
        <v>0</v>
      </c>
      <c r="S193" s="45">
        <v>0</v>
      </c>
      <c r="T193" s="45">
        <v>0</v>
      </c>
      <c r="U193" s="45">
        <v>0</v>
      </c>
      <c r="V193" s="45">
        <v>0</v>
      </c>
      <c r="W193" s="45">
        <v>43.87</v>
      </c>
      <c r="X193" s="45">
        <v>79.010000000000005</v>
      </c>
      <c r="Y193" s="45">
        <v>363.2</v>
      </c>
    </row>
    <row r="194" spans="1:25" ht="15">
      <c r="A194" s="33">
        <v>45457</v>
      </c>
      <c r="B194" s="45">
        <v>0</v>
      </c>
      <c r="C194" s="45">
        <v>0</v>
      </c>
      <c r="D194" s="45">
        <v>0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45">
        <v>0</v>
      </c>
      <c r="N194" s="45">
        <v>0</v>
      </c>
      <c r="O194" s="45">
        <v>0</v>
      </c>
      <c r="P194" s="45">
        <v>0</v>
      </c>
      <c r="Q194" s="45">
        <v>0</v>
      </c>
      <c r="R194" s="45">
        <v>0</v>
      </c>
      <c r="S194" s="45">
        <v>0</v>
      </c>
      <c r="T194" s="45">
        <v>0</v>
      </c>
      <c r="U194" s="45">
        <v>0</v>
      </c>
      <c r="V194" s="45">
        <v>0</v>
      </c>
      <c r="W194" s="45">
        <v>39.46</v>
      </c>
      <c r="X194" s="45">
        <v>248.17</v>
      </c>
      <c r="Y194" s="45">
        <v>231.27</v>
      </c>
    </row>
    <row r="195" spans="1:25" ht="15">
      <c r="A195" s="33">
        <v>45458</v>
      </c>
      <c r="B195" s="45">
        <v>32.44</v>
      </c>
      <c r="C195" s="45">
        <v>4.7300000000000004</v>
      </c>
      <c r="D195" s="45">
        <v>147.94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7.75</v>
      </c>
      <c r="L195" s="45">
        <v>0</v>
      </c>
      <c r="M195" s="45">
        <v>1.75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8.25</v>
      </c>
      <c r="T195" s="45">
        <v>15.51</v>
      </c>
      <c r="U195" s="45">
        <v>4.3899999999999997</v>
      </c>
      <c r="V195" s="45">
        <v>14.27</v>
      </c>
      <c r="W195" s="45">
        <v>134.84</v>
      </c>
      <c r="X195" s="45">
        <v>547.5</v>
      </c>
      <c r="Y195" s="45">
        <v>341.08</v>
      </c>
    </row>
    <row r="196" spans="1:25" ht="15">
      <c r="A196" s="33">
        <v>45459</v>
      </c>
      <c r="B196" s="45">
        <v>60.41</v>
      </c>
      <c r="C196" s="45">
        <v>85.14</v>
      </c>
      <c r="D196" s="45">
        <v>197.61</v>
      </c>
      <c r="E196" s="45">
        <v>781.49</v>
      </c>
      <c r="F196" s="45">
        <v>164.58</v>
      </c>
      <c r="G196" s="45">
        <v>137.41</v>
      </c>
      <c r="H196" s="45">
        <v>23.83</v>
      </c>
      <c r="I196" s="45">
        <v>0</v>
      </c>
      <c r="J196" s="45">
        <v>0</v>
      </c>
      <c r="K196" s="45">
        <v>0</v>
      </c>
      <c r="L196" s="45">
        <v>25.23</v>
      </c>
      <c r="M196" s="45">
        <v>28.12</v>
      </c>
      <c r="N196" s="45">
        <v>26.62</v>
      </c>
      <c r="O196" s="45">
        <v>30.35</v>
      </c>
      <c r="P196" s="45">
        <v>25.09</v>
      </c>
      <c r="Q196" s="45">
        <v>20.84</v>
      </c>
      <c r="R196" s="45">
        <v>31.24</v>
      </c>
      <c r="S196" s="45">
        <v>30.33</v>
      </c>
      <c r="T196" s="45">
        <v>35.53</v>
      </c>
      <c r="U196" s="45">
        <v>20.059999999999999</v>
      </c>
      <c r="V196" s="45">
        <v>9.33</v>
      </c>
      <c r="W196" s="45">
        <v>2.48</v>
      </c>
      <c r="X196" s="45">
        <v>28.18</v>
      </c>
      <c r="Y196" s="45">
        <v>162.33000000000001</v>
      </c>
    </row>
    <row r="197" spans="1:25" ht="15">
      <c r="A197" s="33">
        <v>45460</v>
      </c>
      <c r="B197" s="45">
        <v>0</v>
      </c>
      <c r="C197" s="45">
        <v>0</v>
      </c>
      <c r="D197" s="45">
        <v>0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  <c r="T197" s="45">
        <v>0</v>
      </c>
      <c r="U197" s="45">
        <v>0</v>
      </c>
      <c r="V197" s="45">
        <v>0</v>
      </c>
      <c r="W197" s="45">
        <v>0</v>
      </c>
      <c r="X197" s="45">
        <v>0</v>
      </c>
      <c r="Y197" s="45">
        <v>73.569999999999993</v>
      </c>
    </row>
    <row r="198" spans="1:25" ht="15">
      <c r="A198" s="33">
        <v>45461</v>
      </c>
      <c r="B198" s="45">
        <v>0</v>
      </c>
      <c r="C198" s="45">
        <v>0</v>
      </c>
      <c r="D198" s="45">
        <v>0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5">
        <v>0</v>
      </c>
      <c r="M198" s="45">
        <v>0</v>
      </c>
      <c r="N198" s="45">
        <v>0</v>
      </c>
      <c r="O198" s="45">
        <v>0</v>
      </c>
      <c r="P198" s="45">
        <v>0</v>
      </c>
      <c r="Q198" s="45">
        <v>0</v>
      </c>
      <c r="R198" s="45">
        <v>0</v>
      </c>
      <c r="S198" s="45">
        <v>0</v>
      </c>
      <c r="T198" s="45">
        <v>0</v>
      </c>
      <c r="U198" s="45">
        <v>0</v>
      </c>
      <c r="V198" s="45">
        <v>0</v>
      </c>
      <c r="W198" s="45">
        <v>0</v>
      </c>
      <c r="X198" s="45">
        <v>11.14</v>
      </c>
      <c r="Y198" s="45">
        <v>76.650000000000006</v>
      </c>
    </row>
    <row r="199" spans="1:25" ht="15">
      <c r="A199" s="33">
        <v>45462</v>
      </c>
      <c r="B199" s="45">
        <v>0</v>
      </c>
      <c r="C199" s="45">
        <v>0</v>
      </c>
      <c r="D199" s="45">
        <v>0</v>
      </c>
      <c r="E199" s="45">
        <v>0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0</v>
      </c>
      <c r="M199" s="45">
        <v>0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  <c r="T199" s="45">
        <v>0</v>
      </c>
      <c r="U199" s="45">
        <v>0</v>
      </c>
      <c r="V199" s="45">
        <v>0</v>
      </c>
      <c r="W199" s="45">
        <v>0</v>
      </c>
      <c r="X199" s="45">
        <v>0</v>
      </c>
      <c r="Y199" s="45">
        <v>0</v>
      </c>
    </row>
    <row r="200" spans="1:25" ht="15">
      <c r="A200" s="33">
        <v>45463</v>
      </c>
      <c r="B200" s="45">
        <v>0</v>
      </c>
      <c r="C200" s="45">
        <v>0</v>
      </c>
      <c r="D200" s="45">
        <v>159.93</v>
      </c>
      <c r="E200" s="45">
        <v>42.39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45">
        <v>0</v>
      </c>
      <c r="P200" s="45">
        <v>0</v>
      </c>
      <c r="Q200" s="45">
        <v>0</v>
      </c>
      <c r="R200" s="45">
        <v>0</v>
      </c>
      <c r="S200" s="45">
        <v>0</v>
      </c>
      <c r="T200" s="45">
        <v>11.09</v>
      </c>
      <c r="U200" s="45">
        <v>0</v>
      </c>
      <c r="V200" s="45">
        <v>0</v>
      </c>
      <c r="W200" s="45">
        <v>0</v>
      </c>
      <c r="X200" s="45">
        <v>159.07</v>
      </c>
      <c r="Y200" s="45">
        <v>242.42</v>
      </c>
    </row>
    <row r="201" spans="1:25" ht="15">
      <c r="A201" s="33">
        <v>45464</v>
      </c>
      <c r="B201" s="45">
        <v>1092.8599999999999</v>
      </c>
      <c r="C201" s="45">
        <v>441.23</v>
      </c>
      <c r="D201" s="45">
        <v>737.5</v>
      </c>
      <c r="E201" s="45">
        <v>94.27</v>
      </c>
      <c r="F201" s="45">
        <v>71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289.60000000000002</v>
      </c>
      <c r="M201" s="45">
        <v>391.09</v>
      </c>
      <c r="N201" s="45">
        <v>122.54</v>
      </c>
      <c r="O201" s="45">
        <v>413.2</v>
      </c>
      <c r="P201" s="45">
        <v>560.88</v>
      </c>
      <c r="Q201" s="45">
        <v>498.65</v>
      </c>
      <c r="R201" s="45">
        <v>518.1</v>
      </c>
      <c r="S201" s="45">
        <v>694.09</v>
      </c>
      <c r="T201" s="45">
        <v>762.18</v>
      </c>
      <c r="U201" s="45">
        <v>689.59</v>
      </c>
      <c r="V201" s="45">
        <v>505.82</v>
      </c>
      <c r="W201" s="45">
        <v>975.83</v>
      </c>
      <c r="X201" s="45">
        <v>903.9</v>
      </c>
      <c r="Y201" s="45">
        <v>1330.35</v>
      </c>
    </row>
    <row r="202" spans="1:25" ht="15">
      <c r="A202" s="33">
        <v>45465</v>
      </c>
      <c r="B202" s="45">
        <v>42.13</v>
      </c>
      <c r="C202" s="45">
        <v>32.08</v>
      </c>
      <c r="D202" s="45">
        <v>0</v>
      </c>
      <c r="E202" s="45">
        <v>2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45">
        <v>36.74</v>
      </c>
      <c r="N202" s="45">
        <v>60.26</v>
      </c>
      <c r="O202" s="45">
        <v>86.11</v>
      </c>
      <c r="P202" s="45">
        <v>89.47</v>
      </c>
      <c r="Q202" s="45">
        <v>86.58</v>
      </c>
      <c r="R202" s="45">
        <v>55.74</v>
      </c>
      <c r="S202" s="45">
        <v>61.49</v>
      </c>
      <c r="T202" s="45">
        <v>51.83</v>
      </c>
      <c r="U202" s="45">
        <v>147.75</v>
      </c>
      <c r="V202" s="45">
        <v>22.1</v>
      </c>
      <c r="W202" s="45">
        <v>116.64</v>
      </c>
      <c r="X202" s="45">
        <v>916.78</v>
      </c>
      <c r="Y202" s="45">
        <v>535.16</v>
      </c>
    </row>
    <row r="203" spans="1:25" ht="15">
      <c r="A203" s="33">
        <v>45466</v>
      </c>
      <c r="B203" s="45">
        <v>106.96</v>
      </c>
      <c r="C203" s="45">
        <v>63.19</v>
      </c>
      <c r="D203" s="45">
        <v>96.77</v>
      </c>
      <c r="E203" s="45">
        <v>81.95</v>
      </c>
      <c r="F203" s="45">
        <v>66.430000000000007</v>
      </c>
      <c r="G203" s="45">
        <v>0</v>
      </c>
      <c r="H203" s="45">
        <v>0</v>
      </c>
      <c r="I203" s="45">
        <v>0</v>
      </c>
      <c r="J203" s="45">
        <v>0</v>
      </c>
      <c r="K203" s="45">
        <v>38.9</v>
      </c>
      <c r="L203" s="45">
        <v>77.290000000000006</v>
      </c>
      <c r="M203" s="45">
        <v>150.13</v>
      </c>
      <c r="N203" s="45">
        <v>195.43</v>
      </c>
      <c r="O203" s="45">
        <v>218.73</v>
      </c>
      <c r="P203" s="45">
        <v>206.74</v>
      </c>
      <c r="Q203" s="45">
        <v>109.91</v>
      </c>
      <c r="R203" s="45">
        <v>140.74</v>
      </c>
      <c r="S203" s="45">
        <v>120.19</v>
      </c>
      <c r="T203" s="45">
        <v>94.16</v>
      </c>
      <c r="U203" s="45">
        <v>93.24</v>
      </c>
      <c r="V203" s="45">
        <v>0</v>
      </c>
      <c r="W203" s="45">
        <v>44.49</v>
      </c>
      <c r="X203" s="45">
        <v>770.75</v>
      </c>
      <c r="Y203" s="45">
        <v>267.58999999999997</v>
      </c>
    </row>
    <row r="204" spans="1:25" ht="15">
      <c r="A204" s="33">
        <v>45467</v>
      </c>
      <c r="B204" s="45">
        <v>151.94999999999999</v>
      </c>
      <c r="C204" s="45">
        <v>93.86</v>
      </c>
      <c r="D204" s="45">
        <v>117.29</v>
      </c>
      <c r="E204" s="45">
        <v>0</v>
      </c>
      <c r="F204" s="45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21.31</v>
      </c>
      <c r="Q204" s="45">
        <v>44.22</v>
      </c>
      <c r="R204" s="45">
        <v>46.31</v>
      </c>
      <c r="S204" s="45">
        <v>39.119999999999997</v>
      </c>
      <c r="T204" s="45">
        <v>0</v>
      </c>
      <c r="U204" s="45">
        <v>0</v>
      </c>
      <c r="V204" s="45">
        <v>0</v>
      </c>
      <c r="W204" s="45">
        <v>20.46</v>
      </c>
      <c r="X204" s="45">
        <v>371.61</v>
      </c>
      <c r="Y204" s="45">
        <v>269.44</v>
      </c>
    </row>
    <row r="205" spans="1:25" ht="15">
      <c r="A205" s="33">
        <v>45468</v>
      </c>
      <c r="B205" s="45">
        <v>165.65</v>
      </c>
      <c r="C205" s="45">
        <v>83.19</v>
      </c>
      <c r="D205" s="45">
        <v>874.28</v>
      </c>
      <c r="E205" s="45">
        <v>2.25</v>
      </c>
      <c r="F205" s="45">
        <v>2.0699999999999998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5">
        <v>0</v>
      </c>
      <c r="M205" s="45">
        <v>0</v>
      </c>
      <c r="N205" s="45">
        <v>0</v>
      </c>
      <c r="O205" s="45">
        <v>0</v>
      </c>
      <c r="P205" s="45">
        <v>0</v>
      </c>
      <c r="Q205" s="45">
        <v>0</v>
      </c>
      <c r="R205" s="45">
        <v>25.64</v>
      </c>
      <c r="S205" s="45">
        <v>60.35</v>
      </c>
      <c r="T205" s="45">
        <v>88.09</v>
      </c>
      <c r="U205" s="45">
        <v>137.19999999999999</v>
      </c>
      <c r="V205" s="45">
        <v>59.59</v>
      </c>
      <c r="W205" s="45">
        <v>195.84</v>
      </c>
      <c r="X205" s="45">
        <v>623.46</v>
      </c>
      <c r="Y205" s="45">
        <v>748.86</v>
      </c>
    </row>
    <row r="206" spans="1:25" ht="15">
      <c r="A206" s="33">
        <v>45469</v>
      </c>
      <c r="B206" s="45">
        <v>290.83999999999997</v>
      </c>
      <c r="C206" s="45">
        <v>121.61</v>
      </c>
      <c r="D206" s="45">
        <v>927.26</v>
      </c>
      <c r="E206" s="45">
        <v>854.1</v>
      </c>
      <c r="F206" s="45">
        <v>646.4</v>
      </c>
      <c r="G206" s="45">
        <v>0</v>
      </c>
      <c r="H206" s="45">
        <v>0</v>
      </c>
      <c r="I206" s="45">
        <v>0</v>
      </c>
      <c r="J206" s="45">
        <v>0</v>
      </c>
      <c r="K206" s="45">
        <v>17.48</v>
      </c>
      <c r="L206" s="45">
        <v>34.82</v>
      </c>
      <c r="M206" s="45">
        <v>87.26</v>
      </c>
      <c r="N206" s="45">
        <v>107.33</v>
      </c>
      <c r="O206" s="45">
        <v>89.46</v>
      </c>
      <c r="P206" s="45">
        <v>94.97</v>
      </c>
      <c r="Q206" s="45">
        <v>73.72</v>
      </c>
      <c r="R206" s="45">
        <v>99.5</v>
      </c>
      <c r="S206" s="45">
        <v>135.11000000000001</v>
      </c>
      <c r="T206" s="45">
        <v>103.69</v>
      </c>
      <c r="U206" s="45">
        <v>136.46</v>
      </c>
      <c r="V206" s="45">
        <v>49.7</v>
      </c>
      <c r="W206" s="45">
        <v>174.29</v>
      </c>
      <c r="X206" s="45">
        <v>251.32</v>
      </c>
      <c r="Y206" s="45">
        <v>447.35</v>
      </c>
    </row>
    <row r="207" spans="1:25" ht="15">
      <c r="A207" s="33">
        <v>45470</v>
      </c>
      <c r="B207" s="45">
        <v>230.51</v>
      </c>
      <c r="C207" s="45">
        <v>125.21</v>
      </c>
      <c r="D207" s="45">
        <v>932.46</v>
      </c>
      <c r="E207" s="45">
        <v>857.45</v>
      </c>
      <c r="F207" s="45">
        <v>0</v>
      </c>
      <c r="G207" s="45">
        <v>0</v>
      </c>
      <c r="H207" s="45">
        <v>0</v>
      </c>
      <c r="I207" s="45">
        <v>0</v>
      </c>
      <c r="J207" s="45">
        <v>3.26</v>
      </c>
      <c r="K207" s="45">
        <v>25.17</v>
      </c>
      <c r="L207" s="45">
        <v>37.270000000000003</v>
      </c>
      <c r="M207" s="45">
        <v>59.17</v>
      </c>
      <c r="N207" s="45">
        <v>31.73</v>
      </c>
      <c r="O207" s="45">
        <v>39.369999999999997</v>
      </c>
      <c r="P207" s="45">
        <v>90.37</v>
      </c>
      <c r="Q207" s="45">
        <v>0</v>
      </c>
      <c r="R207" s="45">
        <v>0</v>
      </c>
      <c r="S207" s="45">
        <v>124.43</v>
      </c>
      <c r="T207" s="45">
        <v>54.76</v>
      </c>
      <c r="U207" s="45">
        <v>52.11</v>
      </c>
      <c r="V207" s="45">
        <v>15.3</v>
      </c>
      <c r="W207" s="45">
        <v>159.68</v>
      </c>
      <c r="X207" s="45">
        <v>357.48</v>
      </c>
      <c r="Y207" s="45">
        <v>585.33000000000004</v>
      </c>
    </row>
    <row r="208" spans="1:25" ht="15">
      <c r="A208" s="33">
        <v>45471</v>
      </c>
      <c r="B208" s="45">
        <v>189.68</v>
      </c>
      <c r="C208" s="45">
        <v>37.21</v>
      </c>
      <c r="D208" s="45">
        <v>203.46</v>
      </c>
      <c r="E208" s="45">
        <v>2.86</v>
      </c>
      <c r="F208" s="45">
        <v>2.12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5">
        <v>0</v>
      </c>
      <c r="M208" s="45">
        <v>0</v>
      </c>
      <c r="N208" s="45">
        <v>0</v>
      </c>
      <c r="O208" s="45">
        <v>0</v>
      </c>
      <c r="P208" s="45">
        <v>0</v>
      </c>
      <c r="Q208" s="45">
        <v>132.5</v>
      </c>
      <c r="R208" s="45">
        <v>138</v>
      </c>
      <c r="S208" s="45">
        <v>185.32</v>
      </c>
      <c r="T208" s="45">
        <v>103.51</v>
      </c>
      <c r="U208" s="45">
        <v>47.61</v>
      </c>
      <c r="V208" s="45">
        <v>0</v>
      </c>
      <c r="W208" s="45">
        <v>44.49</v>
      </c>
      <c r="X208" s="45">
        <v>203.64</v>
      </c>
      <c r="Y208" s="45">
        <v>274.88</v>
      </c>
    </row>
    <row r="209" spans="1:25" ht="15">
      <c r="A209" s="33">
        <v>45472</v>
      </c>
      <c r="B209" s="45">
        <v>112.79</v>
      </c>
      <c r="C209" s="45">
        <v>0</v>
      </c>
      <c r="D209" s="45">
        <v>1.31</v>
      </c>
      <c r="E209" s="45">
        <v>52.21</v>
      </c>
      <c r="F209" s="45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5">
        <v>0</v>
      </c>
      <c r="M209" s="45">
        <v>0</v>
      </c>
      <c r="N209" s="45">
        <v>0</v>
      </c>
      <c r="O209" s="45">
        <v>0</v>
      </c>
      <c r="P209" s="45">
        <v>0</v>
      </c>
      <c r="Q209" s="45">
        <v>37.119999999999997</v>
      </c>
      <c r="R209" s="45">
        <v>69.2</v>
      </c>
      <c r="S209" s="45">
        <v>10.7</v>
      </c>
      <c r="T209" s="45">
        <v>0</v>
      </c>
      <c r="U209" s="45">
        <v>0</v>
      </c>
      <c r="V209" s="45">
        <v>0</v>
      </c>
      <c r="W209" s="45">
        <v>0</v>
      </c>
      <c r="X209" s="45">
        <v>48.7</v>
      </c>
      <c r="Y209" s="45">
        <v>0</v>
      </c>
    </row>
    <row r="210" spans="1:25" ht="15">
      <c r="A210" s="33">
        <v>45473</v>
      </c>
      <c r="B210" s="45">
        <v>0</v>
      </c>
      <c r="C210" s="45">
        <v>0</v>
      </c>
      <c r="D210" s="45">
        <v>83.85</v>
      </c>
      <c r="E210" s="45">
        <v>35.79</v>
      </c>
      <c r="F210" s="45">
        <v>79.53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  <c r="T210" s="45">
        <v>0</v>
      </c>
      <c r="U210" s="45">
        <v>0</v>
      </c>
      <c r="V210" s="45">
        <v>0</v>
      </c>
      <c r="W210" s="45">
        <v>0</v>
      </c>
      <c r="X210" s="45">
        <v>0</v>
      </c>
      <c r="Y210" s="45">
        <v>0</v>
      </c>
    </row>
    <row r="213" spans="1:25">
      <c r="A213" s="46"/>
      <c r="B213" s="46"/>
      <c r="C213" s="46"/>
      <c r="D213" s="46"/>
      <c r="E213" s="46"/>
      <c r="F213" s="46"/>
      <c r="G213" s="47" t="s">
        <v>39</v>
      </c>
      <c r="H213" s="47"/>
      <c r="I213" s="48"/>
      <c r="J213" s="49"/>
      <c r="K213" s="49"/>
      <c r="L213" s="49"/>
      <c r="M213" s="49"/>
      <c r="N213" s="49"/>
      <c r="O213" s="49"/>
      <c r="P213" s="49"/>
      <c r="Q213" s="49"/>
      <c r="R213" s="50"/>
      <c r="S213" s="50"/>
      <c r="T213" s="49"/>
      <c r="U213" s="49"/>
      <c r="V213" s="49"/>
      <c r="W213" s="49"/>
      <c r="X213" s="49"/>
      <c r="Y213" s="49"/>
    </row>
    <row r="214" spans="1:25">
      <c r="A214" s="46" t="s">
        <v>40</v>
      </c>
      <c r="B214" s="46"/>
      <c r="C214" s="46"/>
      <c r="D214" s="46"/>
      <c r="E214" s="46"/>
      <c r="F214" s="46"/>
      <c r="G214" s="51" t="s">
        <v>52</v>
      </c>
      <c r="H214" s="51"/>
      <c r="I214" s="48"/>
      <c r="J214" s="49"/>
      <c r="K214" s="49"/>
      <c r="L214" s="49"/>
      <c r="M214" s="49"/>
      <c r="N214" s="49"/>
      <c r="O214" s="49"/>
      <c r="P214" s="49"/>
      <c r="Q214" s="49"/>
      <c r="R214" s="50"/>
      <c r="S214" s="50"/>
      <c r="T214" s="49"/>
      <c r="U214" s="49"/>
      <c r="V214" s="49"/>
      <c r="W214" s="49"/>
      <c r="X214" s="49"/>
      <c r="Y214" s="49"/>
    </row>
    <row r="215" spans="1:25">
      <c r="A215" s="46" t="s">
        <v>41</v>
      </c>
      <c r="B215" s="46"/>
      <c r="C215" s="46"/>
      <c r="D215" s="46"/>
      <c r="E215" s="46"/>
      <c r="F215" s="46"/>
      <c r="G215" s="51" t="s">
        <v>53</v>
      </c>
      <c r="H215" s="51"/>
      <c r="I215" s="48"/>
      <c r="J215" s="49"/>
      <c r="K215" s="49"/>
      <c r="L215" s="49"/>
      <c r="M215" s="49"/>
      <c r="N215" s="49"/>
      <c r="O215" s="49"/>
      <c r="P215" s="49"/>
      <c r="Q215" s="49"/>
      <c r="R215" s="50"/>
      <c r="S215" s="50"/>
      <c r="T215" s="49"/>
      <c r="U215" s="49"/>
      <c r="V215" s="49"/>
      <c r="W215" s="49"/>
      <c r="X215" s="49"/>
      <c r="Y215" s="49"/>
    </row>
    <row r="216" spans="1:25">
      <c r="A216" s="52"/>
      <c r="B216" s="52"/>
      <c r="C216" s="52"/>
      <c r="D216" s="53"/>
      <c r="E216" s="48"/>
      <c r="F216" s="48"/>
      <c r="G216" s="48"/>
      <c r="H216" s="48"/>
      <c r="I216" s="48"/>
      <c r="J216" s="49"/>
      <c r="K216" s="49"/>
      <c r="L216" s="49"/>
      <c r="M216" s="49"/>
      <c r="N216" s="49"/>
      <c r="O216" s="49"/>
      <c r="P216" s="49"/>
      <c r="Q216" s="49"/>
      <c r="R216" s="50"/>
      <c r="S216" s="50"/>
      <c r="T216" s="49"/>
      <c r="U216" s="49"/>
      <c r="V216" s="49"/>
      <c r="W216" s="49"/>
      <c r="X216" s="49"/>
      <c r="Y216" s="49"/>
    </row>
    <row r="217" spans="1:25">
      <c r="A217" s="52"/>
      <c r="B217" s="52"/>
      <c r="C217" s="52"/>
      <c r="D217" s="53"/>
      <c r="E217" s="48"/>
      <c r="F217" s="48"/>
      <c r="G217" s="48"/>
      <c r="H217" s="48"/>
      <c r="I217" s="48"/>
      <c r="J217" s="49"/>
      <c r="K217" s="49"/>
      <c r="L217" s="49"/>
      <c r="M217" s="49"/>
      <c r="N217" s="49"/>
      <c r="O217" s="49"/>
      <c r="P217" s="49"/>
      <c r="Q217" s="49"/>
      <c r="R217" s="50"/>
      <c r="S217" s="50"/>
      <c r="T217" s="49"/>
      <c r="U217" s="49"/>
      <c r="V217" s="49"/>
      <c r="W217" s="49"/>
      <c r="X217" s="49"/>
      <c r="Y217" s="49"/>
    </row>
    <row r="218" spans="1:25">
      <c r="A218" s="54" t="s">
        <v>42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5"/>
      <c r="L218" s="56" t="s">
        <v>54</v>
      </c>
      <c r="M218" s="56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</row>
    <row r="219" spans="1:25">
      <c r="A219" s="57"/>
      <c r="B219" s="58"/>
      <c r="C219" s="59"/>
      <c r="D219" s="59"/>
      <c r="E219" s="59"/>
      <c r="F219" s="59"/>
      <c r="G219" s="59"/>
      <c r="H219" s="59"/>
      <c r="I219" s="59"/>
      <c r="J219" s="59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</row>
    <row r="220" spans="1:25">
      <c r="A220" s="60" t="s">
        <v>43</v>
      </c>
      <c r="B220" s="60"/>
      <c r="C220" s="60"/>
      <c r="D220" s="60"/>
      <c r="E220" s="61"/>
      <c r="F220" s="61"/>
      <c r="G220" s="61"/>
      <c r="H220" s="62"/>
      <c r="I220" s="62"/>
      <c r="J220" s="62"/>
      <c r="K220" s="62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48"/>
      <c r="X220" s="48"/>
      <c r="Y220" s="48"/>
    </row>
    <row r="221" spans="1:25">
      <c r="A221" s="64"/>
      <c r="B221" s="65"/>
      <c r="C221" s="65"/>
      <c r="D221" s="66"/>
      <c r="E221" s="46" t="s">
        <v>44</v>
      </c>
      <c r="F221" s="46"/>
      <c r="G221" s="46"/>
      <c r="H221" s="46"/>
      <c r="I221" s="46"/>
      <c r="J221" s="46"/>
      <c r="K221" s="46"/>
      <c r="L221" s="46"/>
      <c r="M221" s="63"/>
      <c r="N221" s="63"/>
      <c r="O221" s="63"/>
      <c r="P221" s="63"/>
      <c r="Q221" s="63"/>
      <c r="R221" s="63"/>
      <c r="S221" s="63"/>
      <c r="T221" s="48"/>
      <c r="U221" s="48"/>
      <c r="V221" s="48"/>
      <c r="W221" s="48"/>
      <c r="X221" s="48"/>
      <c r="Y221" s="48"/>
    </row>
    <row r="222" spans="1:25" ht="15">
      <c r="A222" s="67"/>
      <c r="B222" s="68"/>
      <c r="C222" s="68"/>
      <c r="D222" s="69"/>
      <c r="E222" s="70" t="s">
        <v>45</v>
      </c>
      <c r="F222" s="71"/>
      <c r="G222" s="70" t="s">
        <v>46</v>
      </c>
      <c r="H222" s="71"/>
      <c r="I222" s="70" t="s">
        <v>47</v>
      </c>
      <c r="J222" s="71"/>
      <c r="K222" s="70" t="s">
        <v>48</v>
      </c>
      <c r="L222" s="71"/>
      <c r="M222" s="63"/>
      <c r="N222" s="63"/>
      <c r="O222" s="63"/>
      <c r="P222" s="63"/>
      <c r="Q222" s="63"/>
      <c r="R222" s="63"/>
      <c r="S222" s="63"/>
      <c r="T222" s="63"/>
      <c r="U222" s="63"/>
      <c r="V222" s="48"/>
      <c r="W222" s="48"/>
      <c r="X222" s="48"/>
      <c r="Y222" s="48"/>
    </row>
    <row r="223" spans="1:25" ht="58.5" customHeight="1">
      <c r="A223" s="72" t="s">
        <v>49</v>
      </c>
      <c r="B223" s="73"/>
      <c r="C223" s="73"/>
      <c r="D223" s="74"/>
      <c r="E223" s="75">
        <v>846593.22</v>
      </c>
      <c r="F223" s="76"/>
      <c r="G223" s="75">
        <v>894142.18</v>
      </c>
      <c r="H223" s="76"/>
      <c r="I223" s="75">
        <v>1181633.1200000001</v>
      </c>
      <c r="J223" s="76"/>
      <c r="K223" s="75">
        <v>1507317.61</v>
      </c>
      <c r="L223" s="76"/>
      <c r="M223" s="63"/>
      <c r="N223" s="63"/>
      <c r="O223" s="63"/>
      <c r="P223" s="63"/>
      <c r="Q223" s="63"/>
      <c r="R223" s="63"/>
      <c r="S223" s="63"/>
      <c r="T223" s="63"/>
      <c r="U223" s="63"/>
      <c r="V223" s="48"/>
      <c r="W223" s="48"/>
      <c r="X223" s="48"/>
      <c r="Y223" s="48"/>
    </row>
  </sheetData>
  <mergeCells count="28">
    <mergeCell ref="K222:L222"/>
    <mergeCell ref="A223:D223"/>
    <mergeCell ref="E223:F223"/>
    <mergeCell ref="G223:H223"/>
    <mergeCell ref="I223:J223"/>
    <mergeCell ref="K223:L223"/>
    <mergeCell ref="A214:F214"/>
    <mergeCell ref="G214:H214"/>
    <mergeCell ref="A215:F215"/>
    <mergeCell ref="G215:H215"/>
    <mergeCell ref="L218:M218"/>
    <mergeCell ref="A221:D222"/>
    <mergeCell ref="E221:L221"/>
    <mergeCell ref="E222:F222"/>
    <mergeCell ref="G222:H222"/>
    <mergeCell ref="I222:J222"/>
    <mergeCell ref="A77:A78"/>
    <mergeCell ref="A111:A112"/>
    <mergeCell ref="A145:A146"/>
    <mergeCell ref="A179:A180"/>
    <mergeCell ref="A213:F213"/>
    <mergeCell ref="G213:H213"/>
    <mergeCell ref="A1:T1"/>
    <mergeCell ref="U2:V2"/>
    <mergeCell ref="U3:V3"/>
    <mergeCell ref="A5:Q5"/>
    <mergeCell ref="A9:A10"/>
    <mergeCell ref="A43:A4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23"/>
  <sheetViews>
    <sheetView workbookViewId="0">
      <selection activeCell="I25" sqref="I25"/>
    </sheetView>
  </sheetViews>
  <sheetFormatPr defaultRowHeight="15.75"/>
  <cols>
    <col min="1" max="1" width="14.28515625" style="2" customWidth="1"/>
    <col min="2" max="25" width="8.7109375" style="2" customWidth="1"/>
  </cols>
  <sheetData>
    <row r="1" spans="1:25" ht="42.75" customHeight="1">
      <c r="A1" s="1" t="str">
        <f>'[1]3 ЦК'!A1:T1</f>
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15.75" customHeight="1">
      <c r="A2" s="3"/>
      <c r="B2" s="4" t="s">
        <v>1</v>
      </c>
      <c r="C2" s="5"/>
      <c r="D2" s="5"/>
      <c r="E2" s="5"/>
      <c r="H2" s="6"/>
      <c r="I2" s="6"/>
      <c r="J2" s="6"/>
      <c r="T2" s="7" t="str">
        <f>'[1]3 ЦК'!$T$2</f>
        <v>Июнь</v>
      </c>
      <c r="U2" s="8">
        <f>'[1]3 ЦК'!U2:V2</f>
        <v>2024</v>
      </c>
      <c r="V2" s="8"/>
    </row>
    <row r="3" spans="1:25">
      <c r="A3" s="9"/>
      <c r="B3" s="10" t="s">
        <v>2</v>
      </c>
      <c r="C3" s="11"/>
      <c r="D3" s="11"/>
      <c r="E3" s="11"/>
      <c r="H3" s="6"/>
      <c r="I3" s="6"/>
      <c r="J3" s="6"/>
      <c r="T3" s="12" t="s">
        <v>3</v>
      </c>
      <c r="U3" s="13" t="s">
        <v>4</v>
      </c>
      <c r="V3" s="13"/>
    </row>
    <row r="4" spans="1:25">
      <c r="A4" s="14" t="s">
        <v>5</v>
      </c>
      <c r="B4" s="14"/>
      <c r="C4" s="15"/>
      <c r="D4" s="16"/>
      <c r="E4" s="17"/>
      <c r="F4" s="18"/>
      <c r="G4" s="18"/>
      <c r="H4" s="18"/>
      <c r="I4" s="19"/>
      <c r="J4" s="20"/>
    </row>
    <row r="5" spans="1:25" ht="46.5" customHeight="1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25">
      <c r="A6" s="19"/>
      <c r="B6" s="22"/>
      <c r="C6" s="22"/>
      <c r="D6" s="22"/>
      <c r="E6" s="22"/>
      <c r="F6" s="22"/>
      <c r="G6" s="22"/>
      <c r="H6" s="22"/>
      <c r="I6" s="22"/>
      <c r="J6" s="22"/>
    </row>
    <row r="7" spans="1:25">
      <c r="A7" s="23" t="s">
        <v>7</v>
      </c>
      <c r="B7" s="19"/>
      <c r="C7" s="19"/>
      <c r="D7" s="19"/>
      <c r="E7" s="19"/>
      <c r="F7" s="19"/>
      <c r="G7" s="19"/>
      <c r="H7" s="19"/>
      <c r="I7" s="19"/>
      <c r="J7" s="19"/>
    </row>
    <row r="9" spans="1:25">
      <c r="A9" s="24" t="s">
        <v>8</v>
      </c>
      <c r="B9" s="25"/>
      <c r="C9" s="26"/>
      <c r="D9" s="27"/>
      <c r="E9" s="27"/>
      <c r="F9" s="27"/>
      <c r="G9" s="28" t="s">
        <v>9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1:25" ht="24">
      <c r="A10" s="30"/>
      <c r="B10" s="31" t="s">
        <v>10</v>
      </c>
      <c r="C10" s="32" t="s">
        <v>11</v>
      </c>
      <c r="D10" s="32" t="s">
        <v>12</v>
      </c>
      <c r="E10" s="32" t="s">
        <v>13</v>
      </c>
      <c r="F10" s="32" t="s">
        <v>14</v>
      </c>
      <c r="G10" s="32" t="s">
        <v>15</v>
      </c>
      <c r="H10" s="32" t="s">
        <v>16</v>
      </c>
      <c r="I10" s="32" t="s">
        <v>17</v>
      </c>
      <c r="J10" s="32" t="s">
        <v>18</v>
      </c>
      <c r="K10" s="32" t="s">
        <v>19</v>
      </c>
      <c r="L10" s="32" t="s">
        <v>20</v>
      </c>
      <c r="M10" s="32" t="s">
        <v>21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2" t="s">
        <v>28</v>
      </c>
      <c r="U10" s="32" t="s">
        <v>29</v>
      </c>
      <c r="V10" s="32" t="s">
        <v>30</v>
      </c>
      <c r="W10" s="32" t="s">
        <v>31</v>
      </c>
      <c r="X10" s="32" t="s">
        <v>32</v>
      </c>
      <c r="Y10" s="32" t="s">
        <v>33</v>
      </c>
    </row>
    <row r="11" spans="1:25" ht="15">
      <c r="A11" s="33">
        <v>45444</v>
      </c>
      <c r="B11" s="34">
        <f>SUMIFS('[1]1. Отчет АТС'!$C:$C,'[1]1. Отчет АТС'!$A:$A,$A11,'[1]1. Отчет АТС'!$B:$B,0)+'[1]2. Иные услуги'!$D$11+('[1]3. Услуги по передаче'!$E$10)+('[1]4. СН (Установленные)'!$E$12*1000)+'[1]5. Плата за УРП'!$D$6</f>
        <v>1603.5020002339911</v>
      </c>
      <c r="C11" s="34">
        <f>SUMIFS('[1]1. Отчет АТС'!$C:$C,'[1]1. Отчет АТС'!$A:$A,$A11,'[1]1. Отчет АТС'!$B:$B,1)+'[1]2. Иные услуги'!$D$11+('[1]3. Услуги по передаче'!$E$10)+('[1]4. СН (Установленные)'!$E$12*1000)+'[1]5. Плата за УРП'!$D$6</f>
        <v>1549.2020002339912</v>
      </c>
      <c r="D11" s="34">
        <f>SUMIFS('[1]1. Отчет АТС'!$C:$C,'[1]1. Отчет АТС'!$A:$A,$A11,'[1]1. Отчет АТС'!$B:$B,2)+'[1]2. Иные услуги'!$D$11+('[1]3. Услуги по передаче'!$E$10)+('[1]4. СН (Установленные)'!$E$12*1000)+'[1]5. Плата за УРП'!$D$6</f>
        <v>1401.922000233991</v>
      </c>
      <c r="E11" s="34">
        <f>SUMIFS('[1]1. Отчет АТС'!$C:$C,'[1]1. Отчет АТС'!$A:$A,$A11,'[1]1. Отчет АТС'!$B:$B,3)+'[1]2. Иные услуги'!$D$11+('[1]3. Услуги по передаче'!$E$10)+('[1]4. СН (Установленные)'!$E$12*1000)+'[1]5. Плата за УРП'!$D$6</f>
        <v>1277.162000233991</v>
      </c>
      <c r="F11" s="34">
        <f>SUMIFS('[1]1. Отчет АТС'!$C:$C,'[1]1. Отчет АТС'!$A:$A,$A11,'[1]1. Отчет АТС'!$B:$B,4)+'[1]2. Иные услуги'!$D$11+('[1]3. Услуги по передаче'!$E$10)+('[1]4. СН (Установленные)'!$E$12*1000)+'[1]5. Плата за УРП'!$D$6</f>
        <v>1055.2220002339909</v>
      </c>
      <c r="G11" s="34">
        <f>SUMIFS('[1]1. Отчет АТС'!$C:$C,'[1]1. Отчет АТС'!$A:$A,$A11,'[1]1. Отчет АТС'!$B:$B,5)+'[1]2. Иные услуги'!$D$11+('[1]3. Услуги по передаче'!$E$10)+('[1]4. СН (Установленные)'!$E$12*1000)+'[1]5. Плата за УРП'!$D$6</f>
        <v>975.872000233991</v>
      </c>
      <c r="H11" s="34">
        <f>SUMIFS('[1]1. Отчет АТС'!$C:$C,'[1]1. Отчет АТС'!$A:$A,$A11,'[1]1. Отчет АТС'!$B:$B,6)+'[1]2. Иные услуги'!$D$11+('[1]3. Услуги по передаче'!$E$10)+('[1]4. СН (Установленные)'!$E$12*1000)+'[1]5. Плата за УРП'!$D$6</f>
        <v>395.22200023399103</v>
      </c>
      <c r="I11" s="34">
        <f>SUMIFS('[1]1. Отчет АТС'!$C:$C,'[1]1. Отчет АТС'!$A:$A,$A11,'[1]1. Отчет АТС'!$B:$B,7)+'[1]2. Иные услуги'!$D$11+('[1]3. Услуги по передаче'!$E$10)+('[1]4. СН (Установленные)'!$E$12*1000)+'[1]5. Плата за УРП'!$D$6</f>
        <v>1498.872000233991</v>
      </c>
      <c r="J11" s="34">
        <f>SUMIFS('[1]1. Отчет АТС'!$C:$C,'[1]1. Отчет АТС'!$A:$A,$A11,'[1]1. Отчет АТС'!$B:$B,8)+'[1]2. Иные услуги'!$D$11+('[1]3. Услуги по передаче'!$E$10)+('[1]4. СН (Установленные)'!$E$12*1000)+'[1]5. Плата за УРП'!$D$6</f>
        <v>1791.9620002339911</v>
      </c>
      <c r="K11" s="34">
        <f>SUMIFS('[1]1. Отчет АТС'!$C:$C,'[1]1. Отчет АТС'!$A:$A,$A11,'[1]1. Отчет АТС'!$B:$B,9)+'[1]2. Иные услуги'!$D$11+('[1]3. Услуги по передаче'!$E$10)+('[1]4. СН (Установленные)'!$E$12*1000)+'[1]5. Плата за УРП'!$D$6</f>
        <v>1955.822000233991</v>
      </c>
      <c r="L11" s="34">
        <f>SUMIFS('[1]1. Отчет АТС'!$C:$C,'[1]1. Отчет АТС'!$A:$A,$A11,'[1]1. Отчет АТС'!$B:$B,10)+'[1]2. Иные услуги'!$D$11+('[1]3. Услуги по передаче'!$E$10)+('[1]4. СН (Установленные)'!$E$12*1000)+'[1]5. Плата за УРП'!$D$6</f>
        <v>2037.842000233991</v>
      </c>
      <c r="M11" s="34">
        <f>SUMIFS('[1]1. Отчет АТС'!$C:$C,'[1]1. Отчет АТС'!$A:$A,$A11,'[1]1. Отчет АТС'!$B:$B,11)+'[1]2. Иные услуги'!$D$11+('[1]3. Услуги по передаче'!$E$10)+('[1]4. СН (Установленные)'!$E$12*1000)+'[1]5. Плата за УРП'!$D$6</f>
        <v>1827.4320002339912</v>
      </c>
      <c r="N11" s="34">
        <f>SUMIFS('[1]1. Отчет АТС'!$C:$C,'[1]1. Отчет АТС'!$A:$A,$A11,'[1]1. Отчет АТС'!$B:$B,12)+'[1]2. Иные услуги'!$D$11+('[1]3. Услуги по передаче'!$E$10)+('[1]4. СН (Установленные)'!$E$12*1000)+'[1]5. Плата за УРП'!$D$6</f>
        <v>1823.102000233991</v>
      </c>
      <c r="O11" s="34">
        <f>SUMIFS('[1]1. Отчет АТС'!$C:$C,'[1]1. Отчет АТС'!$A:$A,$A11,'[1]1. Отчет АТС'!$B:$B,13)+'[1]2. Иные услуги'!$D$11+('[1]3. Услуги по передаче'!$E$10)+('[1]4. СН (Установленные)'!$E$12*1000)+'[1]5. Плата за УРП'!$D$6</f>
        <v>1832.622000233991</v>
      </c>
      <c r="P11" s="34">
        <f>SUMIFS('[1]1. Отчет АТС'!$C:$C,'[1]1. Отчет АТС'!$A:$A,$A11,'[1]1. Отчет АТС'!$B:$B,14)+'[1]2. Иные услуги'!$D$11+('[1]3. Услуги по передаче'!$E$10)+('[1]4. СН (Установленные)'!$E$12*1000)+'[1]5. Плата за УРП'!$D$6</f>
        <v>1822.2520002339911</v>
      </c>
      <c r="Q11" s="34">
        <f>SUMIFS('[1]1. Отчет АТС'!$C:$C,'[1]1. Отчет АТС'!$A:$A,$A11,'[1]1. Отчет АТС'!$B:$B,15)+'[1]2. Иные услуги'!$D$11+('[1]3. Услуги по передаче'!$E$10)+('[1]4. СН (Установленные)'!$E$12*1000)+'[1]5. Плата за УРП'!$D$6</f>
        <v>1842.162000233991</v>
      </c>
      <c r="R11" s="34">
        <f>SUMIFS('[1]1. Отчет АТС'!$C:$C,'[1]1. Отчет АТС'!$A:$A,$A11,'[1]1. Отчет АТС'!$B:$B,16)+'[1]2. Иные услуги'!$D$11+('[1]3. Услуги по передаче'!$E$10)+('[1]4. СН (Установленные)'!$E$12*1000)+'[1]5. Плата за УРП'!$D$6</f>
        <v>1893.4920002339911</v>
      </c>
      <c r="S11" s="34">
        <f>SUMIFS('[1]1. Отчет АТС'!$C:$C,'[1]1. Отчет АТС'!$A:$A,$A11,'[1]1. Отчет АТС'!$B:$B,17)+'[1]2. Иные услуги'!$D$11+('[1]3. Услуги по передаче'!$E$10)+('[1]4. СН (Установленные)'!$E$12*1000)+'[1]5. Плата за УРП'!$D$6</f>
        <v>2149.662000233991</v>
      </c>
      <c r="T11" s="34">
        <f>SUMIFS('[1]1. Отчет АТС'!$C:$C,'[1]1. Отчет АТС'!$A:$A,$A11,'[1]1. Отчет АТС'!$B:$B,18)+'[1]2. Иные услуги'!$D$11+('[1]3. Услуги по передаче'!$E$10)+('[1]4. СН (Установленные)'!$E$12*1000)+'[1]5. Плата за УРП'!$D$6</f>
        <v>2099.4420002339912</v>
      </c>
      <c r="U11" s="34">
        <f>SUMIFS('[1]1. Отчет АТС'!$C:$C,'[1]1. Отчет АТС'!$A:$A,$A11,'[1]1. Отчет АТС'!$B:$B,19)+'[1]2. Иные услуги'!$D$11+('[1]3. Услуги по передаче'!$E$10)+('[1]4. СН (Установленные)'!$E$12*1000)+'[1]5. Плата за УРП'!$D$6</f>
        <v>2069.662000233991</v>
      </c>
      <c r="V11" s="34">
        <f>SUMIFS('[1]1. Отчет АТС'!$C:$C,'[1]1. Отчет АТС'!$A:$A,$A11,'[1]1. Отчет АТС'!$B:$B,20)+'[1]2. Иные услуги'!$D$11+('[1]3. Услуги по передаче'!$E$10)+('[1]4. СН (Установленные)'!$E$12*1000)+'[1]5. Плата за УРП'!$D$6</f>
        <v>2193.2020002339914</v>
      </c>
      <c r="W11" s="34">
        <f>SUMIFS('[1]1. Отчет АТС'!$C:$C,'[1]1. Отчет АТС'!$A:$A,$A11,'[1]1. Отчет АТС'!$B:$B,21)+'[1]2. Иные услуги'!$D$11+('[1]3. Услуги по передаче'!$E$10)+('[1]4. СН (Установленные)'!$E$12*1000)+'[1]5. Плата за УРП'!$D$6</f>
        <v>2105.082000233991</v>
      </c>
      <c r="X11" s="34">
        <f>SUMIFS('[1]1. Отчет АТС'!$C:$C,'[1]1. Отчет АТС'!$A:$A,$A11,'[1]1. Отчет АТС'!$B:$B,22)+'[1]2. Иные услуги'!$D$11+('[1]3. Услуги по передаче'!$E$10)+('[1]4. СН (Установленные)'!$E$12*1000)+'[1]5. Плата за УРП'!$D$6</f>
        <v>1803.7720002339911</v>
      </c>
      <c r="Y11" s="34">
        <f>SUMIFS('[1]1. Отчет АТС'!$C:$C,'[1]1. Отчет АТС'!$A:$A,$A11,'[1]1. Отчет АТС'!$B:$B,23)+'[1]2. Иные услуги'!$D$11+('[1]3. Услуги по передаче'!$E$10)+('[1]4. СН (Установленные)'!$E$12*1000)+'[1]5. Плата за УРП'!$D$6</f>
        <v>1633.392000233991</v>
      </c>
    </row>
    <row r="12" spans="1:25" ht="15">
      <c r="A12" s="33">
        <v>45445</v>
      </c>
      <c r="B12" s="34">
        <f>SUMIFS('[1]1. Отчет АТС'!$C:$C,'[1]1. Отчет АТС'!$A:$A,$A12,'[1]1. Отчет АТС'!$B:$B,0)+'[1]2. Иные услуги'!$D$11+('[1]3. Услуги по передаче'!$E$10)+('[1]4. СН (Установленные)'!$E$12*1000)+'[1]5. Плата за УРП'!$D$6</f>
        <v>1562.412000233991</v>
      </c>
      <c r="C12" s="34">
        <f>SUMIFS('[1]1. Отчет АТС'!$C:$C,'[1]1. Отчет АТС'!$A:$A,$A12,'[1]1. Отчет АТС'!$B:$B,1)+'[1]2. Иные услуги'!$D$11+('[1]3. Услуги по передаче'!$E$10)+('[1]4. СН (Установленные)'!$E$12*1000)+'[1]5. Плата за УРП'!$D$6</f>
        <v>1359.0220002339909</v>
      </c>
      <c r="D12" s="34">
        <f>SUMIFS('[1]1. Отчет АТС'!$C:$C,'[1]1. Отчет АТС'!$A:$A,$A12,'[1]1. Отчет АТС'!$B:$B,2)+'[1]2. Иные услуги'!$D$11+('[1]3. Услуги по передаче'!$E$10)+('[1]4. СН (Установленные)'!$E$12*1000)+'[1]5. Плата за УРП'!$D$6</f>
        <v>1159.7120002339909</v>
      </c>
      <c r="E12" s="34">
        <f>SUMIFS('[1]1. Отчет АТС'!$C:$C,'[1]1. Отчет АТС'!$A:$A,$A12,'[1]1. Отчет АТС'!$B:$B,3)+'[1]2. Иные услуги'!$D$11+('[1]3. Услуги по передаче'!$E$10)+('[1]4. СН (Установленные)'!$E$12*1000)+'[1]5. Плата за УРП'!$D$6</f>
        <v>1026.102000233991</v>
      </c>
      <c r="F12" s="34">
        <f>SUMIFS('[1]1. Отчет АТС'!$C:$C,'[1]1. Отчет АТС'!$A:$A,$A12,'[1]1. Отчет АТС'!$B:$B,4)+'[1]2. Иные услуги'!$D$11+('[1]3. Услуги по передаче'!$E$10)+('[1]4. СН (Установленные)'!$E$12*1000)+'[1]5. Плата за УРП'!$D$6</f>
        <v>942.44200023399094</v>
      </c>
      <c r="G12" s="34">
        <f>SUMIFS('[1]1. Отчет АТС'!$C:$C,'[1]1. Отчет АТС'!$A:$A,$A12,'[1]1. Отчет АТС'!$B:$B,5)+'[1]2. Иные услуги'!$D$11+('[1]3. Услуги по передаче'!$E$10)+('[1]4. СН (Установленные)'!$E$12*1000)+'[1]5. Плата за УРП'!$D$6</f>
        <v>961.252000233991</v>
      </c>
      <c r="H12" s="34">
        <f>SUMIFS('[1]1. Отчет АТС'!$C:$C,'[1]1. Отчет АТС'!$A:$A,$A12,'[1]1. Отчет АТС'!$B:$B,6)+'[1]2. Иные услуги'!$D$11+('[1]3. Услуги по передаче'!$E$10)+('[1]4. СН (Установленные)'!$E$12*1000)+'[1]5. Плата за УРП'!$D$6</f>
        <v>389.80200023399101</v>
      </c>
      <c r="I12" s="34">
        <f>SUMIFS('[1]1. Отчет АТС'!$C:$C,'[1]1. Отчет АТС'!$A:$A,$A12,'[1]1. Отчет АТС'!$B:$B,7)+'[1]2. Иные услуги'!$D$11+('[1]3. Услуги по передаче'!$E$10)+('[1]4. СН (Установленные)'!$E$12*1000)+'[1]5. Плата за УРП'!$D$6</f>
        <v>393.26200023399099</v>
      </c>
      <c r="J12" s="34">
        <f>SUMIFS('[1]1. Отчет АТС'!$C:$C,'[1]1. Отчет АТС'!$A:$A,$A12,'[1]1. Отчет АТС'!$B:$B,8)+'[1]2. Иные услуги'!$D$11+('[1]3. Услуги по передаче'!$E$10)+('[1]4. СН (Установленные)'!$E$12*1000)+'[1]5. Плата за УРП'!$D$6</f>
        <v>1651.2420002339911</v>
      </c>
      <c r="K12" s="34">
        <f>SUMIFS('[1]1. Отчет АТС'!$C:$C,'[1]1. Отчет АТС'!$A:$A,$A12,'[1]1. Отчет АТС'!$B:$B,9)+'[1]2. Иные услуги'!$D$11+('[1]3. Услуги по передаче'!$E$10)+('[1]4. СН (Установленные)'!$E$12*1000)+'[1]5. Плата за УРП'!$D$6</f>
        <v>1990.822000233991</v>
      </c>
      <c r="L12" s="34">
        <f>SUMIFS('[1]1. Отчет АТС'!$C:$C,'[1]1. Отчет АТС'!$A:$A,$A12,'[1]1. Отчет АТС'!$B:$B,10)+'[1]2. Иные услуги'!$D$11+('[1]3. Услуги по передаче'!$E$10)+('[1]4. СН (Установленные)'!$E$12*1000)+'[1]5. Плата за УРП'!$D$6</f>
        <v>2114.5920002339908</v>
      </c>
      <c r="M12" s="34">
        <f>SUMIFS('[1]1. Отчет АТС'!$C:$C,'[1]1. Отчет АТС'!$A:$A,$A12,'[1]1. Отчет АТС'!$B:$B,11)+'[1]2. Иные услуги'!$D$11+('[1]3. Услуги по передаче'!$E$10)+('[1]4. СН (Установленные)'!$E$12*1000)+'[1]5. Плата за УРП'!$D$6</f>
        <v>2122.9520002339914</v>
      </c>
      <c r="N12" s="34">
        <f>SUMIFS('[1]1. Отчет АТС'!$C:$C,'[1]1. Отчет АТС'!$A:$A,$A12,'[1]1. Отчет АТС'!$B:$B,12)+'[1]2. Иные услуги'!$D$11+('[1]3. Услуги по передаче'!$E$10)+('[1]4. СН (Установленные)'!$E$12*1000)+'[1]5. Плата за УРП'!$D$6</f>
        <v>2118.9720002339909</v>
      </c>
      <c r="O12" s="34">
        <f>SUMIFS('[1]1. Отчет АТС'!$C:$C,'[1]1. Отчет АТС'!$A:$A,$A12,'[1]1. Отчет АТС'!$B:$B,13)+'[1]2. Иные услуги'!$D$11+('[1]3. Услуги по передаче'!$E$10)+('[1]4. СН (Установленные)'!$E$12*1000)+'[1]5. Плата за УРП'!$D$6</f>
        <v>2148.2920002339911</v>
      </c>
      <c r="P12" s="34">
        <f>SUMIFS('[1]1. Отчет АТС'!$C:$C,'[1]1. Отчет АТС'!$A:$A,$A12,'[1]1. Отчет АТС'!$B:$B,14)+'[1]2. Иные услуги'!$D$11+('[1]3. Услуги по передаче'!$E$10)+('[1]4. СН (Установленные)'!$E$12*1000)+'[1]5. Плата за УРП'!$D$6</f>
        <v>2214.4020002339912</v>
      </c>
      <c r="Q12" s="34">
        <f>SUMIFS('[1]1. Отчет АТС'!$C:$C,'[1]1. Отчет АТС'!$A:$A,$A12,'[1]1. Отчет АТС'!$B:$B,15)+'[1]2. Иные услуги'!$D$11+('[1]3. Услуги по передаче'!$E$10)+('[1]4. СН (Установленные)'!$E$12*1000)+'[1]5. Плата за УРП'!$D$6</f>
        <v>2264.6120002339912</v>
      </c>
      <c r="R12" s="34">
        <f>SUMIFS('[1]1. Отчет АТС'!$C:$C,'[1]1. Отчет АТС'!$A:$A,$A12,'[1]1. Отчет АТС'!$B:$B,16)+'[1]2. Иные услуги'!$D$11+('[1]3. Услуги по передаче'!$E$10)+('[1]4. СН (Установленные)'!$E$12*1000)+'[1]5. Плата за УРП'!$D$6</f>
        <v>2303.4720002339909</v>
      </c>
      <c r="S12" s="34">
        <f>SUMIFS('[1]1. Отчет АТС'!$C:$C,'[1]1. Отчет АТС'!$A:$A,$A12,'[1]1. Отчет АТС'!$B:$B,17)+'[1]2. Иные услуги'!$D$11+('[1]3. Услуги по передаче'!$E$10)+('[1]4. СН (Установленные)'!$E$12*1000)+'[1]5. Плата за УРП'!$D$6</f>
        <v>2325.1520002339912</v>
      </c>
      <c r="T12" s="34">
        <f>SUMIFS('[1]1. Отчет АТС'!$C:$C,'[1]1. Отчет АТС'!$A:$A,$A12,'[1]1. Отчет АТС'!$B:$B,18)+'[1]2. Иные услуги'!$D$11+('[1]3. Услуги по передаче'!$E$10)+('[1]4. СН (Установленные)'!$E$12*1000)+'[1]5. Плата за УРП'!$D$6</f>
        <v>2325.7920002339911</v>
      </c>
      <c r="U12" s="34">
        <f>SUMIFS('[1]1. Отчет АТС'!$C:$C,'[1]1. Отчет АТС'!$A:$A,$A12,'[1]1. Отчет АТС'!$B:$B,19)+'[1]2. Иные услуги'!$D$11+('[1]3. Услуги по передаче'!$E$10)+('[1]4. СН (Установленные)'!$E$12*1000)+'[1]5. Плата за УРП'!$D$6</f>
        <v>2216.9320002339909</v>
      </c>
      <c r="V12" s="34">
        <f>SUMIFS('[1]1. Отчет АТС'!$C:$C,'[1]1. Отчет АТС'!$A:$A,$A12,'[1]1. Отчет АТС'!$B:$B,20)+'[1]2. Иные услуги'!$D$11+('[1]3. Услуги по передаче'!$E$10)+('[1]4. СН (Установленные)'!$E$12*1000)+'[1]5. Плата за УРП'!$D$6</f>
        <v>2250.6920002339912</v>
      </c>
      <c r="W12" s="34">
        <f>SUMIFS('[1]1. Отчет АТС'!$C:$C,'[1]1. Отчет АТС'!$A:$A,$A12,'[1]1. Отчет АТС'!$B:$B,21)+'[1]2. Иные услуги'!$D$11+('[1]3. Услуги по передаче'!$E$10)+('[1]4. СН (Установленные)'!$E$12*1000)+'[1]5. Плата за УРП'!$D$6</f>
        <v>2262.7320002339911</v>
      </c>
      <c r="X12" s="34">
        <f>SUMIFS('[1]1. Отчет АТС'!$C:$C,'[1]1. Отчет АТС'!$A:$A,$A12,'[1]1. Отчет АТС'!$B:$B,22)+'[1]2. Иные услуги'!$D$11+('[1]3. Услуги по передаче'!$E$10)+('[1]4. СН (Установленные)'!$E$12*1000)+'[1]5. Плата за УРП'!$D$6</f>
        <v>2123.102000233991</v>
      </c>
      <c r="Y12" s="34">
        <f>SUMIFS('[1]1. Отчет АТС'!$C:$C,'[1]1. Отчет АТС'!$A:$A,$A12,'[1]1. Отчет АТС'!$B:$B,23)+'[1]2. Иные услуги'!$D$11+('[1]3. Услуги по передаче'!$E$10)+('[1]4. СН (Установленные)'!$E$12*1000)+'[1]5. Плата за УРП'!$D$6</f>
        <v>1739.4520002339912</v>
      </c>
    </row>
    <row r="13" spans="1:25" ht="15">
      <c r="A13" s="33">
        <v>45446</v>
      </c>
      <c r="B13" s="34">
        <f>SUMIFS('[1]1. Отчет АТС'!$C:$C,'[1]1. Отчет АТС'!$A:$A,$A13,'[1]1. Отчет АТС'!$B:$B,0)+'[1]2. Иные услуги'!$D$11+('[1]3. Услуги по передаче'!$E$10)+('[1]4. СН (Установленные)'!$E$12*1000)+'[1]5. Плата за УРП'!$D$6</f>
        <v>1612.102000233991</v>
      </c>
      <c r="C13" s="34">
        <f>SUMIFS('[1]1. Отчет АТС'!$C:$C,'[1]1. Отчет АТС'!$A:$A,$A13,'[1]1. Отчет АТС'!$B:$B,1)+'[1]2. Иные услуги'!$D$11+('[1]3. Услуги по передаче'!$E$10)+('[1]4. СН (Установленные)'!$E$12*1000)+'[1]5. Плата за УРП'!$D$6</f>
        <v>1393.4820002339909</v>
      </c>
      <c r="D13" s="34">
        <f>SUMIFS('[1]1. Отчет АТС'!$C:$C,'[1]1. Отчет АТС'!$A:$A,$A13,'[1]1. Отчет АТС'!$B:$B,2)+'[1]2. Иные услуги'!$D$11+('[1]3. Услуги по передаче'!$E$10)+('[1]4. СН (Установленные)'!$E$12*1000)+'[1]5. Плата за УРП'!$D$6</f>
        <v>1360.372000233991</v>
      </c>
      <c r="E13" s="34">
        <f>SUMIFS('[1]1. Отчет АТС'!$C:$C,'[1]1. Отчет АТС'!$A:$A,$A13,'[1]1. Отчет АТС'!$B:$B,3)+'[1]2. Иные услуги'!$D$11+('[1]3. Услуги по передаче'!$E$10)+('[1]4. СН (Установленные)'!$E$12*1000)+'[1]5. Плата за УРП'!$D$6</f>
        <v>1205.402000233991</v>
      </c>
      <c r="F13" s="34">
        <f>SUMIFS('[1]1. Отчет АТС'!$C:$C,'[1]1. Отчет АТС'!$A:$A,$A13,'[1]1. Отчет АТС'!$B:$B,4)+'[1]2. Иные услуги'!$D$11+('[1]3. Услуги по передаче'!$E$10)+('[1]4. СН (Установленные)'!$E$12*1000)+'[1]5. Плата за УРП'!$D$6</f>
        <v>1138.5720002339908</v>
      </c>
      <c r="G13" s="34">
        <f>SUMIFS('[1]1. Отчет АТС'!$C:$C,'[1]1. Отчет АТС'!$A:$A,$A13,'[1]1. Отчет АТС'!$B:$B,5)+'[1]2. Иные услуги'!$D$11+('[1]3. Услуги по передаче'!$E$10)+('[1]4. СН (Установленные)'!$E$12*1000)+'[1]5. Плата за УРП'!$D$6</f>
        <v>1338.6920002339909</v>
      </c>
      <c r="H13" s="34">
        <f>SUMIFS('[1]1. Отчет АТС'!$C:$C,'[1]1. Отчет АТС'!$A:$A,$A13,'[1]1. Отчет АТС'!$B:$B,6)+'[1]2. Иные услуги'!$D$11+('[1]3. Услуги по передаче'!$E$10)+('[1]4. СН (Установленные)'!$E$12*1000)+'[1]5. Плата за УРП'!$D$6</f>
        <v>1483.832000233991</v>
      </c>
      <c r="I13" s="34">
        <f>SUMIFS('[1]1. Отчет АТС'!$C:$C,'[1]1. Отчет АТС'!$A:$A,$A13,'[1]1. Отчет АТС'!$B:$B,7)+'[1]2. Иные услуги'!$D$11+('[1]3. Услуги по передаче'!$E$10)+('[1]4. СН (Установленные)'!$E$12*1000)+'[1]5. Плата за УРП'!$D$6</f>
        <v>1683.402000233991</v>
      </c>
      <c r="J13" s="34">
        <f>SUMIFS('[1]1. Отчет АТС'!$C:$C,'[1]1. Отчет АТС'!$A:$A,$A13,'[1]1. Отчет АТС'!$B:$B,8)+'[1]2. Иные услуги'!$D$11+('[1]3. Услуги по передаче'!$E$10)+('[1]4. СН (Установленные)'!$E$12*1000)+'[1]5. Плата за УРП'!$D$6</f>
        <v>2175.5920002339908</v>
      </c>
      <c r="K13" s="34">
        <f>SUMIFS('[1]1. Отчет АТС'!$C:$C,'[1]1. Отчет АТС'!$A:$A,$A13,'[1]1. Отчет АТС'!$B:$B,9)+'[1]2. Иные услуги'!$D$11+('[1]3. Услуги по передаче'!$E$10)+('[1]4. СН (Установленные)'!$E$12*1000)+'[1]5. Плата за УРП'!$D$6</f>
        <v>2383.0320002339909</v>
      </c>
      <c r="L13" s="34">
        <f>SUMIFS('[1]1. Отчет АТС'!$C:$C,'[1]1. Отчет АТС'!$A:$A,$A13,'[1]1. Отчет АТС'!$B:$B,10)+'[1]2. Иные услуги'!$D$11+('[1]3. Услуги по передаче'!$E$10)+('[1]4. СН (Установленные)'!$E$12*1000)+'[1]5. Плата за УРП'!$D$6</f>
        <v>2386.0220002339911</v>
      </c>
      <c r="M13" s="34">
        <f>SUMIFS('[1]1. Отчет АТС'!$C:$C,'[1]1. Отчет АТС'!$A:$A,$A13,'[1]1. Отчет АТС'!$B:$B,11)+'[1]2. Иные услуги'!$D$11+('[1]3. Услуги по передаче'!$E$10)+('[1]4. СН (Установленные)'!$E$12*1000)+'[1]5. Плата за УРП'!$D$6</f>
        <v>2364.7120002339911</v>
      </c>
      <c r="N13" s="34">
        <f>SUMIFS('[1]1. Отчет АТС'!$C:$C,'[1]1. Отчет АТС'!$A:$A,$A13,'[1]1. Отчет АТС'!$B:$B,12)+'[1]2. Иные услуги'!$D$11+('[1]3. Услуги по передаче'!$E$10)+('[1]4. СН (Установленные)'!$E$12*1000)+'[1]5. Плата за УРП'!$D$6</f>
        <v>2365.102000233991</v>
      </c>
      <c r="O13" s="34">
        <f>SUMIFS('[1]1. Отчет АТС'!$C:$C,'[1]1. Отчет АТС'!$A:$A,$A13,'[1]1. Отчет АТС'!$B:$B,13)+'[1]2. Иные услуги'!$D$11+('[1]3. Услуги по передаче'!$E$10)+('[1]4. СН (Установленные)'!$E$12*1000)+'[1]5. Плата за УРП'!$D$6</f>
        <v>2365.8020002339908</v>
      </c>
      <c r="P13" s="34">
        <f>SUMIFS('[1]1. Отчет АТС'!$C:$C,'[1]1. Отчет АТС'!$A:$A,$A13,'[1]1. Отчет АТС'!$B:$B,14)+'[1]2. Иные услуги'!$D$11+('[1]3. Услуги по передаче'!$E$10)+('[1]4. СН (Установленные)'!$E$12*1000)+'[1]5. Плата за УРП'!$D$6</f>
        <v>2370.622000233991</v>
      </c>
      <c r="Q13" s="34">
        <f>SUMIFS('[1]1. Отчет АТС'!$C:$C,'[1]1. Отчет АТС'!$A:$A,$A13,'[1]1. Отчет АТС'!$B:$B,15)+'[1]2. Иные услуги'!$D$11+('[1]3. Услуги по передаче'!$E$10)+('[1]4. СН (Установленные)'!$E$12*1000)+'[1]5. Плата за УРП'!$D$6</f>
        <v>2361.7620002339909</v>
      </c>
      <c r="R13" s="34">
        <f>SUMIFS('[1]1. Отчет АТС'!$C:$C,'[1]1. Отчет АТС'!$A:$A,$A13,'[1]1. Отчет АТС'!$B:$B,16)+'[1]2. Иные услуги'!$D$11+('[1]3. Услуги по передаче'!$E$10)+('[1]4. СН (Установленные)'!$E$12*1000)+'[1]5. Плата за УРП'!$D$6</f>
        <v>2358.5120002339909</v>
      </c>
      <c r="S13" s="34">
        <f>SUMIFS('[1]1. Отчет АТС'!$C:$C,'[1]1. Отчет АТС'!$A:$A,$A13,'[1]1. Отчет АТС'!$B:$B,17)+'[1]2. Иные услуги'!$D$11+('[1]3. Услуги по передаче'!$E$10)+('[1]4. СН (Установленные)'!$E$12*1000)+'[1]5. Плата за УРП'!$D$6</f>
        <v>2357.2020002339909</v>
      </c>
      <c r="T13" s="34">
        <f>SUMIFS('[1]1. Отчет АТС'!$C:$C,'[1]1. Отчет АТС'!$A:$A,$A13,'[1]1. Отчет АТС'!$B:$B,18)+'[1]2. Иные услуги'!$D$11+('[1]3. Услуги по передаче'!$E$10)+('[1]4. СН (Установленные)'!$E$12*1000)+'[1]5. Плата за УРП'!$D$6</f>
        <v>2356.9620002339911</v>
      </c>
      <c r="U13" s="34">
        <f>SUMIFS('[1]1. Отчет АТС'!$C:$C,'[1]1. Отчет АТС'!$A:$A,$A13,'[1]1. Отчет АТС'!$B:$B,19)+'[1]2. Иные услуги'!$D$11+('[1]3. Услуги по передаче'!$E$10)+('[1]4. СН (Установленные)'!$E$12*1000)+'[1]5. Плата за УРП'!$D$6</f>
        <v>2224.1120002339912</v>
      </c>
      <c r="V13" s="34">
        <f>SUMIFS('[1]1. Отчет АТС'!$C:$C,'[1]1. Отчет АТС'!$A:$A,$A13,'[1]1. Отчет АТС'!$B:$B,20)+'[1]2. Иные услуги'!$D$11+('[1]3. Услуги по передаче'!$E$10)+('[1]4. СН (Установленные)'!$E$12*1000)+'[1]5. Плата за УРП'!$D$6</f>
        <v>2275.2020002339914</v>
      </c>
      <c r="W13" s="34">
        <f>SUMIFS('[1]1. Отчет АТС'!$C:$C,'[1]1. Отчет АТС'!$A:$A,$A13,'[1]1. Отчет АТС'!$B:$B,21)+'[1]2. Иные услуги'!$D$11+('[1]3. Услуги по передаче'!$E$10)+('[1]4. СН (Установленные)'!$E$12*1000)+'[1]5. Плата за УРП'!$D$6</f>
        <v>2264.0520002339908</v>
      </c>
      <c r="X13" s="34">
        <f>SUMIFS('[1]1. Отчет АТС'!$C:$C,'[1]1. Отчет АТС'!$A:$A,$A13,'[1]1. Отчет АТС'!$B:$B,22)+'[1]2. Иные услуги'!$D$11+('[1]3. Услуги по передаче'!$E$10)+('[1]4. СН (Установленные)'!$E$12*1000)+'[1]5. Плата за УРП'!$D$6</f>
        <v>1943.5320002339911</v>
      </c>
      <c r="Y13" s="34">
        <f>SUMIFS('[1]1. Отчет АТС'!$C:$C,'[1]1. Отчет АТС'!$A:$A,$A13,'[1]1. Отчет АТС'!$B:$B,23)+'[1]2. Иные услуги'!$D$11+('[1]3. Услуги по передаче'!$E$10)+('[1]4. СН (Установленные)'!$E$12*1000)+'[1]5. Плата за УРП'!$D$6</f>
        <v>1683.0420002339911</v>
      </c>
    </row>
    <row r="14" spans="1:25" ht="15">
      <c r="A14" s="33">
        <v>45447</v>
      </c>
      <c r="B14" s="34">
        <f>SUMIFS('[1]1. Отчет АТС'!$C:$C,'[1]1. Отчет АТС'!$A:$A,$A14,'[1]1. Отчет АТС'!$B:$B,0)+'[1]2. Иные услуги'!$D$11+('[1]3. Услуги по передаче'!$E$10)+('[1]4. СН (Установленные)'!$E$12*1000)+'[1]5. Плата за УРП'!$D$6</f>
        <v>1706.842000233991</v>
      </c>
      <c r="C14" s="34">
        <f>SUMIFS('[1]1. Отчет АТС'!$C:$C,'[1]1. Отчет АТС'!$A:$A,$A14,'[1]1. Отчет АТС'!$B:$B,1)+'[1]2. Иные услуги'!$D$11+('[1]3. Услуги по передаче'!$E$10)+('[1]4. СН (Установленные)'!$E$12*1000)+'[1]5. Плата за УРП'!$D$6</f>
        <v>1479.602000233991</v>
      </c>
      <c r="D14" s="34">
        <f>SUMIFS('[1]1. Отчет АТС'!$C:$C,'[1]1. Отчет АТС'!$A:$A,$A14,'[1]1. Отчет АТС'!$B:$B,2)+'[1]2. Иные услуги'!$D$11+('[1]3. Услуги по передаче'!$E$10)+('[1]4. СН (Установленные)'!$E$12*1000)+'[1]5. Плата за УРП'!$D$6</f>
        <v>1343.2920002339908</v>
      </c>
      <c r="E14" s="34">
        <f>SUMIFS('[1]1. Отчет АТС'!$C:$C,'[1]1. Отчет АТС'!$A:$A,$A14,'[1]1. Отчет АТС'!$B:$B,3)+'[1]2. Иные услуги'!$D$11+('[1]3. Услуги по передаче'!$E$10)+('[1]4. СН (Установленные)'!$E$12*1000)+'[1]5. Плата за УРП'!$D$6</f>
        <v>1246.2220002339909</v>
      </c>
      <c r="F14" s="34">
        <f>SUMIFS('[1]1. Отчет АТС'!$C:$C,'[1]1. Отчет АТС'!$A:$A,$A14,'[1]1. Отчет АТС'!$B:$B,4)+'[1]2. Иные услуги'!$D$11+('[1]3. Услуги по передаче'!$E$10)+('[1]4. СН (Установленные)'!$E$12*1000)+'[1]5. Плата за УРП'!$D$6</f>
        <v>1248.372000233991</v>
      </c>
      <c r="G14" s="34">
        <f>SUMIFS('[1]1. Отчет АТС'!$C:$C,'[1]1. Отчет АТС'!$A:$A,$A14,'[1]1. Отчет АТС'!$B:$B,5)+'[1]2. Иные услуги'!$D$11+('[1]3. Услуги по передаче'!$E$10)+('[1]4. СН (Установленные)'!$E$12*1000)+'[1]5. Плата за УРП'!$D$6</f>
        <v>1420.5520002339911</v>
      </c>
      <c r="H14" s="34">
        <f>SUMIFS('[1]1. Отчет АТС'!$C:$C,'[1]1. Отчет АТС'!$A:$A,$A14,'[1]1. Отчет АТС'!$B:$B,6)+'[1]2. Иные услуги'!$D$11+('[1]3. Услуги по передаче'!$E$10)+('[1]4. СН (Установленные)'!$E$12*1000)+'[1]5. Плата за УРП'!$D$6</f>
        <v>1540.2020002339912</v>
      </c>
      <c r="I14" s="34">
        <f>SUMIFS('[1]1. Отчет АТС'!$C:$C,'[1]1. Отчет АТС'!$A:$A,$A14,'[1]1. Отчет АТС'!$B:$B,7)+'[1]2. Иные услуги'!$D$11+('[1]3. Услуги по передаче'!$E$10)+('[1]4. СН (Установленные)'!$E$12*1000)+'[1]5. Плата за УРП'!$D$6</f>
        <v>1789.602000233991</v>
      </c>
      <c r="J14" s="34">
        <f>SUMIFS('[1]1. Отчет АТС'!$C:$C,'[1]1. Отчет АТС'!$A:$A,$A14,'[1]1. Отчет АТС'!$B:$B,8)+'[1]2. Иные услуги'!$D$11+('[1]3. Услуги по передаче'!$E$10)+('[1]4. СН (Установленные)'!$E$12*1000)+'[1]5. Плата за УРП'!$D$6</f>
        <v>2245.9420002339912</v>
      </c>
      <c r="K14" s="34">
        <f>SUMIFS('[1]1. Отчет АТС'!$C:$C,'[1]1. Отчет АТС'!$A:$A,$A14,'[1]1. Отчет АТС'!$B:$B,9)+'[1]2. Иные услуги'!$D$11+('[1]3. Услуги по передаче'!$E$10)+('[1]4. СН (Установленные)'!$E$12*1000)+'[1]5. Плата за УРП'!$D$6</f>
        <v>2397.3820002339908</v>
      </c>
      <c r="L14" s="34">
        <f>SUMIFS('[1]1. Отчет АТС'!$C:$C,'[1]1. Отчет АТС'!$A:$A,$A14,'[1]1. Отчет АТС'!$B:$B,10)+'[1]2. Иные услуги'!$D$11+('[1]3. Услуги по передаче'!$E$10)+('[1]4. СН (Установленные)'!$E$12*1000)+'[1]5. Плата за УРП'!$D$6</f>
        <v>2408.8020002339908</v>
      </c>
      <c r="M14" s="34">
        <f>SUMIFS('[1]1. Отчет АТС'!$C:$C,'[1]1. Отчет АТС'!$A:$A,$A14,'[1]1. Отчет АТС'!$B:$B,11)+'[1]2. Иные услуги'!$D$11+('[1]3. Услуги по передаче'!$E$10)+('[1]4. СН (Установленные)'!$E$12*1000)+'[1]5. Плата за УРП'!$D$6</f>
        <v>2409.0420002339911</v>
      </c>
      <c r="N14" s="34">
        <f>SUMIFS('[1]1. Отчет АТС'!$C:$C,'[1]1. Отчет АТС'!$A:$A,$A14,'[1]1. Отчет АТС'!$B:$B,12)+'[1]2. Иные услуги'!$D$11+('[1]3. Услуги по передаче'!$E$10)+('[1]4. СН (Установленные)'!$E$12*1000)+'[1]5. Плата за УРП'!$D$6</f>
        <v>2401.602000233991</v>
      </c>
      <c r="O14" s="34">
        <f>SUMIFS('[1]1. Отчет АТС'!$C:$C,'[1]1. Отчет АТС'!$A:$A,$A14,'[1]1. Отчет АТС'!$B:$B,13)+'[1]2. Иные услуги'!$D$11+('[1]3. Услуги по передаче'!$E$10)+('[1]4. СН (Установленные)'!$E$12*1000)+'[1]5. Плата за УРП'!$D$6</f>
        <v>2401.7720002339911</v>
      </c>
      <c r="P14" s="34">
        <f>SUMIFS('[1]1. Отчет АТС'!$C:$C,'[1]1. Отчет АТС'!$A:$A,$A14,'[1]1. Отчет АТС'!$B:$B,14)+'[1]2. Иные услуги'!$D$11+('[1]3. Услуги по передаче'!$E$10)+('[1]4. СН (Установленные)'!$E$12*1000)+'[1]5. Плата за УРП'!$D$6</f>
        <v>2403.392000233991</v>
      </c>
      <c r="Q14" s="34">
        <f>SUMIFS('[1]1. Отчет АТС'!$C:$C,'[1]1. Отчет АТС'!$A:$A,$A14,'[1]1. Отчет АТС'!$B:$B,15)+'[1]2. Иные услуги'!$D$11+('[1]3. Услуги по передаче'!$E$10)+('[1]4. СН (Установленные)'!$E$12*1000)+'[1]5. Плата за УРП'!$D$6</f>
        <v>2401.2520002339911</v>
      </c>
      <c r="R14" s="34">
        <f>SUMIFS('[1]1. Отчет АТС'!$C:$C,'[1]1. Отчет АТС'!$A:$A,$A14,'[1]1. Отчет АТС'!$B:$B,16)+'[1]2. Иные услуги'!$D$11+('[1]3. Услуги по передаче'!$E$10)+('[1]4. СН (Установленные)'!$E$12*1000)+'[1]5. Плата за УРП'!$D$6</f>
        <v>2408.4820002339911</v>
      </c>
      <c r="S14" s="34">
        <f>SUMIFS('[1]1. Отчет АТС'!$C:$C,'[1]1. Отчет АТС'!$A:$A,$A14,'[1]1. Отчет АТС'!$B:$B,17)+'[1]2. Иные услуги'!$D$11+('[1]3. Услуги по передаче'!$E$10)+('[1]4. СН (Установленные)'!$E$12*1000)+'[1]5. Плата за УРП'!$D$6</f>
        <v>2409.5920002339908</v>
      </c>
      <c r="T14" s="34">
        <f>SUMIFS('[1]1. Отчет АТС'!$C:$C,'[1]1. Отчет АТС'!$A:$A,$A14,'[1]1. Отчет АТС'!$B:$B,18)+'[1]2. Иные услуги'!$D$11+('[1]3. Услуги по передаче'!$E$10)+('[1]4. СН (Установленные)'!$E$12*1000)+'[1]5. Плата за УРП'!$D$6</f>
        <v>2411.142000233991</v>
      </c>
      <c r="U14" s="34">
        <f>SUMIFS('[1]1. Отчет АТС'!$C:$C,'[1]1. Отчет АТС'!$A:$A,$A14,'[1]1. Отчет АТС'!$B:$B,19)+'[1]2. Иные услуги'!$D$11+('[1]3. Услуги по передаче'!$E$10)+('[1]4. СН (Установленные)'!$E$12*1000)+'[1]5. Плата за УРП'!$D$6</f>
        <v>2393.122000233991</v>
      </c>
      <c r="V14" s="34">
        <f>SUMIFS('[1]1. Отчет АТС'!$C:$C,'[1]1. Отчет АТС'!$A:$A,$A14,'[1]1. Отчет АТС'!$B:$B,20)+'[1]2. Иные услуги'!$D$11+('[1]3. Услуги по передаче'!$E$10)+('[1]4. СН (Установленные)'!$E$12*1000)+'[1]5. Плата за УРП'!$D$6</f>
        <v>2392.0920002339908</v>
      </c>
      <c r="W14" s="34">
        <f>SUMIFS('[1]1. Отчет АТС'!$C:$C,'[1]1. Отчет АТС'!$A:$A,$A14,'[1]1. Отчет АТС'!$B:$B,21)+'[1]2. Иные услуги'!$D$11+('[1]3. Услуги по передаче'!$E$10)+('[1]4. СН (Установленные)'!$E$12*1000)+'[1]5. Плата за УРП'!$D$6</f>
        <v>2400.2520002339911</v>
      </c>
      <c r="X14" s="34">
        <f>SUMIFS('[1]1. Отчет АТС'!$C:$C,'[1]1. Отчет АТС'!$A:$A,$A14,'[1]1. Отчет АТС'!$B:$B,22)+'[1]2. Иные услуги'!$D$11+('[1]3. Услуги по передаче'!$E$10)+('[1]4. СН (Установленные)'!$E$12*1000)+'[1]5. Плата за УРП'!$D$6</f>
        <v>1939.7020002339912</v>
      </c>
      <c r="Y14" s="34">
        <f>SUMIFS('[1]1. Отчет АТС'!$C:$C,'[1]1. Отчет АТС'!$A:$A,$A14,'[1]1. Отчет АТС'!$B:$B,23)+'[1]2. Иные услуги'!$D$11+('[1]3. Услуги по передаче'!$E$10)+('[1]4. СН (Установленные)'!$E$12*1000)+'[1]5. Плата за УРП'!$D$6</f>
        <v>1684.092000233991</v>
      </c>
    </row>
    <row r="15" spans="1:25" ht="15">
      <c r="A15" s="33">
        <v>45448</v>
      </c>
      <c r="B15" s="34">
        <f>SUMIFS('[1]1. Отчет АТС'!$C:$C,'[1]1. Отчет АТС'!$A:$A,$A15,'[1]1. Отчет АТС'!$B:$B,0)+'[1]2. Иные услуги'!$D$11+('[1]3. Услуги по передаче'!$E$10)+('[1]4. СН (Установленные)'!$E$12*1000)+'[1]5. Плата за УРП'!$D$6</f>
        <v>1518.392000233991</v>
      </c>
      <c r="C15" s="34">
        <f>SUMIFS('[1]1. Отчет АТС'!$C:$C,'[1]1. Отчет АТС'!$A:$A,$A15,'[1]1. Отчет АТС'!$B:$B,1)+'[1]2. Иные услуги'!$D$11+('[1]3. Услуги по передаче'!$E$10)+('[1]4. СН (Установленные)'!$E$12*1000)+'[1]5. Плата за УРП'!$D$6</f>
        <v>1341.7920002339908</v>
      </c>
      <c r="D15" s="34">
        <f>SUMIFS('[1]1. Отчет АТС'!$C:$C,'[1]1. Отчет АТС'!$A:$A,$A15,'[1]1. Отчет АТС'!$B:$B,2)+'[1]2. Иные услуги'!$D$11+('[1]3. Услуги по передаче'!$E$10)+('[1]4. СН (Установленные)'!$E$12*1000)+'[1]5. Плата за УРП'!$D$6</f>
        <v>1204.642000233991</v>
      </c>
      <c r="E15" s="34">
        <f>SUMIFS('[1]1. Отчет АТС'!$C:$C,'[1]1. Отчет АТС'!$A:$A,$A15,'[1]1. Отчет АТС'!$B:$B,3)+'[1]2. Иные услуги'!$D$11+('[1]3. Услуги по передаче'!$E$10)+('[1]4. СН (Установленные)'!$E$12*1000)+'[1]5. Плата за УРП'!$D$6</f>
        <v>1113.662000233991</v>
      </c>
      <c r="F15" s="34">
        <f>SUMIFS('[1]1. Отчет АТС'!$C:$C,'[1]1. Отчет АТС'!$A:$A,$A15,'[1]1. Отчет АТС'!$B:$B,4)+'[1]2. Иные услуги'!$D$11+('[1]3. Услуги по передаче'!$E$10)+('[1]4. СН (Установленные)'!$E$12*1000)+'[1]5. Плата за УРП'!$D$6</f>
        <v>384.54200023399102</v>
      </c>
      <c r="G15" s="34">
        <f>SUMIFS('[1]1. Отчет АТС'!$C:$C,'[1]1. Отчет АТС'!$A:$A,$A15,'[1]1. Отчет АТС'!$B:$B,5)+'[1]2. Иные услуги'!$D$11+('[1]3. Услуги по передаче'!$E$10)+('[1]4. СН (Установленные)'!$E$12*1000)+'[1]5. Плата за УРП'!$D$6</f>
        <v>384.54200023399102</v>
      </c>
      <c r="H15" s="34">
        <f>SUMIFS('[1]1. Отчет АТС'!$C:$C,'[1]1. Отчет АТС'!$A:$A,$A15,'[1]1. Отчет АТС'!$B:$B,6)+'[1]2. Иные услуги'!$D$11+('[1]3. Услуги по передаче'!$E$10)+('[1]4. СН (Установленные)'!$E$12*1000)+'[1]5. Плата за УРП'!$D$6</f>
        <v>588.78200023399108</v>
      </c>
      <c r="I15" s="34">
        <f>SUMIFS('[1]1. Отчет АТС'!$C:$C,'[1]1. Отчет АТС'!$A:$A,$A15,'[1]1. Отчет АТС'!$B:$B,7)+'[1]2. Иные услуги'!$D$11+('[1]3. Услуги по передаче'!$E$10)+('[1]4. СН (Установленные)'!$E$12*1000)+'[1]5. Плата за УРП'!$D$6</f>
        <v>492.64200023399098</v>
      </c>
      <c r="J15" s="34">
        <f>SUMIFS('[1]1. Отчет АТС'!$C:$C,'[1]1. Отчет АТС'!$A:$A,$A15,'[1]1. Отчет АТС'!$B:$B,8)+'[1]2. Иные услуги'!$D$11+('[1]3. Услуги по передаче'!$E$10)+('[1]4. СН (Установленные)'!$E$12*1000)+'[1]5. Плата за УРП'!$D$6</f>
        <v>2118.4320002339909</v>
      </c>
      <c r="K15" s="34">
        <f>SUMIFS('[1]1. Отчет АТС'!$C:$C,'[1]1. Отчет АТС'!$A:$A,$A15,'[1]1. Отчет АТС'!$B:$B,9)+'[1]2. Иные услуги'!$D$11+('[1]3. Услуги по передаче'!$E$10)+('[1]4. СН (Установленные)'!$E$12*1000)+'[1]5. Плата за УРП'!$D$6</f>
        <v>2366.4520002339909</v>
      </c>
      <c r="L15" s="34">
        <f>SUMIFS('[1]1. Отчет АТС'!$C:$C,'[1]1. Отчет АТС'!$A:$A,$A15,'[1]1. Отчет АТС'!$B:$B,10)+'[1]2. Иные услуги'!$D$11+('[1]3. Услуги по передаче'!$E$10)+('[1]4. СН (Установленные)'!$E$12*1000)+'[1]5. Плата за УРП'!$D$6</f>
        <v>2389.4820002339911</v>
      </c>
      <c r="M15" s="34">
        <f>SUMIFS('[1]1. Отчет АТС'!$C:$C,'[1]1. Отчет АТС'!$A:$A,$A15,'[1]1. Отчет АТС'!$B:$B,11)+'[1]2. Иные услуги'!$D$11+('[1]3. Услуги по передаче'!$E$10)+('[1]4. СН (Установленные)'!$E$12*1000)+'[1]5. Плата за УРП'!$D$6</f>
        <v>2379.0120002339909</v>
      </c>
      <c r="N15" s="34">
        <f>SUMIFS('[1]1. Отчет АТС'!$C:$C,'[1]1. Отчет АТС'!$A:$A,$A15,'[1]1. Отчет АТС'!$B:$B,12)+'[1]2. Иные услуги'!$D$11+('[1]3. Услуги по передаче'!$E$10)+('[1]4. СН (Установленные)'!$E$12*1000)+'[1]5. Плата за УРП'!$D$6</f>
        <v>2380.7020002339909</v>
      </c>
      <c r="O15" s="34">
        <f>SUMIFS('[1]1. Отчет АТС'!$C:$C,'[1]1. Отчет АТС'!$A:$A,$A15,'[1]1. Отчет АТС'!$B:$B,13)+'[1]2. Иные услуги'!$D$11+('[1]3. Услуги по передаче'!$E$10)+('[1]4. СН (Установленные)'!$E$12*1000)+'[1]5. Плата за УРП'!$D$6</f>
        <v>2381.4820002339911</v>
      </c>
      <c r="P15" s="34">
        <f>SUMIFS('[1]1. Отчет АТС'!$C:$C,'[1]1. Отчет АТС'!$A:$A,$A15,'[1]1. Отчет АТС'!$B:$B,14)+'[1]2. Иные услуги'!$D$11+('[1]3. Услуги по передаче'!$E$10)+('[1]4. СН (Установленные)'!$E$12*1000)+'[1]5. Плата за УРП'!$D$6</f>
        <v>2381.6820002339909</v>
      </c>
      <c r="Q15" s="34">
        <f>SUMIFS('[1]1. Отчет АТС'!$C:$C,'[1]1. Отчет АТС'!$A:$A,$A15,'[1]1. Отчет АТС'!$B:$B,15)+'[1]2. Иные услуги'!$D$11+('[1]3. Услуги по передаче'!$E$10)+('[1]4. СН (Установленные)'!$E$12*1000)+'[1]5. Плата за УРП'!$D$6</f>
        <v>2382.7420002339909</v>
      </c>
      <c r="R15" s="34">
        <f>SUMIFS('[1]1. Отчет АТС'!$C:$C,'[1]1. Отчет АТС'!$A:$A,$A15,'[1]1. Отчет АТС'!$B:$B,16)+'[1]2. Иные услуги'!$D$11+('[1]3. Услуги по передаче'!$E$10)+('[1]4. СН (Установленные)'!$E$12*1000)+'[1]5. Плата за УРП'!$D$6</f>
        <v>2383.0520002339908</v>
      </c>
      <c r="S15" s="34">
        <f>SUMIFS('[1]1. Отчет АТС'!$C:$C,'[1]1. Отчет АТС'!$A:$A,$A15,'[1]1. Отчет АТС'!$B:$B,17)+'[1]2. Иные услуги'!$D$11+('[1]3. Услуги по передаче'!$E$10)+('[1]4. СН (Установленные)'!$E$12*1000)+'[1]5. Плата за УРП'!$D$6</f>
        <v>2409.7520002339911</v>
      </c>
      <c r="T15" s="34">
        <f>SUMIFS('[1]1. Отчет АТС'!$C:$C,'[1]1. Отчет АТС'!$A:$A,$A15,'[1]1. Отчет АТС'!$B:$B,18)+'[1]2. Иные услуги'!$D$11+('[1]3. Услуги по передаче'!$E$10)+('[1]4. СН (Установленные)'!$E$12*1000)+'[1]5. Плата за УРП'!$D$6</f>
        <v>2394.5620002339911</v>
      </c>
      <c r="U15" s="34">
        <f>SUMIFS('[1]1. Отчет АТС'!$C:$C,'[1]1. Отчет АТС'!$A:$A,$A15,'[1]1. Отчет АТС'!$B:$B,19)+'[1]2. Иные услуги'!$D$11+('[1]3. Услуги по передаче'!$E$10)+('[1]4. СН (Установленные)'!$E$12*1000)+'[1]5. Плата за УРП'!$D$6</f>
        <v>2359.662000233991</v>
      </c>
      <c r="V15" s="34">
        <f>SUMIFS('[1]1. Отчет АТС'!$C:$C,'[1]1. Отчет АТС'!$A:$A,$A15,'[1]1. Отчет АТС'!$B:$B,20)+'[1]2. Иные услуги'!$D$11+('[1]3. Услуги по передаче'!$E$10)+('[1]4. СН (Установленные)'!$E$12*1000)+'[1]5. Плата за УРП'!$D$6</f>
        <v>2375.5420002339911</v>
      </c>
      <c r="W15" s="34">
        <f>SUMIFS('[1]1. Отчет АТС'!$C:$C,'[1]1. Отчет АТС'!$A:$A,$A15,'[1]1. Отчет АТС'!$B:$B,21)+'[1]2. Иные услуги'!$D$11+('[1]3. Услуги по передаче'!$E$10)+('[1]4. СН (Установленные)'!$E$12*1000)+'[1]5. Плата за УРП'!$D$6</f>
        <v>2373.4820002339911</v>
      </c>
      <c r="X15" s="34">
        <f>SUMIFS('[1]1. Отчет АТС'!$C:$C,'[1]1. Отчет АТС'!$A:$A,$A15,'[1]1. Отчет АТС'!$B:$B,22)+'[1]2. Иные услуги'!$D$11+('[1]3. Услуги по передаче'!$E$10)+('[1]4. СН (Установленные)'!$E$12*1000)+'[1]5. Плата за УРП'!$D$6</f>
        <v>1928.882000233991</v>
      </c>
      <c r="Y15" s="34">
        <f>SUMIFS('[1]1. Отчет АТС'!$C:$C,'[1]1. Отчет АТС'!$A:$A,$A15,'[1]1. Отчет АТС'!$B:$B,23)+'[1]2. Иные услуги'!$D$11+('[1]3. Услуги по передаче'!$E$10)+('[1]4. СН (Установленные)'!$E$12*1000)+'[1]5. Плата за УРП'!$D$6</f>
        <v>1615.152000233991</v>
      </c>
    </row>
    <row r="16" spans="1:25" ht="15">
      <c r="A16" s="33">
        <v>45449</v>
      </c>
      <c r="B16" s="34">
        <f>SUMIFS('[1]1. Отчет АТС'!$C:$C,'[1]1. Отчет АТС'!$A:$A,$A16,'[1]1. Отчет АТС'!$B:$B,0)+'[1]2. Иные услуги'!$D$11+('[1]3. Услуги по передаче'!$E$10)+('[1]4. СН (Установленные)'!$E$12*1000)+'[1]5. Плата за УРП'!$D$6</f>
        <v>1262.642000233991</v>
      </c>
      <c r="C16" s="34">
        <f>SUMIFS('[1]1. Отчет АТС'!$C:$C,'[1]1. Отчет АТС'!$A:$A,$A16,'[1]1. Отчет АТС'!$B:$B,1)+'[1]2. Иные услуги'!$D$11+('[1]3. Услуги по передаче'!$E$10)+('[1]4. СН (Установленные)'!$E$12*1000)+'[1]5. Плата за УРП'!$D$6</f>
        <v>1148.4320002339909</v>
      </c>
      <c r="D16" s="34">
        <f>SUMIFS('[1]1. Отчет АТС'!$C:$C,'[1]1. Отчет АТС'!$A:$A,$A16,'[1]1. Отчет АТС'!$B:$B,2)+'[1]2. Иные услуги'!$D$11+('[1]3. Услуги по передаче'!$E$10)+('[1]4. СН (Установленные)'!$E$12*1000)+'[1]5. Плата за УРП'!$D$6</f>
        <v>1041.332000233991</v>
      </c>
      <c r="E16" s="34">
        <f>SUMIFS('[1]1. Отчет АТС'!$C:$C,'[1]1. Отчет АТС'!$A:$A,$A16,'[1]1. Отчет АТС'!$B:$B,3)+'[1]2. Иные услуги'!$D$11+('[1]3. Услуги по передаче'!$E$10)+('[1]4. СН (Установленные)'!$E$12*1000)+'[1]5. Плата за УРП'!$D$6</f>
        <v>384.54200023399102</v>
      </c>
      <c r="F16" s="34">
        <f>SUMIFS('[1]1. Отчет АТС'!$C:$C,'[1]1. Отчет АТС'!$A:$A,$A16,'[1]1. Отчет АТС'!$B:$B,4)+'[1]2. Иные услуги'!$D$11+('[1]3. Услуги по передаче'!$E$10)+('[1]4. СН (Установленные)'!$E$12*1000)+'[1]5. Плата за УРП'!$D$6</f>
        <v>384.54200023399102</v>
      </c>
      <c r="G16" s="34">
        <f>SUMIFS('[1]1. Отчет АТС'!$C:$C,'[1]1. Отчет АТС'!$A:$A,$A16,'[1]1. Отчет АТС'!$B:$B,5)+'[1]2. Иные услуги'!$D$11+('[1]3. Услуги по передаче'!$E$10)+('[1]4. СН (Установленные)'!$E$12*1000)+'[1]5. Плата за УРП'!$D$6</f>
        <v>384.54200023399102</v>
      </c>
      <c r="H16" s="34">
        <f>SUMIFS('[1]1. Отчет АТС'!$C:$C,'[1]1. Отчет АТС'!$A:$A,$A16,'[1]1. Отчет АТС'!$B:$B,6)+'[1]2. Иные услуги'!$D$11+('[1]3. Услуги по передаче'!$E$10)+('[1]4. СН (Установленные)'!$E$12*1000)+'[1]5. Плата за УРП'!$D$6</f>
        <v>525.18200023399095</v>
      </c>
      <c r="I16" s="34">
        <f>SUMIFS('[1]1. Отчет АТС'!$C:$C,'[1]1. Отчет АТС'!$A:$A,$A16,'[1]1. Отчет АТС'!$B:$B,7)+'[1]2. Иные услуги'!$D$11+('[1]3. Услуги по передаче'!$E$10)+('[1]4. СН (Установленные)'!$E$12*1000)+'[1]5. Плата за УРП'!$D$6</f>
        <v>1498.7120002339911</v>
      </c>
      <c r="J16" s="34">
        <f>SUMIFS('[1]1. Отчет АТС'!$C:$C,'[1]1. Отчет АТС'!$A:$A,$A16,'[1]1. Отчет АТС'!$B:$B,8)+'[1]2. Иные услуги'!$D$11+('[1]3. Услуги по передаче'!$E$10)+('[1]4. СН (Установленные)'!$E$12*1000)+'[1]5. Плата за УРП'!$D$6</f>
        <v>1963.9320002339912</v>
      </c>
      <c r="K16" s="34">
        <f>SUMIFS('[1]1. Отчет АТС'!$C:$C,'[1]1. Отчет АТС'!$A:$A,$A16,'[1]1. Отчет АТС'!$B:$B,9)+'[1]2. Иные услуги'!$D$11+('[1]3. Услуги по передаче'!$E$10)+('[1]4. СН (Установленные)'!$E$12*1000)+'[1]5. Плата за УРП'!$D$6</f>
        <v>2362.9020002339907</v>
      </c>
      <c r="L16" s="34">
        <f>SUMIFS('[1]1. Отчет АТС'!$C:$C,'[1]1. Отчет АТС'!$A:$A,$A16,'[1]1. Отчет АТС'!$B:$B,10)+'[1]2. Иные услуги'!$D$11+('[1]3. Услуги по передаче'!$E$10)+('[1]4. СН (Установленные)'!$E$12*1000)+'[1]5. Плата за УРП'!$D$6</f>
        <v>2403.392000233991</v>
      </c>
      <c r="M16" s="34">
        <f>SUMIFS('[1]1. Отчет АТС'!$C:$C,'[1]1. Отчет АТС'!$A:$A,$A16,'[1]1. Отчет АТС'!$B:$B,11)+'[1]2. Иные услуги'!$D$11+('[1]3. Услуги по передаче'!$E$10)+('[1]4. СН (Установленные)'!$E$12*1000)+'[1]5. Плата за УРП'!$D$6</f>
        <v>2409.372000233991</v>
      </c>
      <c r="N16" s="34">
        <f>SUMIFS('[1]1. Отчет АТС'!$C:$C,'[1]1. Отчет АТС'!$A:$A,$A16,'[1]1. Отчет АТС'!$B:$B,12)+'[1]2. Иные услуги'!$D$11+('[1]3. Услуги по передаче'!$E$10)+('[1]4. СН (Установленные)'!$E$12*1000)+'[1]5. Плата за УРП'!$D$6</f>
        <v>2405.352000233991</v>
      </c>
      <c r="O16" s="34">
        <f>SUMIFS('[1]1. Отчет АТС'!$C:$C,'[1]1. Отчет АТС'!$A:$A,$A16,'[1]1. Отчет АТС'!$B:$B,13)+'[1]2. Иные услуги'!$D$11+('[1]3. Услуги по передаче'!$E$10)+('[1]4. СН (Установленные)'!$E$12*1000)+'[1]5. Плата за УРП'!$D$6</f>
        <v>2401.142000233991</v>
      </c>
      <c r="P16" s="34">
        <f>SUMIFS('[1]1. Отчет АТС'!$C:$C,'[1]1. Отчет АТС'!$A:$A,$A16,'[1]1. Отчет АТС'!$B:$B,14)+'[1]2. Иные услуги'!$D$11+('[1]3. Услуги по передаче'!$E$10)+('[1]4. СН (Установленные)'!$E$12*1000)+'[1]5. Плата за УРП'!$D$6</f>
        <v>2423.0720002339908</v>
      </c>
      <c r="Q16" s="34">
        <f>SUMIFS('[1]1. Отчет АТС'!$C:$C,'[1]1. Отчет АТС'!$A:$A,$A16,'[1]1. Отчет АТС'!$B:$B,15)+'[1]2. Иные услуги'!$D$11+('[1]3. Услуги по передаче'!$E$10)+('[1]4. СН (Установленные)'!$E$12*1000)+'[1]5. Плата за УРП'!$D$6</f>
        <v>2429.2120002339907</v>
      </c>
      <c r="R16" s="34">
        <f>SUMIFS('[1]1. Отчет АТС'!$C:$C,'[1]1. Отчет АТС'!$A:$A,$A16,'[1]1. Отчет АТС'!$B:$B,16)+'[1]2. Иные услуги'!$D$11+('[1]3. Услуги по передаче'!$E$10)+('[1]4. СН (Установленные)'!$E$12*1000)+'[1]5. Плата за УРП'!$D$6</f>
        <v>2417.3220002339908</v>
      </c>
      <c r="S16" s="34">
        <f>SUMIFS('[1]1. Отчет АТС'!$C:$C,'[1]1. Отчет АТС'!$A:$A,$A16,'[1]1. Отчет АТС'!$B:$B,17)+'[1]2. Иные услуги'!$D$11+('[1]3. Услуги по передаче'!$E$10)+('[1]4. СН (Установленные)'!$E$12*1000)+'[1]5. Плата за УРП'!$D$6</f>
        <v>2402.3120002339911</v>
      </c>
      <c r="T16" s="34">
        <f>SUMIFS('[1]1. Отчет АТС'!$C:$C,'[1]1. Отчет АТС'!$A:$A,$A16,'[1]1. Отчет АТС'!$B:$B,18)+'[1]2. Иные услуги'!$D$11+('[1]3. Услуги по передаче'!$E$10)+('[1]4. СН (Установленные)'!$E$12*1000)+'[1]5. Плата за УРП'!$D$6</f>
        <v>2386.2020002339909</v>
      </c>
      <c r="U16" s="34">
        <f>SUMIFS('[1]1. Отчет АТС'!$C:$C,'[1]1. Отчет АТС'!$A:$A,$A16,'[1]1. Отчет АТС'!$B:$B,19)+'[1]2. Иные услуги'!$D$11+('[1]3. Услуги по передаче'!$E$10)+('[1]4. СН (Установленные)'!$E$12*1000)+'[1]5. Плата за УРП'!$D$6</f>
        <v>2209.1820002339909</v>
      </c>
      <c r="V16" s="34">
        <f>SUMIFS('[1]1. Отчет АТС'!$C:$C,'[1]1. Отчет АТС'!$A:$A,$A16,'[1]1. Отчет АТС'!$B:$B,20)+'[1]2. Иные услуги'!$D$11+('[1]3. Услуги по передаче'!$E$10)+('[1]4. СН (Установленные)'!$E$12*1000)+'[1]5. Плата за УРП'!$D$6</f>
        <v>2295.2320002339911</v>
      </c>
      <c r="W16" s="34">
        <f>SUMIFS('[1]1. Отчет АТС'!$C:$C,'[1]1. Отчет АТС'!$A:$A,$A16,'[1]1. Отчет АТС'!$B:$B,21)+'[1]2. Иные услуги'!$D$11+('[1]3. Услуги по передаче'!$E$10)+('[1]4. СН (Установленные)'!$E$12*1000)+'[1]5. Плата за УРП'!$D$6</f>
        <v>2211.9020002339912</v>
      </c>
      <c r="X16" s="34">
        <f>SUMIFS('[1]1. Отчет АТС'!$C:$C,'[1]1. Отчет АТС'!$A:$A,$A16,'[1]1. Отчет АТС'!$B:$B,22)+'[1]2. Иные услуги'!$D$11+('[1]3. Услуги по передаче'!$E$10)+('[1]4. СН (Установленные)'!$E$12*1000)+'[1]5. Плата за УРП'!$D$6</f>
        <v>1761.072000233991</v>
      </c>
      <c r="Y16" s="34">
        <f>SUMIFS('[1]1. Отчет АТС'!$C:$C,'[1]1. Отчет АТС'!$A:$A,$A16,'[1]1. Отчет АТС'!$B:$B,23)+'[1]2. Иные услуги'!$D$11+('[1]3. Услуги по передаче'!$E$10)+('[1]4. СН (Установленные)'!$E$12*1000)+'[1]5. Плата за УРП'!$D$6</f>
        <v>1475.0020002339911</v>
      </c>
    </row>
    <row r="17" spans="1:25" ht="15">
      <c r="A17" s="33">
        <v>45450</v>
      </c>
      <c r="B17" s="34">
        <f>SUMIFS('[1]1. Отчет АТС'!$C:$C,'[1]1. Отчет АТС'!$A:$A,$A17,'[1]1. Отчет АТС'!$B:$B,0)+'[1]2. Иные услуги'!$D$11+('[1]3. Услуги по передаче'!$E$10)+('[1]4. СН (Установленные)'!$E$12*1000)+'[1]5. Плата за УРП'!$D$6</f>
        <v>1317.402000233991</v>
      </c>
      <c r="C17" s="34">
        <f>SUMIFS('[1]1. Отчет АТС'!$C:$C,'[1]1. Отчет АТС'!$A:$A,$A17,'[1]1. Отчет АТС'!$B:$B,1)+'[1]2. Иные услуги'!$D$11+('[1]3. Услуги по передаче'!$E$10)+('[1]4. СН (Установленные)'!$E$12*1000)+'[1]5. Плата за УРП'!$D$6</f>
        <v>1131.362000233991</v>
      </c>
      <c r="D17" s="34">
        <f>SUMIFS('[1]1. Отчет АТС'!$C:$C,'[1]1. Отчет АТС'!$A:$A,$A17,'[1]1. Отчет АТС'!$B:$B,2)+'[1]2. Иные услуги'!$D$11+('[1]3. Услуги по передаче'!$E$10)+('[1]4. СН (Установленные)'!$E$12*1000)+'[1]5. Плата за УРП'!$D$6</f>
        <v>493.32200023399099</v>
      </c>
      <c r="E17" s="34">
        <f>SUMIFS('[1]1. Отчет АТС'!$C:$C,'[1]1. Отчет АТС'!$A:$A,$A17,'[1]1. Отчет АТС'!$B:$B,3)+'[1]2. Иные услуги'!$D$11+('[1]3. Услуги по передаче'!$E$10)+('[1]4. СН (Установленные)'!$E$12*1000)+'[1]5. Плата за УРП'!$D$6</f>
        <v>480.42200023399101</v>
      </c>
      <c r="F17" s="34">
        <f>SUMIFS('[1]1. Отчет АТС'!$C:$C,'[1]1. Отчет АТС'!$A:$A,$A17,'[1]1. Отчет АТС'!$B:$B,4)+'[1]2. Иные услуги'!$D$11+('[1]3. Услуги по передаче'!$E$10)+('[1]4. СН (Установленные)'!$E$12*1000)+'[1]5. Плата за УРП'!$D$6</f>
        <v>473.49200023399101</v>
      </c>
      <c r="G17" s="34">
        <f>SUMIFS('[1]1. Отчет АТС'!$C:$C,'[1]1. Отчет АТС'!$A:$A,$A17,'[1]1. Отчет АТС'!$B:$B,5)+'[1]2. Иные услуги'!$D$11+('[1]3. Услуги по передаче'!$E$10)+('[1]4. СН (Установленные)'!$E$12*1000)+'[1]5. Плата за УРП'!$D$6</f>
        <v>498.59200023399103</v>
      </c>
      <c r="H17" s="34">
        <f>SUMIFS('[1]1. Отчет АТС'!$C:$C,'[1]1. Отчет АТС'!$A:$A,$A17,'[1]1. Отчет АТС'!$B:$B,6)+'[1]2. Иные услуги'!$D$11+('[1]3. Услуги по передаче'!$E$10)+('[1]4. СН (Установленные)'!$E$12*1000)+'[1]5. Плата за УРП'!$D$6</f>
        <v>1348.362000233991</v>
      </c>
      <c r="I17" s="34">
        <f>SUMIFS('[1]1. Отчет АТС'!$C:$C,'[1]1. Отчет АТС'!$A:$A,$A17,'[1]1. Отчет АТС'!$B:$B,7)+'[1]2. Иные услуги'!$D$11+('[1]3. Услуги по передаче'!$E$10)+('[1]4. СН (Установленные)'!$E$12*1000)+'[1]5. Плата за УРП'!$D$6</f>
        <v>1640.1920002339912</v>
      </c>
      <c r="J17" s="34">
        <f>SUMIFS('[1]1. Отчет АТС'!$C:$C,'[1]1. Отчет АТС'!$A:$A,$A17,'[1]1. Отчет АТС'!$B:$B,8)+'[1]2. Иные услуги'!$D$11+('[1]3. Услуги по передаче'!$E$10)+('[1]4. СН (Установленные)'!$E$12*1000)+'[1]5. Плата за УРП'!$D$6</f>
        <v>2010.1820002339912</v>
      </c>
      <c r="K17" s="34">
        <f>SUMIFS('[1]1. Отчет АТС'!$C:$C,'[1]1. Отчет АТС'!$A:$A,$A17,'[1]1. Отчет АТС'!$B:$B,9)+'[1]2. Иные услуги'!$D$11+('[1]3. Услуги по передаче'!$E$10)+('[1]4. СН (Установленные)'!$E$12*1000)+'[1]5. Плата за УРП'!$D$6</f>
        <v>2384.6520002339907</v>
      </c>
      <c r="L17" s="34">
        <f>SUMIFS('[1]1. Отчет АТС'!$C:$C,'[1]1. Отчет АТС'!$A:$A,$A17,'[1]1. Отчет АТС'!$B:$B,10)+'[1]2. Иные услуги'!$D$11+('[1]3. Услуги по передаче'!$E$10)+('[1]4. СН (Установленные)'!$E$12*1000)+'[1]5. Плата за УРП'!$D$6</f>
        <v>2386.4520002339909</v>
      </c>
      <c r="M17" s="34">
        <f>SUMIFS('[1]1. Отчет АТС'!$C:$C,'[1]1. Отчет АТС'!$A:$A,$A17,'[1]1. Отчет АТС'!$B:$B,11)+'[1]2. Иные услуги'!$D$11+('[1]3. Услуги по передаче'!$E$10)+('[1]4. СН (Установленные)'!$E$12*1000)+'[1]5. Плата за УРП'!$D$6</f>
        <v>2388.5920002339908</v>
      </c>
      <c r="N17" s="34">
        <f>SUMIFS('[1]1. Отчет АТС'!$C:$C,'[1]1. Отчет АТС'!$A:$A,$A17,'[1]1. Отчет АТС'!$B:$B,12)+'[1]2. Иные услуги'!$D$11+('[1]3. Услуги по передаче'!$E$10)+('[1]4. СН (Установленные)'!$E$12*1000)+'[1]5. Плата за УРП'!$D$6</f>
        <v>2392.392000233991</v>
      </c>
      <c r="O17" s="34">
        <f>SUMIFS('[1]1. Отчет АТС'!$C:$C,'[1]1. Отчет АТС'!$A:$A,$A17,'[1]1. Отчет АТС'!$B:$B,13)+'[1]2. Иные услуги'!$D$11+('[1]3. Услуги по передаче'!$E$10)+('[1]4. СН (Установленные)'!$E$12*1000)+'[1]5. Плата за УРП'!$D$6</f>
        <v>2390.0220002339911</v>
      </c>
      <c r="P17" s="34">
        <f>SUMIFS('[1]1. Отчет АТС'!$C:$C,'[1]1. Отчет АТС'!$A:$A,$A17,'[1]1. Отчет АТС'!$B:$B,14)+'[1]2. Иные услуги'!$D$11+('[1]3. Услуги по передаче'!$E$10)+('[1]4. СН (Установленные)'!$E$12*1000)+'[1]5. Плата за УРП'!$D$6</f>
        <v>2396.0220002339911</v>
      </c>
      <c r="Q17" s="34">
        <f>SUMIFS('[1]1. Отчет АТС'!$C:$C,'[1]1. Отчет АТС'!$A:$A,$A17,'[1]1. Отчет АТС'!$B:$B,15)+'[1]2. Иные услуги'!$D$11+('[1]3. Услуги по передаче'!$E$10)+('[1]4. СН (Установленные)'!$E$12*1000)+'[1]5. Плата за УРП'!$D$6</f>
        <v>2396.7620002339909</v>
      </c>
      <c r="R17" s="34">
        <f>SUMIFS('[1]1. Отчет АТС'!$C:$C,'[1]1. Отчет АТС'!$A:$A,$A17,'[1]1. Отчет АТС'!$B:$B,16)+'[1]2. Иные услуги'!$D$11+('[1]3. Услуги по передаче'!$E$10)+('[1]4. СН (Установленные)'!$E$12*1000)+'[1]5. Плата за УРП'!$D$6</f>
        <v>2434.3520002339906</v>
      </c>
      <c r="S17" s="34">
        <f>SUMIFS('[1]1. Отчет АТС'!$C:$C,'[1]1. Отчет АТС'!$A:$A,$A17,'[1]1. Отчет АТС'!$B:$B,17)+'[1]2. Иные услуги'!$D$11+('[1]3. Услуги по передаче'!$E$10)+('[1]4. СН (Установленные)'!$E$12*1000)+'[1]5. Плата за УРП'!$D$6</f>
        <v>2413.9920002339909</v>
      </c>
      <c r="T17" s="34">
        <f>SUMIFS('[1]1. Отчет АТС'!$C:$C,'[1]1. Отчет АТС'!$A:$A,$A17,'[1]1. Отчет АТС'!$B:$B,18)+'[1]2. Иные услуги'!$D$11+('[1]3. Услуги по передаче'!$E$10)+('[1]4. СН (Установленные)'!$E$12*1000)+'[1]5. Плата за УРП'!$D$6</f>
        <v>2424.5220002339911</v>
      </c>
      <c r="U17" s="34">
        <f>SUMIFS('[1]1. Отчет АТС'!$C:$C,'[1]1. Отчет АТС'!$A:$A,$A17,'[1]1. Отчет АТС'!$B:$B,19)+'[1]2. Иные услуги'!$D$11+('[1]3. Услуги по передаче'!$E$10)+('[1]4. СН (Установленные)'!$E$12*1000)+'[1]5. Плата за УРП'!$D$6</f>
        <v>2389.6720002339912</v>
      </c>
      <c r="V17" s="34">
        <f>SUMIFS('[1]1. Отчет АТС'!$C:$C,'[1]1. Отчет АТС'!$A:$A,$A17,'[1]1. Отчет АТС'!$B:$B,20)+'[1]2. Иные услуги'!$D$11+('[1]3. Услуги по передаче'!$E$10)+('[1]4. СН (Установленные)'!$E$12*1000)+'[1]5. Плата за УРП'!$D$6</f>
        <v>2425.8620002339908</v>
      </c>
      <c r="W17" s="34">
        <f>SUMIFS('[1]1. Отчет АТС'!$C:$C,'[1]1. Отчет АТС'!$A:$A,$A17,'[1]1. Отчет АТС'!$B:$B,21)+'[1]2. Иные услуги'!$D$11+('[1]3. Услуги по передаче'!$E$10)+('[1]4. СН (Установленные)'!$E$12*1000)+'[1]5. Плата за УРП'!$D$6</f>
        <v>2417.9920002339909</v>
      </c>
      <c r="X17" s="34">
        <f>SUMIFS('[1]1. Отчет АТС'!$C:$C,'[1]1. Отчет АТС'!$A:$A,$A17,'[1]1. Отчет АТС'!$B:$B,22)+'[1]2. Иные услуги'!$D$11+('[1]3. Услуги по передаче'!$E$10)+('[1]4. СН (Установленные)'!$E$12*1000)+'[1]5. Плата за УРП'!$D$6</f>
        <v>2036.652000233991</v>
      </c>
      <c r="Y17" s="34">
        <f>SUMIFS('[1]1. Отчет АТС'!$C:$C,'[1]1. Отчет АТС'!$A:$A,$A17,'[1]1. Отчет АТС'!$B:$B,23)+'[1]2. Иные услуги'!$D$11+('[1]3. Услуги по передаче'!$E$10)+('[1]4. СН (Установленные)'!$E$12*1000)+'[1]5. Плата за УРП'!$D$6</f>
        <v>1666.092000233991</v>
      </c>
    </row>
    <row r="18" spans="1:25" ht="15">
      <c r="A18" s="33">
        <v>45451</v>
      </c>
      <c r="B18" s="34">
        <f>SUMIFS('[1]1. Отчет АТС'!$C:$C,'[1]1. Отчет АТС'!$A:$A,$A18,'[1]1. Отчет АТС'!$B:$B,0)+'[1]2. Иные услуги'!$D$11+('[1]3. Услуги по передаче'!$E$10)+('[1]4. СН (Установленные)'!$E$12*1000)+'[1]5. Плата за УРП'!$D$6</f>
        <v>1595.852000233991</v>
      </c>
      <c r="C18" s="34">
        <f>SUMIFS('[1]1. Отчет АТС'!$C:$C,'[1]1. Отчет АТС'!$A:$A,$A18,'[1]1. Отчет АТС'!$B:$B,1)+'[1]2. Иные услуги'!$D$11+('[1]3. Услуги по передаче'!$E$10)+('[1]4. СН (Установленные)'!$E$12*1000)+'[1]5. Плата за УРП'!$D$6</f>
        <v>1376.9520002339909</v>
      </c>
      <c r="D18" s="34">
        <f>SUMIFS('[1]1. Отчет АТС'!$C:$C,'[1]1. Отчет АТС'!$A:$A,$A18,'[1]1. Отчет АТС'!$B:$B,2)+'[1]2. Иные услуги'!$D$11+('[1]3. Услуги по передаче'!$E$10)+('[1]4. СН (Установленные)'!$E$12*1000)+'[1]5. Плата за УРП'!$D$6</f>
        <v>1236.7020002339909</v>
      </c>
      <c r="E18" s="34">
        <f>SUMIFS('[1]1. Отчет АТС'!$C:$C,'[1]1. Отчет АТС'!$A:$A,$A18,'[1]1. Отчет АТС'!$B:$B,3)+'[1]2. Иные услуги'!$D$11+('[1]3. Услуги по передаче'!$E$10)+('[1]4. СН (Установленные)'!$E$12*1000)+'[1]5. Плата за УРП'!$D$6</f>
        <v>1177.7920002339911</v>
      </c>
      <c r="F18" s="34">
        <f>SUMIFS('[1]1. Отчет АТС'!$C:$C,'[1]1. Отчет АТС'!$A:$A,$A18,'[1]1. Отчет АТС'!$B:$B,4)+'[1]2. Иные услуги'!$D$11+('[1]3. Услуги по передаче'!$E$10)+('[1]4. СН (Установленные)'!$E$12*1000)+'[1]5. Плата за УРП'!$D$6</f>
        <v>1181.4920002339909</v>
      </c>
      <c r="G18" s="34">
        <f>SUMIFS('[1]1. Отчет АТС'!$C:$C,'[1]1. Отчет АТС'!$A:$A,$A18,'[1]1. Отчет АТС'!$B:$B,5)+'[1]2. Иные услуги'!$D$11+('[1]3. Услуги по передаче'!$E$10)+('[1]4. СН (Установленные)'!$E$12*1000)+'[1]5. Плата за УРП'!$D$6</f>
        <v>1296.7120002339909</v>
      </c>
      <c r="H18" s="34">
        <f>SUMIFS('[1]1. Отчет АТС'!$C:$C,'[1]1. Отчет АТС'!$A:$A,$A18,'[1]1. Отчет АТС'!$B:$B,6)+'[1]2. Иные услуги'!$D$11+('[1]3. Услуги по передаче'!$E$10)+('[1]4. СН (Установленные)'!$E$12*1000)+'[1]5. Плата за УРП'!$D$6</f>
        <v>1421.7120002339911</v>
      </c>
      <c r="I18" s="34">
        <f>SUMIFS('[1]1. Отчет АТС'!$C:$C,'[1]1. Отчет АТС'!$A:$A,$A18,'[1]1. Отчет АТС'!$B:$B,7)+'[1]2. Иные услуги'!$D$11+('[1]3. Услуги по передаче'!$E$10)+('[1]4. СН (Установленные)'!$E$12*1000)+'[1]5. Плата за УРП'!$D$6</f>
        <v>1608.602000233991</v>
      </c>
      <c r="J18" s="34">
        <f>SUMIFS('[1]1. Отчет АТС'!$C:$C,'[1]1. Отчет АТС'!$A:$A,$A18,'[1]1. Отчет АТС'!$B:$B,8)+'[1]2. Иные услуги'!$D$11+('[1]3. Услуги по передаче'!$E$10)+('[1]4. СН (Установленные)'!$E$12*1000)+'[1]5. Плата за УРП'!$D$6</f>
        <v>2104.602000233991</v>
      </c>
      <c r="K18" s="34">
        <f>SUMIFS('[1]1. Отчет АТС'!$C:$C,'[1]1. Отчет АТС'!$A:$A,$A18,'[1]1. Отчет АТС'!$B:$B,9)+'[1]2. Иные услуги'!$D$11+('[1]3. Услуги по передаче'!$E$10)+('[1]4. СН (Установленные)'!$E$12*1000)+'[1]5. Плата за УРП'!$D$6</f>
        <v>2413.872000233991</v>
      </c>
      <c r="L18" s="34">
        <f>SUMIFS('[1]1. Отчет АТС'!$C:$C,'[1]1. Отчет АТС'!$A:$A,$A18,'[1]1. Отчет АТС'!$B:$B,10)+'[1]2. Иные услуги'!$D$11+('[1]3. Услуги по передаче'!$E$10)+('[1]4. СН (Установленные)'!$E$12*1000)+'[1]5. Плата за УРП'!$D$6</f>
        <v>2434.3420002339908</v>
      </c>
      <c r="M18" s="34">
        <f>SUMIFS('[1]1. Отчет АТС'!$C:$C,'[1]1. Отчет АТС'!$A:$A,$A18,'[1]1. Отчет АТС'!$B:$B,11)+'[1]2. Иные услуги'!$D$11+('[1]3. Услуги по передаче'!$E$10)+('[1]4. СН (Установленные)'!$E$12*1000)+'[1]5. Плата за УРП'!$D$6</f>
        <v>2440.4520002339905</v>
      </c>
      <c r="N18" s="34">
        <f>SUMIFS('[1]1. Отчет АТС'!$C:$C,'[1]1. Отчет АТС'!$A:$A,$A18,'[1]1. Отчет АТС'!$B:$B,12)+'[1]2. Иные услуги'!$D$11+('[1]3. Услуги по передаче'!$E$10)+('[1]4. СН (Установленные)'!$E$12*1000)+'[1]5. Плата за УРП'!$D$6</f>
        <v>2444.7120002339907</v>
      </c>
      <c r="O18" s="34">
        <f>SUMIFS('[1]1. Отчет АТС'!$C:$C,'[1]1. Отчет АТС'!$A:$A,$A18,'[1]1. Отчет АТС'!$B:$B,13)+'[1]2. Иные услуги'!$D$11+('[1]3. Услуги по передаче'!$E$10)+('[1]4. СН (Установленные)'!$E$12*1000)+'[1]5. Плата за УРП'!$D$6</f>
        <v>2442.1220002339905</v>
      </c>
      <c r="P18" s="34">
        <f>SUMIFS('[1]1. Отчет АТС'!$C:$C,'[1]1. Отчет АТС'!$A:$A,$A18,'[1]1. Отчет АТС'!$B:$B,14)+'[1]2. Иные услуги'!$D$11+('[1]3. Услуги по передаче'!$E$10)+('[1]4. СН (Установленные)'!$E$12*1000)+'[1]5. Плата за УРП'!$D$6</f>
        <v>2450.4920002339904</v>
      </c>
      <c r="Q18" s="34">
        <f>SUMIFS('[1]1. Отчет АТС'!$C:$C,'[1]1. Отчет АТС'!$A:$A,$A18,'[1]1. Отчет АТС'!$B:$B,15)+'[1]2. Иные услуги'!$D$11+('[1]3. Услуги по передаче'!$E$10)+('[1]4. СН (Установленные)'!$E$12*1000)+'[1]5. Плата за УРП'!$D$6</f>
        <v>2455.3020002339908</v>
      </c>
      <c r="R18" s="34">
        <f>SUMIFS('[1]1. Отчет АТС'!$C:$C,'[1]1. Отчет АТС'!$A:$A,$A18,'[1]1. Отчет АТС'!$B:$B,16)+'[1]2. Иные услуги'!$D$11+('[1]3. Услуги по передаче'!$E$10)+('[1]4. СН (Установленные)'!$E$12*1000)+'[1]5. Плата за УРП'!$D$6</f>
        <v>2469.9420002339907</v>
      </c>
      <c r="S18" s="34">
        <f>SUMIFS('[1]1. Отчет АТС'!$C:$C,'[1]1. Отчет АТС'!$A:$A,$A18,'[1]1. Отчет АТС'!$B:$B,17)+'[1]2. Иные услуги'!$D$11+('[1]3. Услуги по передаче'!$E$10)+('[1]4. СН (Установленные)'!$E$12*1000)+'[1]5. Плата за УРП'!$D$6</f>
        <v>2472.2620002339904</v>
      </c>
      <c r="T18" s="34">
        <f>SUMIFS('[1]1. Отчет АТС'!$C:$C,'[1]1. Отчет АТС'!$A:$A,$A18,'[1]1. Отчет АТС'!$B:$B,18)+'[1]2. Иные услуги'!$D$11+('[1]3. Услуги по передаче'!$E$10)+('[1]4. СН (Установленные)'!$E$12*1000)+'[1]5. Плата за УРП'!$D$6</f>
        <v>2463.0120002339904</v>
      </c>
      <c r="U18" s="34">
        <f>SUMIFS('[1]1. Отчет АТС'!$C:$C,'[1]1. Отчет АТС'!$A:$A,$A18,'[1]1. Отчет АТС'!$B:$B,19)+'[1]2. Иные услуги'!$D$11+('[1]3. Услуги по передаче'!$E$10)+('[1]4. СН (Установленные)'!$E$12*1000)+'[1]5. Плата за УРП'!$D$6</f>
        <v>2445.3620002339908</v>
      </c>
      <c r="V18" s="34">
        <f>SUMIFS('[1]1. Отчет АТС'!$C:$C,'[1]1. Отчет АТС'!$A:$A,$A18,'[1]1. Отчет АТС'!$B:$B,20)+'[1]2. Иные услуги'!$D$11+('[1]3. Услуги по передаче'!$E$10)+('[1]4. СН (Установленные)'!$E$12*1000)+'[1]5. Плата за УРП'!$D$6</f>
        <v>2463.8420002339908</v>
      </c>
      <c r="W18" s="34">
        <f>SUMIFS('[1]1. Отчет АТС'!$C:$C,'[1]1. Отчет АТС'!$A:$A,$A18,'[1]1. Отчет АТС'!$B:$B,21)+'[1]2. Иные услуги'!$D$11+('[1]3. Услуги по передаче'!$E$10)+('[1]4. СН (Установленные)'!$E$12*1000)+'[1]5. Плата за УРП'!$D$6</f>
        <v>2455.1020002339906</v>
      </c>
      <c r="X18" s="34">
        <f>SUMIFS('[1]1. Отчет АТС'!$C:$C,'[1]1. Отчет АТС'!$A:$A,$A18,'[1]1. Отчет АТС'!$B:$B,22)+'[1]2. Иные услуги'!$D$11+('[1]3. Услуги по передаче'!$E$10)+('[1]4. СН (Установленные)'!$E$12*1000)+'[1]5. Плата за УРП'!$D$6</f>
        <v>2350.582000233991</v>
      </c>
      <c r="Y18" s="34">
        <f>SUMIFS('[1]1. Отчет АТС'!$C:$C,'[1]1. Отчет АТС'!$A:$A,$A18,'[1]1. Отчет АТС'!$B:$B,23)+'[1]2. Иные услуги'!$D$11+('[1]3. Услуги по передаче'!$E$10)+('[1]4. СН (Установленные)'!$E$12*1000)+'[1]5. Плата за УРП'!$D$6</f>
        <v>1841.8020002339911</v>
      </c>
    </row>
    <row r="19" spans="1:25" ht="15">
      <c r="A19" s="33">
        <v>45452</v>
      </c>
      <c r="B19" s="34">
        <f>SUMIFS('[1]1. Отчет АТС'!$C:$C,'[1]1. Отчет АТС'!$A:$A,$A19,'[1]1. Отчет АТС'!$B:$B,0)+'[1]2. Иные услуги'!$D$11+('[1]3. Услуги по передаче'!$E$10)+('[1]4. СН (Установленные)'!$E$12*1000)+'[1]5. Плата за УРП'!$D$6</f>
        <v>1514.7020002339912</v>
      </c>
      <c r="C19" s="34">
        <f>SUMIFS('[1]1. Отчет АТС'!$C:$C,'[1]1. Отчет АТС'!$A:$A,$A19,'[1]1. Отчет АТС'!$B:$B,1)+'[1]2. Иные услуги'!$D$11+('[1]3. Услуги по передаче'!$E$10)+('[1]4. СН (Установленные)'!$E$12*1000)+'[1]5. Плата за УРП'!$D$6</f>
        <v>1402.4920002339909</v>
      </c>
      <c r="D19" s="34">
        <f>SUMIFS('[1]1. Отчет АТС'!$C:$C,'[1]1. Отчет АТС'!$A:$A,$A19,'[1]1. Отчет АТС'!$B:$B,2)+'[1]2. Иные услуги'!$D$11+('[1]3. Услуги по передаче'!$E$10)+('[1]4. СН (Установленные)'!$E$12*1000)+'[1]5. Плата за УРП'!$D$6</f>
        <v>1232.1920002339909</v>
      </c>
      <c r="E19" s="34">
        <f>SUMIFS('[1]1. Отчет АТС'!$C:$C,'[1]1. Отчет АТС'!$A:$A,$A19,'[1]1. Отчет АТС'!$B:$B,3)+'[1]2. Иные услуги'!$D$11+('[1]3. Услуги по передаче'!$E$10)+('[1]4. СН (Установленные)'!$E$12*1000)+'[1]5. Плата за УРП'!$D$6</f>
        <v>1146.352000233991</v>
      </c>
      <c r="F19" s="34">
        <f>SUMIFS('[1]1. Отчет АТС'!$C:$C,'[1]1. Отчет АТС'!$A:$A,$A19,'[1]1. Отчет АТС'!$B:$B,4)+'[1]2. Иные услуги'!$D$11+('[1]3. Услуги по передаче'!$E$10)+('[1]4. СН (Установленные)'!$E$12*1000)+'[1]5. Плата за УРП'!$D$6</f>
        <v>1096.672000233991</v>
      </c>
      <c r="G19" s="34">
        <f>SUMIFS('[1]1. Отчет АТС'!$C:$C,'[1]1. Отчет АТС'!$A:$A,$A19,'[1]1. Отчет АТС'!$B:$B,5)+'[1]2. Иные услуги'!$D$11+('[1]3. Услуги по передаче'!$E$10)+('[1]4. СН (Установленные)'!$E$12*1000)+'[1]5. Плата за УРП'!$D$6</f>
        <v>1133.0020002339911</v>
      </c>
      <c r="H19" s="34">
        <f>SUMIFS('[1]1. Отчет АТС'!$C:$C,'[1]1. Отчет АТС'!$A:$A,$A19,'[1]1. Отчет АТС'!$B:$B,6)+'[1]2. Иные услуги'!$D$11+('[1]3. Услуги по передаче'!$E$10)+('[1]4. СН (Установленные)'!$E$12*1000)+'[1]5. Плата за УРП'!$D$6</f>
        <v>1131.332000233991</v>
      </c>
      <c r="I19" s="34">
        <f>SUMIFS('[1]1. Отчет АТС'!$C:$C,'[1]1. Отчет АТС'!$A:$A,$A19,'[1]1. Отчет АТС'!$B:$B,7)+'[1]2. Иные услуги'!$D$11+('[1]3. Услуги по передаче'!$E$10)+('[1]4. СН (Установленные)'!$E$12*1000)+'[1]5. Плата за УРП'!$D$6</f>
        <v>1522.382000233991</v>
      </c>
      <c r="J19" s="34">
        <f>SUMIFS('[1]1. Отчет АТС'!$C:$C,'[1]1. Отчет АТС'!$A:$A,$A19,'[1]1. Отчет АТС'!$B:$B,8)+'[1]2. Иные услуги'!$D$11+('[1]3. Услуги по передаче'!$E$10)+('[1]4. СН (Установленные)'!$E$12*1000)+'[1]5. Плата за УРП'!$D$6</f>
        <v>1874.7920002339911</v>
      </c>
      <c r="K19" s="34">
        <f>SUMIFS('[1]1. Отчет АТС'!$C:$C,'[1]1. Отчет АТС'!$A:$A,$A19,'[1]1. Отчет АТС'!$B:$B,9)+'[1]2. Иные услуги'!$D$11+('[1]3. Услуги по передаче'!$E$10)+('[1]4. СН (Установленные)'!$E$12*1000)+'[1]5. Плата за УРП'!$D$6</f>
        <v>2280.7420002339913</v>
      </c>
      <c r="L19" s="34">
        <f>SUMIFS('[1]1. Отчет АТС'!$C:$C,'[1]1. Отчет АТС'!$A:$A,$A19,'[1]1. Отчет АТС'!$B:$B,10)+'[1]2. Иные услуги'!$D$11+('[1]3. Услуги по передаче'!$E$10)+('[1]4. СН (Установленные)'!$E$12*1000)+'[1]5. Плата за УРП'!$D$6</f>
        <v>2406.352000233991</v>
      </c>
      <c r="M19" s="34">
        <f>SUMIFS('[1]1. Отчет АТС'!$C:$C,'[1]1. Отчет АТС'!$A:$A,$A19,'[1]1. Отчет АТС'!$B:$B,11)+'[1]2. Иные услуги'!$D$11+('[1]3. Услуги по передаче'!$E$10)+('[1]4. СН (Установленные)'!$E$12*1000)+'[1]5. Плата за УРП'!$D$6</f>
        <v>2413.4220002339912</v>
      </c>
      <c r="N19" s="34">
        <f>SUMIFS('[1]1. Отчет АТС'!$C:$C,'[1]1. Отчет АТС'!$A:$A,$A19,'[1]1. Отчет АТС'!$B:$B,12)+'[1]2. Иные услуги'!$D$11+('[1]3. Услуги по передаче'!$E$10)+('[1]4. СН (Установленные)'!$E$12*1000)+'[1]5. Плата за УРП'!$D$6</f>
        <v>2413.2320002339911</v>
      </c>
      <c r="O19" s="34">
        <f>SUMIFS('[1]1. Отчет АТС'!$C:$C,'[1]1. Отчет АТС'!$A:$A,$A19,'[1]1. Отчет АТС'!$B:$B,13)+'[1]2. Иные услуги'!$D$11+('[1]3. Услуги по передаче'!$E$10)+('[1]4. СН (Установленные)'!$E$12*1000)+'[1]5. Плата за УРП'!$D$6</f>
        <v>2408.7020002339909</v>
      </c>
      <c r="P19" s="34">
        <f>SUMIFS('[1]1. Отчет АТС'!$C:$C,'[1]1. Отчет АТС'!$A:$A,$A19,'[1]1. Отчет АТС'!$B:$B,14)+'[1]2. Иные услуги'!$D$11+('[1]3. Услуги по передаче'!$E$10)+('[1]4. СН (Установленные)'!$E$12*1000)+'[1]5. Плата за УРП'!$D$6</f>
        <v>2413.102000233991</v>
      </c>
      <c r="Q19" s="34">
        <f>SUMIFS('[1]1. Отчет АТС'!$C:$C,'[1]1. Отчет АТС'!$A:$A,$A19,'[1]1. Отчет АТС'!$B:$B,15)+'[1]2. Иные услуги'!$D$11+('[1]3. Услуги по передаче'!$E$10)+('[1]4. СН (Установленные)'!$E$12*1000)+'[1]5. Плата за УРП'!$D$6</f>
        <v>2413.122000233991</v>
      </c>
      <c r="R19" s="34">
        <f>SUMIFS('[1]1. Отчет АТС'!$C:$C,'[1]1. Отчет АТС'!$A:$A,$A19,'[1]1. Отчет АТС'!$B:$B,16)+'[1]2. Иные услуги'!$D$11+('[1]3. Услуги по передаче'!$E$10)+('[1]4. СН (Установленные)'!$E$12*1000)+'[1]5. Плата за УРП'!$D$6</f>
        <v>2442.8020002339908</v>
      </c>
      <c r="S19" s="34">
        <f>SUMIFS('[1]1. Отчет АТС'!$C:$C,'[1]1. Отчет АТС'!$A:$A,$A19,'[1]1. Отчет АТС'!$B:$B,17)+'[1]2. Иные услуги'!$D$11+('[1]3. Услуги по передаче'!$E$10)+('[1]4. СН (Установленные)'!$E$12*1000)+'[1]5. Плата за УРП'!$D$6</f>
        <v>2449.9220002339907</v>
      </c>
      <c r="T19" s="34">
        <f>SUMIFS('[1]1. Отчет АТС'!$C:$C,'[1]1. Отчет АТС'!$A:$A,$A19,'[1]1. Отчет АТС'!$B:$B,18)+'[1]2. Иные услуги'!$D$11+('[1]3. Услуги по передаче'!$E$10)+('[1]4. СН (Установленные)'!$E$12*1000)+'[1]5. Плата за УРП'!$D$6</f>
        <v>2447.1320002339908</v>
      </c>
      <c r="U19" s="34">
        <f>SUMIFS('[1]1. Отчет АТС'!$C:$C,'[1]1. Отчет АТС'!$A:$A,$A19,'[1]1. Отчет АТС'!$B:$B,19)+'[1]2. Иные услуги'!$D$11+('[1]3. Услуги по передаче'!$E$10)+('[1]4. СН (Установленные)'!$E$12*1000)+'[1]5. Плата за УРП'!$D$6</f>
        <v>2418.0620002339911</v>
      </c>
      <c r="V19" s="34">
        <f>SUMIFS('[1]1. Отчет АТС'!$C:$C,'[1]1. Отчет АТС'!$A:$A,$A19,'[1]1. Отчет АТС'!$B:$B,20)+'[1]2. Иные услуги'!$D$11+('[1]3. Услуги по передаче'!$E$10)+('[1]4. СН (Установленные)'!$E$12*1000)+'[1]5. Плата за УРП'!$D$6</f>
        <v>2445.5620002339906</v>
      </c>
      <c r="W19" s="34">
        <f>SUMIFS('[1]1. Отчет АТС'!$C:$C,'[1]1. Отчет АТС'!$A:$A,$A19,'[1]1. Отчет АТС'!$B:$B,21)+'[1]2. Иные услуги'!$D$11+('[1]3. Услуги по передаче'!$E$10)+('[1]4. СН (Установленные)'!$E$12*1000)+'[1]5. Плата за УРП'!$D$6</f>
        <v>2429.3220002339908</v>
      </c>
      <c r="X19" s="34">
        <f>SUMIFS('[1]1. Отчет АТС'!$C:$C,'[1]1. Отчет АТС'!$A:$A,$A19,'[1]1. Отчет АТС'!$B:$B,22)+'[1]2. Иные услуги'!$D$11+('[1]3. Услуги по передаче'!$E$10)+('[1]4. СН (Установленные)'!$E$12*1000)+'[1]5. Плата за УРП'!$D$6</f>
        <v>2324.2320002339911</v>
      </c>
      <c r="Y19" s="34">
        <f>SUMIFS('[1]1. Отчет АТС'!$C:$C,'[1]1. Отчет АТС'!$A:$A,$A19,'[1]1. Отчет АТС'!$B:$B,23)+'[1]2. Иные услуги'!$D$11+('[1]3. Услуги по передаче'!$E$10)+('[1]4. СН (Установленные)'!$E$12*1000)+'[1]5. Плата за УРП'!$D$6</f>
        <v>1827.5320002339911</v>
      </c>
    </row>
    <row r="20" spans="1:25" ht="15">
      <c r="A20" s="33">
        <v>45453</v>
      </c>
      <c r="B20" s="34">
        <f>SUMIFS('[1]1. Отчет АТС'!$C:$C,'[1]1. Отчет АТС'!$A:$A,$A20,'[1]1. Отчет АТС'!$B:$B,0)+'[1]2. Иные услуги'!$D$11+('[1]3. Услуги по передаче'!$E$10)+('[1]4. СН (Установленные)'!$E$12*1000)+'[1]5. Плата за УРП'!$D$6</f>
        <v>1458.402000233991</v>
      </c>
      <c r="C20" s="34">
        <f>SUMIFS('[1]1. Отчет АТС'!$C:$C,'[1]1. Отчет АТС'!$A:$A,$A20,'[1]1. Отчет АТС'!$B:$B,1)+'[1]2. Иные услуги'!$D$11+('[1]3. Услуги по передаче'!$E$10)+('[1]4. СН (Установленные)'!$E$12*1000)+'[1]5. Плата за УРП'!$D$6</f>
        <v>1314.642000233991</v>
      </c>
      <c r="D20" s="34">
        <f>SUMIFS('[1]1. Отчет АТС'!$C:$C,'[1]1. Отчет АТС'!$A:$A,$A20,'[1]1. Отчет АТС'!$B:$B,2)+'[1]2. Иные услуги'!$D$11+('[1]3. Услуги по передаче'!$E$10)+('[1]4. СН (Установленные)'!$E$12*1000)+'[1]5. Плата за УРП'!$D$6</f>
        <v>1187.7520002339911</v>
      </c>
      <c r="E20" s="34">
        <f>SUMIFS('[1]1. Отчет АТС'!$C:$C,'[1]1. Отчет АТС'!$A:$A,$A20,'[1]1. Отчет АТС'!$B:$B,3)+'[1]2. Иные услуги'!$D$11+('[1]3. Услуги по передаче'!$E$10)+('[1]4. СН (Установленные)'!$E$12*1000)+'[1]5. Плата за УРП'!$D$6</f>
        <v>1136.5520002339908</v>
      </c>
      <c r="F20" s="34">
        <f>SUMIFS('[1]1. Отчет АТС'!$C:$C,'[1]1. Отчет АТС'!$A:$A,$A20,'[1]1. Отчет АТС'!$B:$B,4)+'[1]2. Иные услуги'!$D$11+('[1]3. Услуги по передаче'!$E$10)+('[1]4. СН (Установленные)'!$E$12*1000)+'[1]5. Плата за УРП'!$D$6</f>
        <v>1039.872000233991</v>
      </c>
      <c r="G20" s="34">
        <f>SUMIFS('[1]1. Отчет АТС'!$C:$C,'[1]1. Отчет АТС'!$A:$A,$A20,'[1]1. Отчет АТС'!$B:$B,5)+'[1]2. Иные услуги'!$D$11+('[1]3. Услуги по передаче'!$E$10)+('[1]4. СН (Установленные)'!$E$12*1000)+'[1]5. Плата за УРП'!$D$6</f>
        <v>1282.112000233991</v>
      </c>
      <c r="H20" s="34">
        <f>SUMIFS('[1]1. Отчет АТС'!$C:$C,'[1]1. Отчет АТС'!$A:$A,$A20,'[1]1. Отчет АТС'!$B:$B,6)+'[1]2. Иные услуги'!$D$11+('[1]3. Услуги по передаче'!$E$10)+('[1]4. СН (Установленные)'!$E$12*1000)+'[1]5. Плата за УРП'!$D$6</f>
        <v>1437.9620002339911</v>
      </c>
      <c r="I20" s="34">
        <f>SUMIFS('[1]1. Отчет АТС'!$C:$C,'[1]1. Отчет АТС'!$A:$A,$A20,'[1]1. Отчет АТС'!$B:$B,7)+'[1]2. Иные услуги'!$D$11+('[1]3. Услуги по передаче'!$E$10)+('[1]4. СН (Установленные)'!$E$12*1000)+'[1]5. Плата за УРП'!$D$6</f>
        <v>1794.652000233991</v>
      </c>
      <c r="J20" s="34">
        <f>SUMIFS('[1]1. Отчет АТС'!$C:$C,'[1]1. Отчет АТС'!$A:$A,$A20,'[1]1. Отчет АТС'!$B:$B,8)+'[1]2. Иные услуги'!$D$11+('[1]3. Услуги по передаче'!$E$10)+('[1]4. СН (Установленные)'!$E$12*1000)+'[1]5. Плата за УРП'!$D$6</f>
        <v>2407.0720002339908</v>
      </c>
      <c r="K20" s="34">
        <f>SUMIFS('[1]1. Отчет АТС'!$C:$C,'[1]1. Отчет АТС'!$A:$A,$A20,'[1]1. Отчет АТС'!$B:$B,9)+'[1]2. Иные услуги'!$D$11+('[1]3. Услуги по передаче'!$E$10)+('[1]4. СН (Установленные)'!$E$12*1000)+'[1]5. Плата за УРП'!$D$6</f>
        <v>2445.1420002339905</v>
      </c>
      <c r="L20" s="34">
        <f>SUMIFS('[1]1. Отчет АТС'!$C:$C,'[1]1. Отчет АТС'!$A:$A,$A20,'[1]1. Отчет АТС'!$B:$B,10)+'[1]2. Иные услуги'!$D$11+('[1]3. Услуги по передаче'!$E$10)+('[1]4. СН (Установленные)'!$E$12*1000)+'[1]5. Плата за УРП'!$D$6</f>
        <v>2454.8320002339906</v>
      </c>
      <c r="M20" s="34">
        <f>SUMIFS('[1]1. Отчет АТС'!$C:$C,'[1]1. Отчет АТС'!$A:$A,$A20,'[1]1. Отчет АТС'!$B:$B,11)+'[1]2. Иные услуги'!$D$11+('[1]3. Услуги по передаче'!$E$10)+('[1]4. СН (Установленные)'!$E$12*1000)+'[1]5. Плата за УРП'!$D$6</f>
        <v>2453.3120002339906</v>
      </c>
      <c r="N20" s="34">
        <f>SUMIFS('[1]1. Отчет АТС'!$C:$C,'[1]1. Отчет АТС'!$A:$A,$A20,'[1]1. Отчет АТС'!$B:$B,12)+'[1]2. Иные услуги'!$D$11+('[1]3. Услуги по передаче'!$E$10)+('[1]4. СН (Установленные)'!$E$12*1000)+'[1]5. Плата за УРП'!$D$6</f>
        <v>2456.2120002339907</v>
      </c>
      <c r="O20" s="34">
        <f>SUMIFS('[1]1. Отчет АТС'!$C:$C,'[1]1. Отчет АТС'!$A:$A,$A20,'[1]1. Отчет АТС'!$B:$B,13)+'[1]2. Иные услуги'!$D$11+('[1]3. Услуги по передаче'!$E$10)+('[1]4. СН (Установленные)'!$E$12*1000)+'[1]5. Плата за УРП'!$D$6</f>
        <v>2456.5320002339904</v>
      </c>
      <c r="P20" s="34">
        <f>SUMIFS('[1]1. Отчет АТС'!$C:$C,'[1]1. Отчет АТС'!$A:$A,$A20,'[1]1. Отчет АТС'!$B:$B,14)+'[1]2. Иные услуги'!$D$11+('[1]3. Услуги по передаче'!$E$10)+('[1]4. СН (Установленные)'!$E$12*1000)+'[1]5. Плата за УРП'!$D$6</f>
        <v>2470.9620002339907</v>
      </c>
      <c r="Q20" s="34">
        <f>SUMIFS('[1]1. Отчет АТС'!$C:$C,'[1]1. Отчет АТС'!$A:$A,$A20,'[1]1. Отчет АТС'!$B:$B,15)+'[1]2. Иные услуги'!$D$11+('[1]3. Услуги по передаче'!$E$10)+('[1]4. СН (Установленные)'!$E$12*1000)+'[1]5. Плата за УРП'!$D$6</f>
        <v>2471.2720002339906</v>
      </c>
      <c r="R20" s="34">
        <f>SUMIFS('[1]1. Отчет АТС'!$C:$C,'[1]1. Отчет АТС'!$A:$A,$A20,'[1]1. Отчет АТС'!$B:$B,16)+'[1]2. Иные услуги'!$D$11+('[1]3. Услуги по передаче'!$E$10)+('[1]4. СН (Установленные)'!$E$12*1000)+'[1]5. Плата за УРП'!$D$6</f>
        <v>2489.7020002339905</v>
      </c>
      <c r="S20" s="34">
        <f>SUMIFS('[1]1. Отчет АТС'!$C:$C,'[1]1. Отчет АТС'!$A:$A,$A20,'[1]1. Отчет АТС'!$B:$B,17)+'[1]2. Иные услуги'!$D$11+('[1]3. Услуги по передаче'!$E$10)+('[1]4. СН (Установленные)'!$E$12*1000)+'[1]5. Плата за УРП'!$D$6</f>
        <v>2474.2320002339907</v>
      </c>
      <c r="T20" s="34">
        <f>SUMIFS('[1]1. Отчет АТС'!$C:$C,'[1]1. Отчет АТС'!$A:$A,$A20,'[1]1. Отчет АТС'!$B:$B,18)+'[1]2. Иные услуги'!$D$11+('[1]3. Услуги по передаче'!$E$10)+('[1]4. СН (Установленные)'!$E$12*1000)+'[1]5. Плата за УРП'!$D$6</f>
        <v>2472.4520002339905</v>
      </c>
      <c r="U20" s="34">
        <f>SUMIFS('[1]1. Отчет АТС'!$C:$C,'[1]1. Отчет АТС'!$A:$A,$A20,'[1]1. Отчет АТС'!$B:$B,19)+'[1]2. Иные услуги'!$D$11+('[1]3. Услуги по передаче'!$E$10)+('[1]4. СН (Установленные)'!$E$12*1000)+'[1]5. Плата за УРП'!$D$6</f>
        <v>2442.0420002339906</v>
      </c>
      <c r="V20" s="34">
        <f>SUMIFS('[1]1. Отчет АТС'!$C:$C,'[1]1. Отчет АТС'!$A:$A,$A20,'[1]1. Отчет АТС'!$B:$B,20)+'[1]2. Иные услуги'!$D$11+('[1]3. Услуги по передаче'!$E$10)+('[1]4. СН (Установленные)'!$E$12*1000)+'[1]5. Плата за УРП'!$D$6</f>
        <v>2459.2220002339905</v>
      </c>
      <c r="W20" s="34">
        <f>SUMIFS('[1]1. Отчет АТС'!$C:$C,'[1]1. Отчет АТС'!$A:$A,$A20,'[1]1. Отчет АТС'!$B:$B,21)+'[1]2. Иные услуги'!$D$11+('[1]3. Услуги по передаче'!$E$10)+('[1]4. СН (Установленные)'!$E$12*1000)+'[1]5. Плата за УРП'!$D$6</f>
        <v>2451.5820002339906</v>
      </c>
      <c r="X20" s="34">
        <f>SUMIFS('[1]1. Отчет АТС'!$C:$C,'[1]1. Отчет АТС'!$A:$A,$A20,'[1]1. Отчет АТС'!$B:$B,22)+'[1]2. Иные услуги'!$D$11+('[1]3. Услуги по передаче'!$E$10)+('[1]4. СН (Установленные)'!$E$12*1000)+'[1]5. Плата за УРП'!$D$6</f>
        <v>2312.332000233991</v>
      </c>
      <c r="Y20" s="34">
        <f>SUMIFS('[1]1. Отчет АТС'!$C:$C,'[1]1. Отчет АТС'!$A:$A,$A20,'[1]1. Отчет АТС'!$B:$B,23)+'[1]2. Иные услуги'!$D$11+('[1]3. Услуги по передаче'!$E$10)+('[1]4. СН (Установленные)'!$E$12*1000)+'[1]5. Плата за УРП'!$D$6</f>
        <v>1775.842000233991</v>
      </c>
    </row>
    <row r="21" spans="1:25" ht="15">
      <c r="A21" s="33">
        <v>45454</v>
      </c>
      <c r="B21" s="34">
        <f>SUMIFS('[1]1. Отчет АТС'!$C:$C,'[1]1. Отчет АТС'!$A:$A,$A21,'[1]1. Отчет АТС'!$B:$B,0)+'[1]2. Иные услуги'!$D$11+('[1]3. Услуги по передаче'!$E$10)+('[1]4. СН (Установленные)'!$E$12*1000)+'[1]5. Плата за УРП'!$D$6</f>
        <v>1438.5320002339911</v>
      </c>
      <c r="C21" s="34">
        <f>SUMIFS('[1]1. Отчет АТС'!$C:$C,'[1]1. Отчет АТС'!$A:$A,$A21,'[1]1. Отчет АТС'!$B:$B,1)+'[1]2. Иные услуги'!$D$11+('[1]3. Услуги по передаче'!$E$10)+('[1]4. СН (Установленные)'!$E$12*1000)+'[1]5. Плата за УРП'!$D$6</f>
        <v>1314.2420002339909</v>
      </c>
      <c r="D21" s="34">
        <f>SUMIFS('[1]1. Отчет АТС'!$C:$C,'[1]1. Отчет АТС'!$A:$A,$A21,'[1]1. Отчет АТС'!$B:$B,2)+'[1]2. Иные услуги'!$D$11+('[1]3. Услуги по передаче'!$E$10)+('[1]4. СН (Установленные)'!$E$12*1000)+'[1]5. Плата за УРП'!$D$6</f>
        <v>1152.6920002339909</v>
      </c>
      <c r="E21" s="34">
        <f>SUMIFS('[1]1. Отчет АТС'!$C:$C,'[1]1. Отчет АТС'!$A:$A,$A21,'[1]1. Отчет АТС'!$B:$B,3)+'[1]2. Иные услуги'!$D$11+('[1]3. Услуги по передаче'!$E$10)+('[1]4. СН (Установленные)'!$E$12*1000)+'[1]5. Плата за УРП'!$D$6</f>
        <v>1035.5920002339908</v>
      </c>
      <c r="F21" s="34">
        <f>SUMIFS('[1]1. Отчет АТС'!$C:$C,'[1]1. Отчет АТС'!$A:$A,$A21,'[1]1. Отчет АТС'!$B:$B,4)+'[1]2. Иные услуги'!$D$11+('[1]3. Услуги по передаче'!$E$10)+('[1]4. СН (Установленные)'!$E$12*1000)+'[1]5. Плата за УРП'!$D$6</f>
        <v>994.15200023399098</v>
      </c>
      <c r="G21" s="34">
        <f>SUMIFS('[1]1. Отчет АТС'!$C:$C,'[1]1. Отчет АТС'!$A:$A,$A21,'[1]1. Отчет АТС'!$B:$B,5)+'[1]2. Иные услуги'!$D$11+('[1]3. Услуги по передаче'!$E$10)+('[1]4. СН (Установленные)'!$E$12*1000)+'[1]5. Плата за УРП'!$D$6</f>
        <v>518.72200023399103</v>
      </c>
      <c r="H21" s="34">
        <f>SUMIFS('[1]1. Отчет АТС'!$C:$C,'[1]1. Отчет АТС'!$A:$A,$A21,'[1]1. Отчет АТС'!$B:$B,6)+'[1]2. Иные услуги'!$D$11+('[1]3. Услуги по передаче'!$E$10)+('[1]4. СН (Установленные)'!$E$12*1000)+'[1]5. Плата за УРП'!$D$6</f>
        <v>1436.142000233991</v>
      </c>
      <c r="I21" s="34">
        <f>SUMIFS('[1]1. Отчет АТС'!$C:$C,'[1]1. Отчет АТС'!$A:$A,$A21,'[1]1. Отчет АТС'!$B:$B,7)+'[1]2. Иные услуги'!$D$11+('[1]3. Услуги по передаче'!$E$10)+('[1]4. СН (Установленные)'!$E$12*1000)+'[1]5. Плата за УРП'!$D$6</f>
        <v>1768.1920002339912</v>
      </c>
      <c r="J21" s="34">
        <f>SUMIFS('[1]1. Отчет АТС'!$C:$C,'[1]1. Отчет АТС'!$A:$A,$A21,'[1]1. Отчет АТС'!$B:$B,8)+'[1]2. Иные услуги'!$D$11+('[1]3. Услуги по передаче'!$E$10)+('[1]4. СН (Установленные)'!$E$12*1000)+'[1]5. Плата за УРП'!$D$6</f>
        <v>2196.9520002339914</v>
      </c>
      <c r="K21" s="34">
        <f>SUMIFS('[1]1. Отчет АТС'!$C:$C,'[1]1. Отчет АТС'!$A:$A,$A21,'[1]1. Отчет АТС'!$B:$B,9)+'[1]2. Иные услуги'!$D$11+('[1]3. Услуги по передаче'!$E$10)+('[1]4. СН (Установленные)'!$E$12*1000)+'[1]5. Плата за УРП'!$D$6</f>
        <v>2457.7920002339906</v>
      </c>
      <c r="L21" s="34">
        <f>SUMIFS('[1]1. Отчет АТС'!$C:$C,'[1]1. Отчет АТС'!$A:$A,$A21,'[1]1. Отчет АТС'!$B:$B,10)+'[1]2. Иные услуги'!$D$11+('[1]3. Услуги по передаче'!$E$10)+('[1]4. СН (Установленные)'!$E$12*1000)+'[1]5. Плата за УРП'!$D$6</f>
        <v>2463.1120002339908</v>
      </c>
      <c r="M21" s="34">
        <f>SUMIFS('[1]1. Отчет АТС'!$C:$C,'[1]1. Отчет АТС'!$A:$A,$A21,'[1]1. Отчет АТС'!$B:$B,11)+'[1]2. Иные услуги'!$D$11+('[1]3. Услуги по передаче'!$E$10)+('[1]4. СН (Установленные)'!$E$12*1000)+'[1]5. Плата за УРП'!$D$6</f>
        <v>2480.6320002339908</v>
      </c>
      <c r="N21" s="34">
        <f>SUMIFS('[1]1. Отчет АТС'!$C:$C,'[1]1. Отчет АТС'!$A:$A,$A21,'[1]1. Отчет АТС'!$B:$B,12)+'[1]2. Иные услуги'!$D$11+('[1]3. Услуги по передаче'!$E$10)+('[1]4. СН (Установленные)'!$E$12*1000)+'[1]5. Плата за УРП'!$D$6</f>
        <v>2485.0220002339906</v>
      </c>
      <c r="O21" s="34">
        <f>SUMIFS('[1]1. Отчет АТС'!$C:$C,'[1]1. Отчет АТС'!$A:$A,$A21,'[1]1. Отчет АТС'!$B:$B,13)+'[1]2. Иные услуги'!$D$11+('[1]3. Услуги по передаче'!$E$10)+('[1]4. СН (Установленные)'!$E$12*1000)+'[1]5. Плата за УРП'!$D$6</f>
        <v>2479.9420002339907</v>
      </c>
      <c r="P21" s="34">
        <f>SUMIFS('[1]1. Отчет АТС'!$C:$C,'[1]1. Отчет АТС'!$A:$A,$A21,'[1]1. Отчет АТС'!$B:$B,14)+'[1]2. Иные услуги'!$D$11+('[1]3. Услуги по передаче'!$E$10)+('[1]4. СН (Установленные)'!$E$12*1000)+'[1]5. Плата за УРП'!$D$6</f>
        <v>2506.2120002339907</v>
      </c>
      <c r="Q21" s="34">
        <f>SUMIFS('[1]1. Отчет АТС'!$C:$C,'[1]1. Отчет АТС'!$A:$A,$A21,'[1]1. Отчет АТС'!$B:$B,15)+'[1]2. Иные услуги'!$D$11+('[1]3. Услуги по передаче'!$E$10)+('[1]4. СН (Установленные)'!$E$12*1000)+'[1]5. Плата за УРП'!$D$6</f>
        <v>2529.8920002339905</v>
      </c>
      <c r="R21" s="34">
        <f>SUMIFS('[1]1. Отчет АТС'!$C:$C,'[1]1. Отчет АТС'!$A:$A,$A21,'[1]1. Отчет АТС'!$B:$B,16)+'[1]2. Иные услуги'!$D$11+('[1]3. Услуги по передаче'!$E$10)+('[1]4. СН (Установленные)'!$E$12*1000)+'[1]5. Плата за УРП'!$D$6</f>
        <v>2556.8120002339906</v>
      </c>
      <c r="S21" s="34">
        <f>SUMIFS('[1]1. Отчет АТС'!$C:$C,'[1]1. Отчет АТС'!$A:$A,$A21,'[1]1. Отчет АТС'!$B:$B,17)+'[1]2. Иные услуги'!$D$11+('[1]3. Услуги по передаче'!$E$10)+('[1]4. СН (Установленные)'!$E$12*1000)+'[1]5. Плата за УРП'!$D$6</f>
        <v>2528.7120002339907</v>
      </c>
      <c r="T21" s="34">
        <f>SUMIFS('[1]1. Отчет АТС'!$C:$C,'[1]1. Отчет АТС'!$A:$A,$A21,'[1]1. Отчет АТС'!$B:$B,18)+'[1]2. Иные услуги'!$D$11+('[1]3. Услуги по передаче'!$E$10)+('[1]4. СН (Установленные)'!$E$12*1000)+'[1]5. Плата за УРП'!$D$6</f>
        <v>2484.0120002339904</v>
      </c>
      <c r="U21" s="34">
        <f>SUMIFS('[1]1. Отчет АТС'!$C:$C,'[1]1. Отчет АТС'!$A:$A,$A21,'[1]1. Отчет АТС'!$B:$B,19)+'[1]2. Иные услуги'!$D$11+('[1]3. Услуги по передаче'!$E$10)+('[1]4. СН (Установленные)'!$E$12*1000)+'[1]5. Плата за УРП'!$D$6</f>
        <v>2445.2420002339904</v>
      </c>
      <c r="V21" s="34">
        <f>SUMIFS('[1]1. Отчет АТС'!$C:$C,'[1]1. Отчет АТС'!$A:$A,$A21,'[1]1. Отчет АТС'!$B:$B,20)+'[1]2. Иные услуги'!$D$11+('[1]3. Услуги по передаче'!$E$10)+('[1]4. СН (Установленные)'!$E$12*1000)+'[1]5. Плата за УРП'!$D$6</f>
        <v>2458.1020002339906</v>
      </c>
      <c r="W21" s="34">
        <f>SUMIFS('[1]1. Отчет АТС'!$C:$C,'[1]1. Отчет АТС'!$A:$A,$A21,'[1]1. Отчет АТС'!$B:$B,21)+'[1]2. Иные услуги'!$D$11+('[1]3. Услуги по передаче'!$E$10)+('[1]4. СН (Установленные)'!$E$12*1000)+'[1]5. Плата за УРП'!$D$6</f>
        <v>2449.2120002339907</v>
      </c>
      <c r="X21" s="34">
        <f>SUMIFS('[1]1. Отчет АТС'!$C:$C,'[1]1. Отчет АТС'!$A:$A,$A21,'[1]1. Отчет АТС'!$B:$B,22)+'[1]2. Иные услуги'!$D$11+('[1]3. Услуги по передаче'!$E$10)+('[1]4. СН (Установленные)'!$E$12*1000)+'[1]5. Плата за УРП'!$D$6</f>
        <v>2358.9820002339911</v>
      </c>
      <c r="Y21" s="34">
        <f>SUMIFS('[1]1. Отчет АТС'!$C:$C,'[1]1. Отчет АТС'!$A:$A,$A21,'[1]1. Отчет АТС'!$B:$B,23)+'[1]2. Иные услуги'!$D$11+('[1]3. Услуги по передаче'!$E$10)+('[1]4. СН (Установленные)'!$E$12*1000)+'[1]5. Плата за УРП'!$D$6</f>
        <v>1836.092000233991</v>
      </c>
    </row>
    <row r="22" spans="1:25" ht="15">
      <c r="A22" s="33">
        <v>45455</v>
      </c>
      <c r="B22" s="34">
        <f>SUMIFS('[1]1. Отчет АТС'!$C:$C,'[1]1. Отчет АТС'!$A:$A,$A22,'[1]1. Отчет АТС'!$B:$B,0)+'[1]2. Иные услуги'!$D$11+('[1]3. Услуги по передаче'!$E$10)+('[1]4. СН (Установленные)'!$E$12*1000)+'[1]5. Плата за УРП'!$D$6</f>
        <v>1566.2620002339911</v>
      </c>
      <c r="C22" s="34">
        <f>SUMIFS('[1]1. Отчет АТС'!$C:$C,'[1]1. Отчет АТС'!$A:$A,$A22,'[1]1. Отчет АТС'!$B:$B,1)+'[1]2. Иные услуги'!$D$11+('[1]3. Услуги по передаче'!$E$10)+('[1]4. СН (Установленные)'!$E$12*1000)+'[1]5. Плата за УРП'!$D$6</f>
        <v>1487.0320002339911</v>
      </c>
      <c r="D22" s="34">
        <f>SUMIFS('[1]1. Отчет АТС'!$C:$C,'[1]1. Отчет АТС'!$A:$A,$A22,'[1]1. Отчет АТС'!$B:$B,2)+'[1]2. Иные услуги'!$D$11+('[1]3. Услуги по передаче'!$E$10)+('[1]4. СН (Установленные)'!$E$12*1000)+'[1]5. Плата за УРП'!$D$6</f>
        <v>1349.7020002339909</v>
      </c>
      <c r="E22" s="34">
        <f>SUMIFS('[1]1. Отчет АТС'!$C:$C,'[1]1. Отчет АТС'!$A:$A,$A22,'[1]1. Отчет АТС'!$B:$B,3)+'[1]2. Иные услуги'!$D$11+('[1]3. Услуги по передаче'!$E$10)+('[1]4. СН (Установленные)'!$E$12*1000)+'[1]5. Плата за УРП'!$D$6</f>
        <v>1174.8120002339911</v>
      </c>
      <c r="F22" s="34">
        <f>SUMIFS('[1]1. Отчет АТС'!$C:$C,'[1]1. Отчет АТС'!$A:$A,$A22,'[1]1. Отчет АТС'!$B:$B,4)+'[1]2. Иные услуги'!$D$11+('[1]3. Услуги по передаче'!$E$10)+('[1]4. СН (Установленные)'!$E$12*1000)+'[1]5. Плата за УРП'!$D$6</f>
        <v>1120.9820002339911</v>
      </c>
      <c r="G22" s="34">
        <f>SUMIFS('[1]1. Отчет АТС'!$C:$C,'[1]1. Отчет АТС'!$A:$A,$A22,'[1]1. Отчет АТС'!$B:$B,5)+'[1]2. Иные услуги'!$D$11+('[1]3. Услуги по передаче'!$E$10)+('[1]4. СН (Установленные)'!$E$12*1000)+'[1]5. Плата за УРП'!$D$6</f>
        <v>1211.9320002339909</v>
      </c>
      <c r="H22" s="34">
        <f>SUMIFS('[1]1. Отчет АТС'!$C:$C,'[1]1. Отчет АТС'!$A:$A,$A22,'[1]1. Отчет АТС'!$B:$B,6)+'[1]2. Иные услуги'!$D$11+('[1]3. Услуги по передаче'!$E$10)+('[1]4. СН (Установленные)'!$E$12*1000)+'[1]5. Плата за УРП'!$D$6</f>
        <v>1243.412000233991</v>
      </c>
      <c r="I22" s="34">
        <f>SUMIFS('[1]1. Отчет АТС'!$C:$C,'[1]1. Отчет АТС'!$A:$A,$A22,'[1]1. Отчет АТС'!$B:$B,7)+'[1]2. Иные услуги'!$D$11+('[1]3. Услуги по передаче'!$E$10)+('[1]4. СН (Установленные)'!$E$12*1000)+'[1]5. Плата за УРП'!$D$6</f>
        <v>1533.5320002339911</v>
      </c>
      <c r="J22" s="34">
        <f>SUMIFS('[1]1. Отчет АТС'!$C:$C,'[1]1. Отчет АТС'!$A:$A,$A22,'[1]1. Отчет АТС'!$B:$B,8)+'[1]2. Иные услуги'!$D$11+('[1]3. Услуги по передаче'!$E$10)+('[1]4. СН (Установленные)'!$E$12*1000)+'[1]5. Плата за УРП'!$D$6</f>
        <v>1878.072000233991</v>
      </c>
      <c r="K22" s="34">
        <f>SUMIFS('[1]1. Отчет АТС'!$C:$C,'[1]1. Отчет АТС'!$A:$A,$A22,'[1]1. Отчет АТС'!$B:$B,9)+'[1]2. Иные услуги'!$D$11+('[1]3. Услуги по передаче'!$E$10)+('[1]4. СН (Установленные)'!$E$12*1000)+'[1]5. Плата за УРП'!$D$6</f>
        <v>2380.602000233991</v>
      </c>
      <c r="L22" s="34">
        <f>SUMIFS('[1]1. Отчет АТС'!$C:$C,'[1]1. Отчет АТС'!$A:$A,$A22,'[1]1. Отчет АТС'!$B:$B,10)+'[1]2. Иные услуги'!$D$11+('[1]3. Услуги по передаче'!$E$10)+('[1]4. СН (Установленные)'!$E$12*1000)+'[1]5. Плата за УРП'!$D$6</f>
        <v>2447.6920002339907</v>
      </c>
      <c r="M22" s="34">
        <f>SUMIFS('[1]1. Отчет АТС'!$C:$C,'[1]1. Отчет АТС'!$A:$A,$A22,'[1]1. Отчет АТС'!$B:$B,11)+'[1]2. Иные услуги'!$D$11+('[1]3. Услуги по передаче'!$E$10)+('[1]4. СН (Установленные)'!$E$12*1000)+'[1]5. Плата за УРП'!$D$6</f>
        <v>2460.9020002339907</v>
      </c>
      <c r="N22" s="34">
        <f>SUMIFS('[1]1. Отчет АТС'!$C:$C,'[1]1. Отчет АТС'!$A:$A,$A22,'[1]1. Отчет АТС'!$B:$B,12)+'[1]2. Иные услуги'!$D$11+('[1]3. Услуги по передаче'!$E$10)+('[1]4. СН (Установленные)'!$E$12*1000)+'[1]5. Плата за УРП'!$D$6</f>
        <v>2460.8120002339906</v>
      </c>
      <c r="O22" s="34">
        <f>SUMIFS('[1]1. Отчет АТС'!$C:$C,'[1]1. Отчет АТС'!$A:$A,$A22,'[1]1. Отчет АТС'!$B:$B,13)+'[1]2. Иные услуги'!$D$11+('[1]3. Услуги по передаче'!$E$10)+('[1]4. СН (Установленные)'!$E$12*1000)+'[1]5. Плата за УРП'!$D$6</f>
        <v>2456.9520002339905</v>
      </c>
      <c r="P22" s="34">
        <f>SUMIFS('[1]1. Отчет АТС'!$C:$C,'[1]1. Отчет АТС'!$A:$A,$A22,'[1]1. Отчет АТС'!$B:$B,14)+'[1]2. Иные услуги'!$D$11+('[1]3. Услуги по передаче'!$E$10)+('[1]4. СН (Установленные)'!$E$12*1000)+'[1]5. Плата за УРП'!$D$6</f>
        <v>2457.9520002339905</v>
      </c>
      <c r="Q22" s="34">
        <f>SUMIFS('[1]1. Отчет АТС'!$C:$C,'[1]1. Отчет АТС'!$A:$A,$A22,'[1]1. Отчет АТС'!$B:$B,15)+'[1]2. Иные услуги'!$D$11+('[1]3. Услуги по передаче'!$E$10)+('[1]4. СН (Установленные)'!$E$12*1000)+'[1]5. Плата за УРП'!$D$6</f>
        <v>2457.2220002339905</v>
      </c>
      <c r="R22" s="34">
        <f>SUMIFS('[1]1. Отчет АТС'!$C:$C,'[1]1. Отчет АТС'!$A:$A,$A22,'[1]1. Отчет АТС'!$B:$B,16)+'[1]2. Иные услуги'!$D$11+('[1]3. Услуги по передаче'!$E$10)+('[1]4. СН (Установленные)'!$E$12*1000)+'[1]5. Плата за УРП'!$D$6</f>
        <v>2454.2420002339904</v>
      </c>
      <c r="S22" s="34">
        <f>SUMIFS('[1]1. Отчет АТС'!$C:$C,'[1]1. Отчет АТС'!$A:$A,$A22,'[1]1. Отчет АТС'!$B:$B,17)+'[1]2. Иные услуги'!$D$11+('[1]3. Услуги по передаче'!$E$10)+('[1]4. СН (Установленные)'!$E$12*1000)+'[1]5. Плата за УРП'!$D$6</f>
        <v>2432.1420002339905</v>
      </c>
      <c r="T22" s="34">
        <f>SUMIFS('[1]1. Отчет АТС'!$C:$C,'[1]1. Отчет АТС'!$A:$A,$A22,'[1]1. Отчет АТС'!$B:$B,18)+'[1]2. Иные услуги'!$D$11+('[1]3. Услуги по передаче'!$E$10)+('[1]4. СН (Установленные)'!$E$12*1000)+'[1]5. Плата за УРП'!$D$6</f>
        <v>2423.5120002339909</v>
      </c>
      <c r="U22" s="34">
        <f>SUMIFS('[1]1. Отчет АТС'!$C:$C,'[1]1. Отчет АТС'!$A:$A,$A22,'[1]1. Отчет АТС'!$B:$B,19)+'[1]2. Иные услуги'!$D$11+('[1]3. Услуги по передаче'!$E$10)+('[1]4. СН (Установленные)'!$E$12*1000)+'[1]5. Плата за УРП'!$D$6</f>
        <v>2390.5420002339911</v>
      </c>
      <c r="V22" s="34">
        <f>SUMIFS('[1]1. Отчет АТС'!$C:$C,'[1]1. Отчет АТС'!$A:$A,$A22,'[1]1. Отчет АТС'!$B:$B,20)+'[1]2. Иные услуги'!$D$11+('[1]3. Услуги по передаче'!$E$10)+('[1]4. СН (Установленные)'!$E$12*1000)+'[1]5. Плата за УРП'!$D$6</f>
        <v>2428.4220002339907</v>
      </c>
      <c r="W22" s="34">
        <f>SUMIFS('[1]1. Отчет АТС'!$C:$C,'[1]1. Отчет АТС'!$A:$A,$A22,'[1]1. Отчет АТС'!$B:$B,21)+'[1]2. Иные услуги'!$D$11+('[1]3. Услуги по передаче'!$E$10)+('[1]4. СН (Установленные)'!$E$12*1000)+'[1]5. Плата за УРП'!$D$6</f>
        <v>2414.6120002339908</v>
      </c>
      <c r="X22" s="34">
        <f>SUMIFS('[1]1. Отчет АТС'!$C:$C,'[1]1. Отчет АТС'!$A:$A,$A22,'[1]1. Отчет АТС'!$B:$B,22)+'[1]2. Иные услуги'!$D$11+('[1]3. Услуги по передаче'!$E$10)+('[1]4. СН (Установленные)'!$E$12*1000)+'[1]5. Плата за УРП'!$D$6</f>
        <v>2134.8820002339908</v>
      </c>
      <c r="Y22" s="34">
        <f>SUMIFS('[1]1. Отчет АТС'!$C:$C,'[1]1. Отчет АТС'!$A:$A,$A22,'[1]1. Отчет АТС'!$B:$B,23)+'[1]2. Иные услуги'!$D$11+('[1]3. Услуги по передаче'!$E$10)+('[1]4. СН (Установленные)'!$E$12*1000)+'[1]5. Плата за УРП'!$D$6</f>
        <v>1736.352000233991</v>
      </c>
    </row>
    <row r="23" spans="1:25" ht="15">
      <c r="A23" s="33">
        <v>45456</v>
      </c>
      <c r="B23" s="34">
        <f>SUMIFS('[1]1. Отчет АТС'!$C:$C,'[1]1. Отчет АТС'!$A:$A,$A23,'[1]1. Отчет АТС'!$B:$B,0)+'[1]2. Иные услуги'!$D$11+('[1]3. Услуги по передаче'!$E$10)+('[1]4. СН (Установленные)'!$E$12*1000)+'[1]5. Плата за УРП'!$D$6</f>
        <v>1528.342000233991</v>
      </c>
      <c r="C23" s="34">
        <f>SUMIFS('[1]1. Отчет АТС'!$C:$C,'[1]1. Отчет АТС'!$A:$A,$A23,'[1]1. Отчет АТС'!$B:$B,1)+'[1]2. Иные услуги'!$D$11+('[1]3. Услуги по передаче'!$E$10)+('[1]4. СН (Установленные)'!$E$12*1000)+'[1]5. Плата за УРП'!$D$6</f>
        <v>1494.892000233991</v>
      </c>
      <c r="D23" s="34">
        <f>SUMIFS('[1]1. Отчет АТС'!$C:$C,'[1]1. Отчет АТС'!$A:$A,$A23,'[1]1. Отчет АТС'!$B:$B,2)+'[1]2. Иные услуги'!$D$11+('[1]3. Услуги по передаче'!$E$10)+('[1]4. СН (Установленные)'!$E$12*1000)+'[1]5. Плата за УРП'!$D$6</f>
        <v>1361.3420002339908</v>
      </c>
      <c r="E23" s="34">
        <f>SUMIFS('[1]1. Отчет АТС'!$C:$C,'[1]1. Отчет АТС'!$A:$A,$A23,'[1]1. Отчет АТС'!$B:$B,3)+'[1]2. Иные услуги'!$D$11+('[1]3. Услуги по передаче'!$E$10)+('[1]4. СН (Установленные)'!$E$12*1000)+'[1]5. Плата за УРП'!$D$6</f>
        <v>1193.7320002339911</v>
      </c>
      <c r="F23" s="34">
        <f>SUMIFS('[1]1. Отчет АТС'!$C:$C,'[1]1. Отчет АТС'!$A:$A,$A23,'[1]1. Отчет АТС'!$B:$B,4)+'[1]2. Иные услуги'!$D$11+('[1]3. Услуги по передаче'!$E$10)+('[1]4. СН (Установленные)'!$E$12*1000)+'[1]5. Плата за УРП'!$D$6</f>
        <v>1086.852000233991</v>
      </c>
      <c r="G23" s="34">
        <f>SUMIFS('[1]1. Отчет АТС'!$C:$C,'[1]1. Отчет АТС'!$A:$A,$A23,'[1]1. Отчет АТС'!$B:$B,5)+'[1]2. Иные услуги'!$D$11+('[1]3. Услуги по передаче'!$E$10)+('[1]4. СН (Установленные)'!$E$12*1000)+'[1]5. Плата за УРП'!$D$6</f>
        <v>1381.2820002339909</v>
      </c>
      <c r="H23" s="34">
        <f>SUMIFS('[1]1. Отчет АТС'!$C:$C,'[1]1. Отчет АТС'!$A:$A,$A23,'[1]1. Отчет АТС'!$B:$B,6)+'[1]2. Иные услуги'!$D$11+('[1]3. Услуги по передаче'!$E$10)+('[1]4. СН (Установленные)'!$E$12*1000)+'[1]5. Плата за УРП'!$D$6</f>
        <v>1501.0120002339911</v>
      </c>
      <c r="I23" s="34">
        <f>SUMIFS('[1]1. Отчет АТС'!$C:$C,'[1]1. Отчет АТС'!$A:$A,$A23,'[1]1. Отчет АТС'!$B:$B,7)+'[1]2. Иные услуги'!$D$11+('[1]3. Услуги по передаче'!$E$10)+('[1]4. СН (Установленные)'!$E$12*1000)+'[1]5. Плата за УРП'!$D$6</f>
        <v>1804.092000233991</v>
      </c>
      <c r="J23" s="34">
        <f>SUMIFS('[1]1. Отчет АТС'!$C:$C,'[1]1. Отчет АТС'!$A:$A,$A23,'[1]1. Отчет АТС'!$B:$B,8)+'[1]2. Иные услуги'!$D$11+('[1]3. Услуги по передаче'!$E$10)+('[1]4. СН (Установленные)'!$E$12*1000)+'[1]5. Плата за УРП'!$D$6</f>
        <v>2433.9720002339905</v>
      </c>
      <c r="K23" s="34">
        <f>SUMIFS('[1]1. Отчет АТС'!$C:$C,'[1]1. Отчет АТС'!$A:$A,$A23,'[1]1. Отчет АТС'!$B:$B,9)+'[1]2. Иные услуги'!$D$11+('[1]3. Услуги по передаче'!$E$10)+('[1]4. СН (Установленные)'!$E$12*1000)+'[1]5. Плата за УРП'!$D$6</f>
        <v>2480.8320002339906</v>
      </c>
      <c r="L23" s="34">
        <f>SUMIFS('[1]1. Отчет АТС'!$C:$C,'[1]1. Отчет АТС'!$A:$A,$A23,'[1]1. Отчет АТС'!$B:$B,10)+'[1]2. Иные услуги'!$D$11+('[1]3. Услуги по передаче'!$E$10)+('[1]4. СН (Установленные)'!$E$12*1000)+'[1]5. Плата за УРП'!$D$6</f>
        <v>2495.6220002339905</v>
      </c>
      <c r="M23" s="34">
        <f>SUMIFS('[1]1. Отчет АТС'!$C:$C,'[1]1. Отчет АТС'!$A:$A,$A23,'[1]1. Отчет АТС'!$B:$B,11)+'[1]2. Иные услуги'!$D$11+('[1]3. Услуги по передаче'!$E$10)+('[1]4. СН (Установленные)'!$E$12*1000)+'[1]5. Плата за УРП'!$D$6</f>
        <v>2505.5520002339908</v>
      </c>
      <c r="N23" s="34">
        <f>SUMIFS('[1]1. Отчет АТС'!$C:$C,'[1]1. Отчет АТС'!$A:$A,$A23,'[1]1. Отчет АТС'!$B:$B,12)+'[1]2. Иные услуги'!$D$11+('[1]3. Услуги по передаче'!$E$10)+('[1]4. СН (Установленные)'!$E$12*1000)+'[1]5. Плата за УРП'!$D$6</f>
        <v>2501.6020002339906</v>
      </c>
      <c r="O23" s="34">
        <f>SUMIFS('[1]1. Отчет АТС'!$C:$C,'[1]1. Отчет АТС'!$A:$A,$A23,'[1]1. Отчет АТС'!$B:$B,13)+'[1]2. Иные услуги'!$D$11+('[1]3. Услуги по передаче'!$E$10)+('[1]4. СН (Установленные)'!$E$12*1000)+'[1]5. Плата за УРП'!$D$6</f>
        <v>2505.3220002339908</v>
      </c>
      <c r="P23" s="34">
        <f>SUMIFS('[1]1. Отчет АТС'!$C:$C,'[1]1. Отчет АТС'!$A:$A,$A23,'[1]1. Отчет АТС'!$B:$B,14)+'[1]2. Иные услуги'!$D$11+('[1]3. Услуги по передаче'!$E$10)+('[1]4. СН (Установленные)'!$E$12*1000)+'[1]5. Плата за УРП'!$D$6</f>
        <v>2520.2820002339904</v>
      </c>
      <c r="Q23" s="34">
        <f>SUMIFS('[1]1. Отчет АТС'!$C:$C,'[1]1. Отчет АТС'!$A:$A,$A23,'[1]1. Отчет АТС'!$B:$B,15)+'[1]2. Иные услуги'!$D$11+('[1]3. Услуги по передаче'!$E$10)+('[1]4. СН (Установленные)'!$E$12*1000)+'[1]5. Плата за УРП'!$D$6</f>
        <v>2521.2920002339906</v>
      </c>
      <c r="R23" s="34">
        <f>SUMIFS('[1]1. Отчет АТС'!$C:$C,'[1]1. Отчет АТС'!$A:$A,$A23,'[1]1. Отчет АТС'!$B:$B,16)+'[1]2. Иные услуги'!$D$11+('[1]3. Услуги по передаче'!$E$10)+('[1]4. СН (Установленные)'!$E$12*1000)+'[1]5. Плата за УРП'!$D$6</f>
        <v>2525.0720002339908</v>
      </c>
      <c r="S23" s="34">
        <f>SUMIFS('[1]1. Отчет АТС'!$C:$C,'[1]1. Отчет АТС'!$A:$A,$A23,'[1]1. Отчет АТС'!$B:$B,17)+'[1]2. Иные услуги'!$D$11+('[1]3. Услуги по передаче'!$E$10)+('[1]4. СН (Установленные)'!$E$12*1000)+'[1]5. Плата за УРП'!$D$6</f>
        <v>2517.8520002339906</v>
      </c>
      <c r="T23" s="34">
        <f>SUMIFS('[1]1. Отчет АТС'!$C:$C,'[1]1. Отчет АТС'!$A:$A,$A23,'[1]1. Отчет АТС'!$B:$B,18)+'[1]2. Иные услуги'!$D$11+('[1]3. Услуги по передаче'!$E$10)+('[1]4. СН (Установленные)'!$E$12*1000)+'[1]5. Плата за УРП'!$D$6</f>
        <v>2520.2820002339904</v>
      </c>
      <c r="U23" s="34">
        <f>SUMIFS('[1]1. Отчет АТС'!$C:$C,'[1]1. Отчет АТС'!$A:$A,$A23,'[1]1. Отчет АТС'!$B:$B,19)+'[1]2. Иные услуги'!$D$11+('[1]3. Услуги по передаче'!$E$10)+('[1]4. СН (Установленные)'!$E$12*1000)+'[1]5. Плата за УРП'!$D$6</f>
        <v>2479.4520002339905</v>
      </c>
      <c r="V23" s="34">
        <f>SUMIFS('[1]1. Отчет АТС'!$C:$C,'[1]1. Отчет АТС'!$A:$A,$A23,'[1]1. Отчет АТС'!$B:$B,20)+'[1]2. Иные услуги'!$D$11+('[1]3. Услуги по передаче'!$E$10)+('[1]4. СН (Установленные)'!$E$12*1000)+'[1]5. Плата за УРП'!$D$6</f>
        <v>2500.3220002339908</v>
      </c>
      <c r="W23" s="34">
        <f>SUMIFS('[1]1. Отчет АТС'!$C:$C,'[1]1. Отчет АТС'!$A:$A,$A23,'[1]1. Отчет АТС'!$B:$B,21)+'[1]2. Иные услуги'!$D$11+('[1]3. Услуги по передаче'!$E$10)+('[1]4. СН (Установленные)'!$E$12*1000)+'[1]5. Плата за УРП'!$D$6</f>
        <v>2461.2620002339904</v>
      </c>
      <c r="X23" s="34">
        <f>SUMIFS('[1]1. Отчет АТС'!$C:$C,'[1]1. Отчет АТС'!$A:$A,$A23,'[1]1. Отчет АТС'!$B:$B,22)+'[1]2. Иные услуги'!$D$11+('[1]3. Услуги по передаче'!$E$10)+('[1]4. СН (Установленные)'!$E$12*1000)+'[1]5. Плата за УРП'!$D$6</f>
        <v>2404.3620002339908</v>
      </c>
      <c r="Y23" s="34">
        <f>SUMIFS('[1]1. Отчет АТС'!$C:$C,'[1]1. Отчет АТС'!$A:$A,$A23,'[1]1. Отчет АТС'!$B:$B,23)+'[1]2. Иные услуги'!$D$11+('[1]3. Услуги по передаче'!$E$10)+('[1]4. СН (Установленные)'!$E$12*1000)+'[1]5. Плата за УРП'!$D$6</f>
        <v>1816.572000233991</v>
      </c>
    </row>
    <row r="24" spans="1:25" ht="15">
      <c r="A24" s="33">
        <v>45457</v>
      </c>
      <c r="B24" s="34">
        <f>SUMIFS('[1]1. Отчет АТС'!$C:$C,'[1]1. Отчет АТС'!$A:$A,$A24,'[1]1. Отчет АТС'!$B:$B,0)+'[1]2. Иные услуги'!$D$11+('[1]3. Услуги по передаче'!$E$10)+('[1]4. СН (Установленные)'!$E$12*1000)+'[1]5. Плата за УРП'!$D$6</f>
        <v>1502.362000233991</v>
      </c>
      <c r="C24" s="34">
        <f>SUMIFS('[1]1. Отчет АТС'!$C:$C,'[1]1. Отчет АТС'!$A:$A,$A24,'[1]1. Отчет АТС'!$B:$B,1)+'[1]2. Иные услуги'!$D$11+('[1]3. Услуги по передаче'!$E$10)+('[1]4. СН (Установленные)'!$E$12*1000)+'[1]5. Плата за УРП'!$D$6</f>
        <v>1433.082000233991</v>
      </c>
      <c r="D24" s="34">
        <f>SUMIFS('[1]1. Отчет АТС'!$C:$C,'[1]1. Отчет АТС'!$A:$A,$A24,'[1]1. Отчет АТС'!$B:$B,2)+'[1]2. Иные услуги'!$D$11+('[1]3. Услуги по передаче'!$E$10)+('[1]4. СН (Установленные)'!$E$12*1000)+'[1]5. Плата за УРП'!$D$6</f>
        <v>1210.3420002339908</v>
      </c>
      <c r="E24" s="34">
        <f>SUMIFS('[1]1. Отчет АТС'!$C:$C,'[1]1. Отчет АТС'!$A:$A,$A24,'[1]1. Отчет АТС'!$B:$B,3)+'[1]2. Иные услуги'!$D$11+('[1]3. Услуги по передаче'!$E$10)+('[1]4. СН (Установленные)'!$E$12*1000)+'[1]5. Плата за УРП'!$D$6</f>
        <v>1082.0320002339909</v>
      </c>
      <c r="F24" s="34">
        <f>SUMIFS('[1]1. Отчет АТС'!$C:$C,'[1]1. Отчет АТС'!$A:$A,$A24,'[1]1. Отчет АТС'!$B:$B,4)+'[1]2. Иные услуги'!$D$11+('[1]3. Услуги по передаче'!$E$10)+('[1]4. СН (Установленные)'!$E$12*1000)+'[1]5. Плата за УРП'!$D$6</f>
        <v>1112.5920002339908</v>
      </c>
      <c r="G24" s="34">
        <f>SUMIFS('[1]1. Отчет АТС'!$C:$C,'[1]1. Отчет АТС'!$A:$A,$A24,'[1]1. Отчет АТС'!$B:$B,5)+'[1]2. Иные услуги'!$D$11+('[1]3. Услуги по передаче'!$E$10)+('[1]4. СН (Установленные)'!$E$12*1000)+'[1]5. Плата за УРП'!$D$6</f>
        <v>1389.4320002339909</v>
      </c>
      <c r="H24" s="34">
        <f>SUMIFS('[1]1. Отчет АТС'!$C:$C,'[1]1. Отчет АТС'!$A:$A,$A24,'[1]1. Отчет АТС'!$B:$B,6)+'[1]2. Иные услуги'!$D$11+('[1]3. Услуги по передаче'!$E$10)+('[1]4. СН (Установленные)'!$E$12*1000)+'[1]5. Плата за УРП'!$D$6</f>
        <v>1471.862000233991</v>
      </c>
      <c r="I24" s="34">
        <f>SUMIFS('[1]1. Отчет АТС'!$C:$C,'[1]1. Отчет АТС'!$A:$A,$A24,'[1]1. Отчет АТС'!$B:$B,7)+'[1]2. Иные услуги'!$D$11+('[1]3. Услуги по передаче'!$E$10)+('[1]4. СН (Установленные)'!$E$12*1000)+'[1]5. Плата за УРП'!$D$6</f>
        <v>1762.0120002339911</v>
      </c>
      <c r="J24" s="34">
        <f>SUMIFS('[1]1. Отчет АТС'!$C:$C,'[1]1. Отчет АТС'!$A:$A,$A24,'[1]1. Отчет АТС'!$B:$B,8)+'[1]2. Иные услуги'!$D$11+('[1]3. Услуги по передаче'!$E$10)+('[1]4. СН (Установленные)'!$E$12*1000)+'[1]5. Плата за УРП'!$D$6</f>
        <v>2422.2020002339909</v>
      </c>
      <c r="K24" s="34">
        <f>SUMIFS('[1]1. Отчет АТС'!$C:$C,'[1]1. Отчет АТС'!$A:$A,$A24,'[1]1. Отчет АТС'!$B:$B,9)+'[1]2. Иные услуги'!$D$11+('[1]3. Услуги по передаче'!$E$10)+('[1]4. СН (Установленные)'!$E$12*1000)+'[1]5. Плата за УРП'!$D$6</f>
        <v>2471.9020002339907</v>
      </c>
      <c r="L24" s="34">
        <f>SUMIFS('[1]1. Отчет АТС'!$C:$C,'[1]1. Отчет АТС'!$A:$A,$A24,'[1]1. Отчет АТС'!$B:$B,10)+'[1]2. Иные услуги'!$D$11+('[1]3. Услуги по передаче'!$E$10)+('[1]4. СН (Установленные)'!$E$12*1000)+'[1]5. Плата за УРП'!$D$6</f>
        <v>2587.0820002339906</v>
      </c>
      <c r="M24" s="34">
        <f>SUMIFS('[1]1. Отчет АТС'!$C:$C,'[1]1. Отчет АТС'!$A:$A,$A24,'[1]1. Отчет АТС'!$B:$B,11)+'[1]2. Иные услуги'!$D$11+('[1]3. Услуги по передаче'!$E$10)+('[1]4. СН (Установленные)'!$E$12*1000)+'[1]5. Плата за УРП'!$D$6</f>
        <v>2637.5420002339906</v>
      </c>
      <c r="N24" s="34">
        <f>SUMIFS('[1]1. Отчет АТС'!$C:$C,'[1]1. Отчет АТС'!$A:$A,$A24,'[1]1. Отчет АТС'!$B:$B,12)+'[1]2. Иные услуги'!$D$11+('[1]3. Услуги по передаче'!$E$10)+('[1]4. СН (Установленные)'!$E$12*1000)+'[1]5. Плата за УРП'!$D$6</f>
        <v>2674.2220002339905</v>
      </c>
      <c r="O24" s="34">
        <f>SUMIFS('[1]1. Отчет АТС'!$C:$C,'[1]1. Отчет АТС'!$A:$A,$A24,'[1]1. Отчет АТС'!$B:$B,13)+'[1]2. Иные услуги'!$D$11+('[1]3. Услуги по передаче'!$E$10)+('[1]4. СН (Установленные)'!$E$12*1000)+'[1]5. Плата за УРП'!$D$6</f>
        <v>2693.0020002339907</v>
      </c>
      <c r="P24" s="34">
        <f>SUMIFS('[1]1. Отчет АТС'!$C:$C,'[1]1. Отчет АТС'!$A:$A,$A24,'[1]1. Отчет АТС'!$B:$B,14)+'[1]2. Иные услуги'!$D$11+('[1]3. Услуги по передаче'!$E$10)+('[1]4. СН (Установленные)'!$E$12*1000)+'[1]5. Плата за УРП'!$D$6</f>
        <v>2715.9820002339907</v>
      </c>
      <c r="Q24" s="34">
        <f>SUMIFS('[1]1. Отчет АТС'!$C:$C,'[1]1. Отчет АТС'!$A:$A,$A24,'[1]1. Отчет АТС'!$B:$B,15)+'[1]2. Иные услуги'!$D$11+('[1]3. Услуги по передаче'!$E$10)+('[1]4. СН (Установленные)'!$E$12*1000)+'[1]5. Плата за УРП'!$D$6</f>
        <v>2706.5220002339906</v>
      </c>
      <c r="R24" s="34">
        <f>SUMIFS('[1]1. Отчет АТС'!$C:$C,'[1]1. Отчет АТС'!$A:$A,$A24,'[1]1. Отчет АТС'!$B:$B,16)+'[1]2. Иные услуги'!$D$11+('[1]3. Услуги по передаче'!$E$10)+('[1]4. СН (Установленные)'!$E$12*1000)+'[1]5. Плата за УРП'!$D$6</f>
        <v>2514.4520002339905</v>
      </c>
      <c r="S24" s="34">
        <f>SUMIFS('[1]1. Отчет АТС'!$C:$C,'[1]1. Отчет АТС'!$A:$A,$A24,'[1]1. Отчет АТС'!$B:$B,17)+'[1]2. Иные услуги'!$D$11+('[1]3. Услуги по передаче'!$E$10)+('[1]4. СН (Установленные)'!$E$12*1000)+'[1]5. Плата за УРП'!$D$6</f>
        <v>2495.5420002339906</v>
      </c>
      <c r="T24" s="34">
        <f>SUMIFS('[1]1. Отчет АТС'!$C:$C,'[1]1. Отчет АТС'!$A:$A,$A24,'[1]1. Отчет АТС'!$B:$B,18)+'[1]2. Иные услуги'!$D$11+('[1]3. Услуги по передаче'!$E$10)+('[1]4. СН (Установленные)'!$E$12*1000)+'[1]5. Плата за УРП'!$D$6</f>
        <v>2554.3820002339908</v>
      </c>
      <c r="U24" s="34">
        <f>SUMIFS('[1]1. Отчет АТС'!$C:$C,'[1]1. Отчет АТС'!$A:$A,$A24,'[1]1. Отчет АТС'!$B:$B,19)+'[1]2. Иные услуги'!$D$11+('[1]3. Услуги по передаче'!$E$10)+('[1]4. СН (Установленные)'!$E$12*1000)+'[1]5. Плата за УРП'!$D$6</f>
        <v>2456.3820002339908</v>
      </c>
      <c r="V24" s="34">
        <f>SUMIFS('[1]1. Отчет АТС'!$C:$C,'[1]1. Отчет АТС'!$A:$A,$A24,'[1]1. Отчет АТС'!$B:$B,20)+'[1]2. Иные услуги'!$D$11+('[1]3. Услуги по передаче'!$E$10)+('[1]4. СН (Установленные)'!$E$12*1000)+'[1]5. Плата за УРП'!$D$6</f>
        <v>2443.2520002339907</v>
      </c>
      <c r="W24" s="34">
        <f>SUMIFS('[1]1. Отчет АТС'!$C:$C,'[1]1. Отчет АТС'!$A:$A,$A24,'[1]1. Отчет АТС'!$B:$B,21)+'[1]2. Иные услуги'!$D$11+('[1]3. Услуги по передаче'!$E$10)+('[1]4. СН (Установленные)'!$E$12*1000)+'[1]5. Плата за УРП'!$D$6</f>
        <v>2428.2120002339911</v>
      </c>
      <c r="X24" s="34">
        <f>SUMIFS('[1]1. Отчет АТС'!$C:$C,'[1]1. Отчет АТС'!$A:$A,$A24,'[1]1. Отчет АТС'!$B:$B,22)+'[1]2. Иные услуги'!$D$11+('[1]3. Услуги по передаче'!$E$10)+('[1]4. СН (Установленные)'!$E$12*1000)+'[1]5. Плата за УРП'!$D$6</f>
        <v>2349.5620002339911</v>
      </c>
      <c r="Y24" s="34">
        <f>SUMIFS('[1]1. Отчет АТС'!$C:$C,'[1]1. Отчет АТС'!$A:$A,$A24,'[1]1. Отчет АТС'!$B:$B,23)+'[1]2. Иные услуги'!$D$11+('[1]3. Услуги по передаче'!$E$10)+('[1]4. СН (Установленные)'!$E$12*1000)+'[1]5. Плата за УРП'!$D$6</f>
        <v>1776.9620002339911</v>
      </c>
    </row>
    <row r="25" spans="1:25" ht="15">
      <c r="A25" s="33">
        <v>45458</v>
      </c>
      <c r="B25" s="34">
        <f>SUMIFS('[1]1. Отчет АТС'!$C:$C,'[1]1. Отчет АТС'!$A:$A,$A25,'[1]1. Отчет АТС'!$B:$B,0)+'[1]2. Иные услуги'!$D$11+('[1]3. Услуги по передаче'!$E$10)+('[1]4. СН (Установленные)'!$E$12*1000)+'[1]5. Плата за УРП'!$D$6</f>
        <v>1541.392000233991</v>
      </c>
      <c r="C25" s="34">
        <f>SUMIFS('[1]1. Отчет АТС'!$C:$C,'[1]1. Отчет АТС'!$A:$A,$A25,'[1]1. Отчет АТС'!$B:$B,1)+'[1]2. Иные услуги'!$D$11+('[1]3. Услуги по передаче'!$E$10)+('[1]4. СН (Установленные)'!$E$12*1000)+'[1]5. Плата за УРП'!$D$6</f>
        <v>1508.3120002339911</v>
      </c>
      <c r="D25" s="34">
        <f>SUMIFS('[1]1. Отчет АТС'!$C:$C,'[1]1. Отчет АТС'!$A:$A,$A25,'[1]1. Отчет АТС'!$B:$B,2)+'[1]2. Иные услуги'!$D$11+('[1]3. Услуги по передаче'!$E$10)+('[1]4. СН (Установленные)'!$E$12*1000)+'[1]5. Плата за УРП'!$D$6</f>
        <v>1399.142000233991</v>
      </c>
      <c r="E25" s="34">
        <f>SUMIFS('[1]1. Отчет АТС'!$C:$C,'[1]1. Отчет АТС'!$A:$A,$A25,'[1]1. Отчет АТС'!$B:$B,3)+'[1]2. Иные услуги'!$D$11+('[1]3. Услуги по передаче'!$E$10)+('[1]4. СН (Установленные)'!$E$12*1000)+'[1]5. Плата за УРП'!$D$6</f>
        <v>1182.892000233991</v>
      </c>
      <c r="F25" s="34">
        <f>SUMIFS('[1]1. Отчет АТС'!$C:$C,'[1]1. Отчет АТС'!$A:$A,$A25,'[1]1. Отчет АТС'!$B:$B,4)+'[1]2. Иные услуги'!$D$11+('[1]3. Услуги по передаче'!$E$10)+('[1]4. СН (Установленные)'!$E$12*1000)+'[1]5. Плата за УРП'!$D$6</f>
        <v>1129.7220002339909</v>
      </c>
      <c r="G25" s="34">
        <f>SUMIFS('[1]1. Отчет АТС'!$C:$C,'[1]1. Отчет АТС'!$A:$A,$A25,'[1]1. Отчет АТС'!$B:$B,5)+'[1]2. Иные услуги'!$D$11+('[1]3. Услуги по передаче'!$E$10)+('[1]4. СН (Установленные)'!$E$12*1000)+'[1]5. Плата за УРП'!$D$6</f>
        <v>1331.2520002339909</v>
      </c>
      <c r="H25" s="34">
        <f>SUMIFS('[1]1. Отчет АТС'!$C:$C,'[1]1. Отчет АТС'!$A:$A,$A25,'[1]1. Отчет АТС'!$B:$B,6)+'[1]2. Иные услуги'!$D$11+('[1]3. Услуги по передаче'!$E$10)+('[1]4. СН (Установленные)'!$E$12*1000)+'[1]5. Плата за УРП'!$D$6</f>
        <v>1344.2020002339909</v>
      </c>
      <c r="I25" s="34">
        <f>SUMIFS('[1]1. Отчет АТС'!$C:$C,'[1]1. Отчет АТС'!$A:$A,$A25,'[1]1. Отчет АТС'!$B:$B,7)+'[1]2. Иные услуги'!$D$11+('[1]3. Услуги по передаче'!$E$10)+('[1]4. СН (Установленные)'!$E$12*1000)+'[1]5. Плата за УРП'!$D$6</f>
        <v>1529.832000233991</v>
      </c>
      <c r="J25" s="34">
        <f>SUMIFS('[1]1. Отчет АТС'!$C:$C,'[1]1. Отчет АТС'!$A:$A,$A25,'[1]1. Отчет АТС'!$B:$B,8)+'[1]2. Иные услуги'!$D$11+('[1]3. Услуги по передаче'!$E$10)+('[1]4. СН (Установленные)'!$E$12*1000)+'[1]5. Плата за УРП'!$D$6</f>
        <v>2004.162000233991</v>
      </c>
      <c r="K25" s="34">
        <f>SUMIFS('[1]1. Отчет АТС'!$C:$C,'[1]1. Отчет АТС'!$A:$A,$A25,'[1]1. Отчет АТС'!$B:$B,9)+'[1]2. Иные услуги'!$D$11+('[1]3. Услуги по передаче'!$E$10)+('[1]4. СН (Установленные)'!$E$12*1000)+'[1]5. Плата за УРП'!$D$6</f>
        <v>2431.4720002339909</v>
      </c>
      <c r="L25" s="34">
        <f>SUMIFS('[1]1. Отчет АТС'!$C:$C,'[1]1. Отчет АТС'!$A:$A,$A25,'[1]1. Отчет АТС'!$B:$B,10)+'[1]2. Иные услуги'!$D$11+('[1]3. Услуги по передаче'!$E$10)+('[1]4. СН (Установленные)'!$E$12*1000)+'[1]5. Плата за УРП'!$D$6</f>
        <v>2453.8520002339906</v>
      </c>
      <c r="M25" s="34">
        <f>SUMIFS('[1]1. Отчет АТС'!$C:$C,'[1]1. Отчет АТС'!$A:$A,$A25,'[1]1. Отчет АТС'!$B:$B,11)+'[1]2. Иные услуги'!$D$11+('[1]3. Услуги по передаче'!$E$10)+('[1]4. СН (Установленные)'!$E$12*1000)+'[1]5. Плата за УРП'!$D$6</f>
        <v>2461.9420002339907</v>
      </c>
      <c r="N25" s="34">
        <f>SUMIFS('[1]1. Отчет АТС'!$C:$C,'[1]1. Отчет АТС'!$A:$A,$A25,'[1]1. Отчет АТС'!$B:$B,12)+'[1]2. Иные услуги'!$D$11+('[1]3. Услуги по передаче'!$E$10)+('[1]4. СН (Установленные)'!$E$12*1000)+'[1]5. Плата за УРП'!$D$6</f>
        <v>2443.6420002339905</v>
      </c>
      <c r="O25" s="34">
        <f>SUMIFS('[1]1. Отчет АТС'!$C:$C,'[1]1. Отчет АТС'!$A:$A,$A25,'[1]1. Отчет АТС'!$B:$B,13)+'[1]2. Иные услуги'!$D$11+('[1]3. Услуги по передаче'!$E$10)+('[1]4. СН (Установленные)'!$E$12*1000)+'[1]5. Плата за УРП'!$D$6</f>
        <v>2437.6520002339907</v>
      </c>
      <c r="P25" s="34">
        <f>SUMIFS('[1]1. Отчет АТС'!$C:$C,'[1]1. Отчет АТС'!$A:$A,$A25,'[1]1. Отчет АТС'!$B:$B,14)+'[1]2. Иные услуги'!$D$11+('[1]3. Услуги по передаче'!$E$10)+('[1]4. СН (Установленные)'!$E$12*1000)+'[1]5. Плата за УРП'!$D$6</f>
        <v>2462.0320002339904</v>
      </c>
      <c r="Q25" s="34">
        <f>SUMIFS('[1]1. Отчет АТС'!$C:$C,'[1]1. Отчет АТС'!$A:$A,$A25,'[1]1. Отчет АТС'!$B:$B,15)+'[1]2. Иные услуги'!$D$11+('[1]3. Услуги по передаче'!$E$10)+('[1]4. СН (Установленные)'!$E$12*1000)+'[1]5. Плата за УРП'!$D$6</f>
        <v>2470.5920002339908</v>
      </c>
      <c r="R25" s="34">
        <f>SUMIFS('[1]1. Отчет АТС'!$C:$C,'[1]1. Отчет АТС'!$A:$A,$A25,'[1]1. Отчет АТС'!$B:$B,16)+'[1]2. Иные услуги'!$D$11+('[1]3. Услуги по передаче'!$E$10)+('[1]4. СН (Установленные)'!$E$12*1000)+'[1]5. Плата за УРП'!$D$6</f>
        <v>2494.1420002339905</v>
      </c>
      <c r="S25" s="34">
        <f>SUMIFS('[1]1. Отчет АТС'!$C:$C,'[1]1. Отчет АТС'!$A:$A,$A25,'[1]1. Отчет АТС'!$B:$B,17)+'[1]2. Иные услуги'!$D$11+('[1]3. Услуги по передаче'!$E$10)+('[1]4. СН (Установленные)'!$E$12*1000)+'[1]5. Плата за УРП'!$D$6</f>
        <v>2487.2720002339906</v>
      </c>
      <c r="T25" s="34">
        <f>SUMIFS('[1]1. Отчет АТС'!$C:$C,'[1]1. Отчет АТС'!$A:$A,$A25,'[1]1. Отчет АТС'!$B:$B,18)+'[1]2. Иные услуги'!$D$11+('[1]3. Услуги по передаче'!$E$10)+('[1]4. СН (Установленные)'!$E$12*1000)+'[1]5. Плата за УРП'!$D$6</f>
        <v>2460.2320002339907</v>
      </c>
      <c r="U25" s="34">
        <f>SUMIFS('[1]1. Отчет АТС'!$C:$C,'[1]1. Отчет АТС'!$A:$A,$A25,'[1]1. Отчет АТС'!$B:$B,19)+'[1]2. Иные услуги'!$D$11+('[1]3. Услуги по передаче'!$E$10)+('[1]4. СН (Установленные)'!$E$12*1000)+'[1]5. Плата за УРП'!$D$6</f>
        <v>2432.0820002339906</v>
      </c>
      <c r="V25" s="34">
        <f>SUMIFS('[1]1. Отчет АТС'!$C:$C,'[1]1. Отчет АТС'!$A:$A,$A25,'[1]1. Отчет АТС'!$B:$B,20)+'[1]2. Иные услуги'!$D$11+('[1]3. Услуги по передаче'!$E$10)+('[1]4. СН (Установленные)'!$E$12*1000)+'[1]5. Плата за УРП'!$D$6</f>
        <v>2440.4820002339907</v>
      </c>
      <c r="W25" s="34">
        <f>SUMIFS('[1]1. Отчет АТС'!$C:$C,'[1]1. Отчет АТС'!$A:$A,$A25,'[1]1. Отчет АТС'!$B:$B,21)+'[1]2. Иные услуги'!$D$11+('[1]3. Услуги по передаче'!$E$10)+('[1]4. СН (Установленные)'!$E$12*1000)+'[1]5. Плата за УРП'!$D$6</f>
        <v>2423.2120002339911</v>
      </c>
      <c r="X25" s="34">
        <f>SUMIFS('[1]1. Отчет АТС'!$C:$C,'[1]1. Отчет АТС'!$A:$A,$A25,'[1]1. Отчет АТС'!$B:$B,22)+'[1]2. Иные услуги'!$D$11+('[1]3. Услуги по передаче'!$E$10)+('[1]4. СН (Установленные)'!$E$12*1000)+'[1]5. Плата за УРП'!$D$6</f>
        <v>2295.4520002339914</v>
      </c>
      <c r="Y25" s="34">
        <f>SUMIFS('[1]1. Отчет АТС'!$C:$C,'[1]1. Отчет АТС'!$A:$A,$A25,'[1]1. Отчет АТС'!$B:$B,23)+'[1]2. Иные услуги'!$D$11+('[1]3. Услуги по передаче'!$E$10)+('[1]4. СН (Установленные)'!$E$12*1000)+'[1]5. Плата за УРП'!$D$6</f>
        <v>1775.0320002339911</v>
      </c>
    </row>
    <row r="26" spans="1:25" ht="15">
      <c r="A26" s="33">
        <v>45459</v>
      </c>
      <c r="B26" s="34">
        <f>SUMIFS('[1]1. Отчет АТС'!$C:$C,'[1]1. Отчет АТС'!$A:$A,$A26,'[1]1. Отчет АТС'!$B:$B,0)+'[1]2. Иные услуги'!$D$11+('[1]3. Услуги по передаче'!$E$10)+('[1]4. СН (Установленные)'!$E$12*1000)+'[1]5. Плата за УРП'!$D$6</f>
        <v>1506.2620002339911</v>
      </c>
      <c r="C26" s="34">
        <f>SUMIFS('[1]1. Отчет АТС'!$C:$C,'[1]1. Отчет АТС'!$A:$A,$A26,'[1]1. Отчет АТС'!$B:$B,1)+'[1]2. Иные услуги'!$D$11+('[1]3. Услуги по передаче'!$E$10)+('[1]4. СН (Установленные)'!$E$12*1000)+'[1]5. Плата за УРП'!$D$6</f>
        <v>1457.5020002339911</v>
      </c>
      <c r="D26" s="34">
        <f>SUMIFS('[1]1. Отчет АТС'!$C:$C,'[1]1. Отчет АТС'!$A:$A,$A26,'[1]1. Отчет АТС'!$B:$B,2)+'[1]2. Иные услуги'!$D$11+('[1]3. Услуги по передаче'!$E$10)+('[1]4. СН (Установленные)'!$E$12*1000)+'[1]5. Плата за УРП'!$D$6</f>
        <v>1351.922000233991</v>
      </c>
      <c r="E26" s="34">
        <f>SUMIFS('[1]1. Отчет АТС'!$C:$C,'[1]1. Отчет АТС'!$A:$A,$A26,'[1]1. Отчет АТС'!$B:$B,3)+'[1]2. Иные услуги'!$D$11+('[1]3. Услуги по передаче'!$E$10)+('[1]4. СН (Установленные)'!$E$12*1000)+'[1]5. Плата за УРП'!$D$6</f>
        <v>1140.0720002339908</v>
      </c>
      <c r="F26" s="34">
        <f>SUMIFS('[1]1. Отчет АТС'!$C:$C,'[1]1. Отчет АТС'!$A:$A,$A26,'[1]1. Отчет АТС'!$B:$B,4)+'[1]2. Иные услуги'!$D$11+('[1]3. Услуги по передаче'!$E$10)+('[1]4. СН (Установленные)'!$E$12*1000)+'[1]5. Плата за УРП'!$D$6</f>
        <v>1011.4420002339909</v>
      </c>
      <c r="G26" s="34">
        <f>SUMIFS('[1]1. Отчет АТС'!$C:$C,'[1]1. Отчет АТС'!$A:$A,$A26,'[1]1. Отчет АТС'!$B:$B,5)+'[1]2. Иные услуги'!$D$11+('[1]3. Услуги по передаче'!$E$10)+('[1]4. СН (Установленные)'!$E$12*1000)+'[1]5. Плата за УРП'!$D$6</f>
        <v>1273.852000233991</v>
      </c>
      <c r="H26" s="34">
        <f>SUMIFS('[1]1. Отчет АТС'!$C:$C,'[1]1. Отчет АТС'!$A:$A,$A26,'[1]1. Отчет АТС'!$B:$B,6)+'[1]2. Иные услуги'!$D$11+('[1]3. Услуги по передаче'!$E$10)+('[1]4. СН (Установленные)'!$E$12*1000)+'[1]5. Плата за УРП'!$D$6</f>
        <v>1218.922000233991</v>
      </c>
      <c r="I26" s="34">
        <f>SUMIFS('[1]1. Отчет АТС'!$C:$C,'[1]1. Отчет АТС'!$A:$A,$A26,'[1]1. Отчет АТС'!$B:$B,7)+'[1]2. Иные услуги'!$D$11+('[1]3. Услуги по передаче'!$E$10)+('[1]4. СН (Установленные)'!$E$12*1000)+'[1]5. Плата за УРП'!$D$6</f>
        <v>1403.132000233991</v>
      </c>
      <c r="J26" s="34">
        <f>SUMIFS('[1]1. Отчет АТС'!$C:$C,'[1]1. Отчет АТС'!$A:$A,$A26,'[1]1. Отчет АТС'!$B:$B,8)+'[1]2. Иные услуги'!$D$11+('[1]3. Услуги по передаче'!$E$10)+('[1]4. СН (Установленные)'!$E$12*1000)+'[1]5. Плата за УРП'!$D$6</f>
        <v>1802.4920002339911</v>
      </c>
      <c r="K26" s="34">
        <f>SUMIFS('[1]1. Отчет АТС'!$C:$C,'[1]1. Отчет АТС'!$A:$A,$A26,'[1]1. Отчет АТС'!$B:$B,9)+'[1]2. Иные услуги'!$D$11+('[1]3. Услуги по передаче'!$E$10)+('[1]4. СН (Установленные)'!$E$12*1000)+'[1]5. Плата за УРП'!$D$6</f>
        <v>2366.4620002339911</v>
      </c>
      <c r="L26" s="34">
        <f>SUMIFS('[1]1. Отчет АТС'!$C:$C,'[1]1. Отчет АТС'!$A:$A,$A26,'[1]1. Отчет АТС'!$B:$B,10)+'[1]2. Иные услуги'!$D$11+('[1]3. Услуги по передаче'!$E$10)+('[1]4. СН (Установленные)'!$E$12*1000)+'[1]5. Плата за УРП'!$D$6</f>
        <v>2429.7420002339909</v>
      </c>
      <c r="M26" s="34">
        <f>SUMIFS('[1]1. Отчет АТС'!$C:$C,'[1]1. Отчет АТС'!$A:$A,$A26,'[1]1. Отчет АТС'!$B:$B,11)+'[1]2. Иные услуги'!$D$11+('[1]3. Услуги по передаче'!$E$10)+('[1]4. СН (Установленные)'!$E$12*1000)+'[1]5. Плата за УРП'!$D$6</f>
        <v>2432.3520002339906</v>
      </c>
      <c r="N26" s="34">
        <f>SUMIFS('[1]1. Отчет АТС'!$C:$C,'[1]1. Отчет АТС'!$A:$A,$A26,'[1]1. Отчет АТС'!$B:$B,12)+'[1]2. Иные услуги'!$D$11+('[1]3. Услуги по передаче'!$E$10)+('[1]4. СН (Установленные)'!$E$12*1000)+'[1]5. Плата за УРП'!$D$6</f>
        <v>2439.4620002339907</v>
      </c>
      <c r="O26" s="34">
        <f>SUMIFS('[1]1. Отчет АТС'!$C:$C,'[1]1. Отчет АТС'!$A:$A,$A26,'[1]1. Отчет АТС'!$B:$B,13)+'[1]2. Иные услуги'!$D$11+('[1]3. Услуги по передаче'!$E$10)+('[1]4. СН (Установленные)'!$E$12*1000)+'[1]5. Плата за УРП'!$D$6</f>
        <v>2427.912000233991</v>
      </c>
      <c r="P26" s="34">
        <f>SUMIFS('[1]1. Отчет АТС'!$C:$C,'[1]1. Отчет АТС'!$A:$A,$A26,'[1]1. Отчет АТС'!$B:$B,14)+'[1]2. Иные услуги'!$D$11+('[1]3. Услуги по передаче'!$E$10)+('[1]4. СН (Установленные)'!$E$12*1000)+'[1]5. Плата за УРП'!$D$6</f>
        <v>2434.8220002339908</v>
      </c>
      <c r="Q26" s="34">
        <f>SUMIFS('[1]1. Отчет АТС'!$C:$C,'[1]1. Отчет АТС'!$A:$A,$A26,'[1]1. Отчет АТС'!$B:$B,15)+'[1]2. Иные услуги'!$D$11+('[1]3. Услуги по передаче'!$E$10)+('[1]4. СН (Установленные)'!$E$12*1000)+'[1]5. Плата за УРП'!$D$6</f>
        <v>2432.3520002339906</v>
      </c>
      <c r="R26" s="34">
        <f>SUMIFS('[1]1. Отчет АТС'!$C:$C,'[1]1. Отчет АТС'!$A:$A,$A26,'[1]1. Отчет АТС'!$B:$B,16)+'[1]2. Иные услуги'!$D$11+('[1]3. Услуги по передаче'!$E$10)+('[1]4. СН (Установленные)'!$E$12*1000)+'[1]5. Плата за УРП'!$D$6</f>
        <v>2444.6020002339906</v>
      </c>
      <c r="S26" s="34">
        <f>SUMIFS('[1]1. Отчет АТС'!$C:$C,'[1]1. Отчет АТС'!$A:$A,$A26,'[1]1. Отчет АТС'!$B:$B,17)+'[1]2. Иные услуги'!$D$11+('[1]3. Услуги по передаче'!$E$10)+('[1]4. СН (Установленные)'!$E$12*1000)+'[1]5. Плата за УРП'!$D$6</f>
        <v>2443.2320002339907</v>
      </c>
      <c r="T26" s="34">
        <f>SUMIFS('[1]1. Отчет АТС'!$C:$C,'[1]1. Отчет АТС'!$A:$A,$A26,'[1]1. Отчет АТС'!$B:$B,18)+'[1]2. Иные услуги'!$D$11+('[1]3. Услуги по передаче'!$E$10)+('[1]4. СН (Установленные)'!$E$12*1000)+'[1]5. Плата за УРП'!$D$6</f>
        <v>2448.0120002339904</v>
      </c>
      <c r="U26" s="34">
        <f>SUMIFS('[1]1. Отчет АТС'!$C:$C,'[1]1. Отчет АТС'!$A:$A,$A26,'[1]1. Отчет АТС'!$B:$B,19)+'[1]2. Иные услуги'!$D$11+('[1]3. Услуги по передаче'!$E$10)+('[1]4. СН (Установленные)'!$E$12*1000)+'[1]5. Плата за УРП'!$D$6</f>
        <v>2434.7420002339904</v>
      </c>
      <c r="V26" s="34">
        <f>SUMIFS('[1]1. Отчет АТС'!$C:$C,'[1]1. Отчет АТС'!$A:$A,$A26,'[1]1. Отчет АТС'!$B:$B,20)+'[1]2. Иные услуги'!$D$11+('[1]3. Услуги по передаче'!$E$10)+('[1]4. СН (Установленные)'!$E$12*1000)+'[1]5. Плата за УРП'!$D$6</f>
        <v>2446.3020002339908</v>
      </c>
      <c r="W26" s="34">
        <f>SUMIFS('[1]1. Отчет АТС'!$C:$C,'[1]1. Отчет АТС'!$A:$A,$A26,'[1]1. Отчет АТС'!$B:$B,21)+'[1]2. Иные услуги'!$D$11+('[1]3. Услуги по передаче'!$E$10)+('[1]4. СН (Установленные)'!$E$12*1000)+'[1]5. Плата за УРП'!$D$6</f>
        <v>2420.0420002339911</v>
      </c>
      <c r="X26" s="34">
        <f>SUMIFS('[1]1. Отчет АТС'!$C:$C,'[1]1. Отчет АТС'!$A:$A,$A26,'[1]1. Отчет АТС'!$B:$B,22)+'[1]2. Иные услуги'!$D$11+('[1]3. Услуги по передаче'!$E$10)+('[1]4. СН (Установленные)'!$E$12*1000)+'[1]5. Плата за УРП'!$D$6</f>
        <v>2200.4420002339912</v>
      </c>
      <c r="Y26" s="34">
        <f>SUMIFS('[1]1. Отчет АТС'!$C:$C,'[1]1. Отчет АТС'!$A:$A,$A26,'[1]1. Отчет АТС'!$B:$B,23)+'[1]2. Иные услуги'!$D$11+('[1]3. Услуги по передаче'!$E$10)+('[1]4. СН (Установленные)'!$E$12*1000)+'[1]5. Плата за УРП'!$D$6</f>
        <v>1781.7820002339911</v>
      </c>
    </row>
    <row r="27" spans="1:25" ht="15">
      <c r="A27" s="33">
        <v>45460</v>
      </c>
      <c r="B27" s="34">
        <f>SUMIFS('[1]1. Отчет АТС'!$C:$C,'[1]1. Отчет АТС'!$A:$A,$A27,'[1]1. Отчет АТС'!$B:$B,0)+'[1]2. Иные услуги'!$D$11+('[1]3. Услуги по передаче'!$E$10)+('[1]4. СН (Установленные)'!$E$12*1000)+'[1]5. Плата за УРП'!$D$6</f>
        <v>1564.342000233991</v>
      </c>
      <c r="C27" s="34">
        <f>SUMIFS('[1]1. Отчет АТС'!$C:$C,'[1]1. Отчет АТС'!$A:$A,$A27,'[1]1. Отчет АТС'!$B:$B,1)+'[1]2. Иные услуги'!$D$11+('[1]3. Услуги по передаче'!$E$10)+('[1]4. СН (Установленные)'!$E$12*1000)+'[1]5. Плата за УРП'!$D$6</f>
        <v>1496.1720002339912</v>
      </c>
      <c r="D27" s="34">
        <f>SUMIFS('[1]1. Отчет АТС'!$C:$C,'[1]1. Отчет АТС'!$A:$A,$A27,'[1]1. Отчет АТС'!$B:$B,2)+'[1]2. Иные услуги'!$D$11+('[1]3. Услуги по передаче'!$E$10)+('[1]4. СН (Установленные)'!$E$12*1000)+'[1]5. Плата за УРП'!$D$6</f>
        <v>1405.7520002339911</v>
      </c>
      <c r="E27" s="34">
        <f>SUMIFS('[1]1. Отчет АТС'!$C:$C,'[1]1. Отчет АТС'!$A:$A,$A27,'[1]1. Отчет АТС'!$B:$B,3)+'[1]2. Иные услуги'!$D$11+('[1]3. Услуги по передаче'!$E$10)+('[1]4. СН (Установленные)'!$E$12*1000)+'[1]5. Плата за УРП'!$D$6</f>
        <v>1292.0220002339911</v>
      </c>
      <c r="F27" s="34">
        <f>SUMIFS('[1]1. Отчет АТС'!$C:$C,'[1]1. Отчет АТС'!$A:$A,$A27,'[1]1. Отчет АТС'!$B:$B,4)+'[1]2. Иные услуги'!$D$11+('[1]3. Услуги по передаче'!$E$10)+('[1]4. СН (Установленные)'!$E$12*1000)+'[1]5. Плата за УРП'!$D$6</f>
        <v>1357.7920002339908</v>
      </c>
      <c r="G27" s="34">
        <f>SUMIFS('[1]1. Отчет АТС'!$C:$C,'[1]1. Отчет АТС'!$A:$A,$A27,'[1]1. Отчет АТС'!$B:$B,5)+'[1]2. Иные услуги'!$D$11+('[1]3. Услуги по передаче'!$E$10)+('[1]4. СН (Установленные)'!$E$12*1000)+'[1]5. Плата за УРП'!$D$6</f>
        <v>1470.632000233991</v>
      </c>
      <c r="H27" s="34">
        <f>SUMIFS('[1]1. Отчет АТС'!$C:$C,'[1]1. Отчет АТС'!$A:$A,$A27,'[1]1. Отчет АТС'!$B:$B,6)+'[1]2. Иные услуги'!$D$11+('[1]3. Услуги по передаче'!$E$10)+('[1]4. СН (Установленные)'!$E$12*1000)+'[1]5. Плата за УРП'!$D$6</f>
        <v>1551.1720002339912</v>
      </c>
      <c r="I27" s="34">
        <f>SUMIFS('[1]1. Отчет АТС'!$C:$C,'[1]1. Отчет АТС'!$A:$A,$A27,'[1]1. Отчет АТС'!$B:$B,7)+'[1]2. Иные услуги'!$D$11+('[1]3. Услуги по передаче'!$E$10)+('[1]4. СН (Установленные)'!$E$12*1000)+'[1]5. Плата за УРП'!$D$6</f>
        <v>1783.2120002339911</v>
      </c>
      <c r="J27" s="34">
        <f>SUMIFS('[1]1. Отчет АТС'!$C:$C,'[1]1. Отчет АТС'!$A:$A,$A27,'[1]1. Отчет АТС'!$B:$B,8)+'[1]2. Иные услуги'!$D$11+('[1]3. Услуги по передаче'!$E$10)+('[1]4. СН (Установленные)'!$E$12*1000)+'[1]5. Плата за УРП'!$D$6</f>
        <v>2384.1320002339908</v>
      </c>
      <c r="K27" s="34">
        <f>SUMIFS('[1]1. Отчет АТС'!$C:$C,'[1]1. Отчет АТС'!$A:$A,$A27,'[1]1. Отчет АТС'!$B:$B,9)+'[1]2. Иные услуги'!$D$11+('[1]3. Услуги по передаче'!$E$10)+('[1]4. СН (Установленные)'!$E$12*1000)+'[1]5. Плата за УРП'!$D$6</f>
        <v>2441.5220002339906</v>
      </c>
      <c r="L27" s="34">
        <f>SUMIFS('[1]1. Отчет АТС'!$C:$C,'[1]1. Отчет АТС'!$A:$A,$A27,'[1]1. Отчет АТС'!$B:$B,10)+'[1]2. Иные услуги'!$D$11+('[1]3. Услуги по передаче'!$E$10)+('[1]4. СН (Установленные)'!$E$12*1000)+'[1]5. Плата за УРП'!$D$6</f>
        <v>2457.7520002339907</v>
      </c>
      <c r="M27" s="34">
        <f>SUMIFS('[1]1. Отчет АТС'!$C:$C,'[1]1. Отчет АТС'!$A:$A,$A27,'[1]1. Отчет АТС'!$B:$B,11)+'[1]2. Иные услуги'!$D$11+('[1]3. Услуги по передаче'!$E$10)+('[1]4. СН (Установленные)'!$E$12*1000)+'[1]5. Плата за УРП'!$D$6</f>
        <v>2461.2120002339907</v>
      </c>
      <c r="N27" s="34">
        <f>SUMIFS('[1]1. Отчет АТС'!$C:$C,'[1]1. Отчет АТС'!$A:$A,$A27,'[1]1. Отчет АТС'!$B:$B,12)+'[1]2. Иные услуги'!$D$11+('[1]3. Услуги по передаче'!$E$10)+('[1]4. СН (Установленные)'!$E$12*1000)+'[1]5. Плата за УРП'!$D$6</f>
        <v>2459.2120002339907</v>
      </c>
      <c r="O27" s="34">
        <f>SUMIFS('[1]1. Отчет АТС'!$C:$C,'[1]1. Отчет АТС'!$A:$A,$A27,'[1]1. Отчет АТС'!$B:$B,13)+'[1]2. Иные услуги'!$D$11+('[1]3. Услуги по передаче'!$E$10)+('[1]4. СН (Установленные)'!$E$12*1000)+'[1]5. Плата за УРП'!$D$6</f>
        <v>2456.2220002339905</v>
      </c>
      <c r="P27" s="34">
        <f>SUMIFS('[1]1. Отчет АТС'!$C:$C,'[1]1. Отчет АТС'!$A:$A,$A27,'[1]1. Отчет АТС'!$B:$B,14)+'[1]2. Иные услуги'!$D$11+('[1]3. Услуги по передаче'!$E$10)+('[1]4. СН (Установленные)'!$E$12*1000)+'[1]5. Плата за УРП'!$D$6</f>
        <v>2464.0720002339908</v>
      </c>
      <c r="Q27" s="34">
        <f>SUMIFS('[1]1. Отчет АТС'!$C:$C,'[1]1. Отчет АТС'!$A:$A,$A27,'[1]1. Отчет АТС'!$B:$B,15)+'[1]2. Иные услуги'!$D$11+('[1]3. Услуги по передаче'!$E$10)+('[1]4. СН (Установленные)'!$E$12*1000)+'[1]5. Плата за УРП'!$D$6</f>
        <v>2462.2420002339904</v>
      </c>
      <c r="R27" s="34">
        <f>SUMIFS('[1]1. Отчет АТС'!$C:$C,'[1]1. Отчет АТС'!$A:$A,$A27,'[1]1. Отчет АТС'!$B:$B,16)+'[1]2. Иные услуги'!$D$11+('[1]3. Услуги по передаче'!$E$10)+('[1]4. СН (Установленные)'!$E$12*1000)+'[1]5. Плата за УРП'!$D$6</f>
        <v>2466.8220002339908</v>
      </c>
      <c r="S27" s="34">
        <f>SUMIFS('[1]1. Отчет АТС'!$C:$C,'[1]1. Отчет АТС'!$A:$A,$A27,'[1]1. Отчет АТС'!$B:$B,17)+'[1]2. Иные услуги'!$D$11+('[1]3. Услуги по передаче'!$E$10)+('[1]4. СН (Установленные)'!$E$12*1000)+'[1]5. Плата за УРП'!$D$6</f>
        <v>2464.6020002339906</v>
      </c>
      <c r="T27" s="34">
        <f>SUMIFS('[1]1. Отчет АТС'!$C:$C,'[1]1. Отчет АТС'!$A:$A,$A27,'[1]1. Отчет АТС'!$B:$B,18)+'[1]2. Иные услуги'!$D$11+('[1]3. Услуги по передаче'!$E$10)+('[1]4. СН (Установленные)'!$E$12*1000)+'[1]5. Плата за УРП'!$D$6</f>
        <v>2458.9120002339905</v>
      </c>
      <c r="U27" s="34">
        <f>SUMIFS('[1]1. Отчет АТС'!$C:$C,'[1]1. Отчет АТС'!$A:$A,$A27,'[1]1. Отчет АТС'!$B:$B,19)+'[1]2. Иные услуги'!$D$11+('[1]3. Услуги по передаче'!$E$10)+('[1]4. СН (Установленные)'!$E$12*1000)+'[1]5. Плата за УРП'!$D$6</f>
        <v>2442.7920002339906</v>
      </c>
      <c r="V27" s="34">
        <f>SUMIFS('[1]1. Отчет АТС'!$C:$C,'[1]1. Отчет АТС'!$A:$A,$A27,'[1]1. Отчет АТС'!$B:$B,20)+'[1]2. Иные услуги'!$D$11+('[1]3. Услуги по передаче'!$E$10)+('[1]4. СН (Установленные)'!$E$12*1000)+'[1]5. Плата за УРП'!$D$6</f>
        <v>2445.3720002339905</v>
      </c>
      <c r="W27" s="34">
        <f>SUMIFS('[1]1. Отчет АТС'!$C:$C,'[1]1. Отчет АТС'!$A:$A,$A27,'[1]1. Отчет АТС'!$B:$B,21)+'[1]2. Иные услуги'!$D$11+('[1]3. Услуги по передаче'!$E$10)+('[1]4. СН (Установленные)'!$E$12*1000)+'[1]5. Плата за УРП'!$D$6</f>
        <v>2437.0720002339908</v>
      </c>
      <c r="X27" s="34">
        <f>SUMIFS('[1]1. Отчет АТС'!$C:$C,'[1]1. Отчет АТС'!$A:$A,$A27,'[1]1. Отчет АТС'!$B:$B,22)+'[1]2. Иные услуги'!$D$11+('[1]3. Услуги по передаче'!$E$10)+('[1]4. СН (Установленные)'!$E$12*1000)+'[1]5. Плата за УРП'!$D$6</f>
        <v>2155.0220002339911</v>
      </c>
      <c r="Y27" s="34">
        <f>SUMIFS('[1]1. Отчет АТС'!$C:$C,'[1]1. Отчет АТС'!$A:$A,$A27,'[1]1. Отчет АТС'!$B:$B,23)+'[1]2. Иные услуги'!$D$11+('[1]3. Услуги по передаче'!$E$10)+('[1]4. СН (Установленные)'!$E$12*1000)+'[1]5. Плата за УРП'!$D$6</f>
        <v>1777.2320002339911</v>
      </c>
    </row>
    <row r="28" spans="1:25" ht="15">
      <c r="A28" s="33">
        <v>45461</v>
      </c>
      <c r="B28" s="34">
        <f>SUMIFS('[1]1. Отчет АТС'!$C:$C,'[1]1. Отчет АТС'!$A:$A,$A28,'[1]1. Отчет АТС'!$B:$B,0)+'[1]2. Иные услуги'!$D$11+('[1]3. Услуги по передаче'!$E$10)+('[1]4. СН (Установленные)'!$E$12*1000)+'[1]5. Плата за УРП'!$D$6</f>
        <v>1554.7520002339911</v>
      </c>
      <c r="C28" s="34">
        <f>SUMIFS('[1]1. Отчет АТС'!$C:$C,'[1]1. Отчет АТС'!$A:$A,$A28,'[1]1. Отчет АТС'!$B:$B,1)+'[1]2. Иные услуги'!$D$11+('[1]3. Услуги по передаче'!$E$10)+('[1]4. СН (Установленные)'!$E$12*1000)+'[1]5. Плата за УРП'!$D$6</f>
        <v>1465.122000233991</v>
      </c>
      <c r="D28" s="34">
        <f>SUMIFS('[1]1. Отчет АТС'!$C:$C,'[1]1. Отчет АТС'!$A:$A,$A28,'[1]1. Отчет АТС'!$B:$B,2)+'[1]2. Иные услуги'!$D$11+('[1]3. Услуги по передаче'!$E$10)+('[1]4. СН (Установленные)'!$E$12*1000)+'[1]5. Плата за УРП'!$D$6</f>
        <v>1294.4620002339909</v>
      </c>
      <c r="E28" s="34">
        <f>SUMIFS('[1]1. Отчет АТС'!$C:$C,'[1]1. Отчет АТС'!$A:$A,$A28,'[1]1. Отчет АТС'!$B:$B,3)+'[1]2. Иные услуги'!$D$11+('[1]3. Услуги по передаче'!$E$10)+('[1]4. СН (Установленные)'!$E$12*1000)+'[1]5. Плата за УРП'!$D$6</f>
        <v>1231.5120002339909</v>
      </c>
      <c r="F28" s="34">
        <f>SUMIFS('[1]1. Отчет АТС'!$C:$C,'[1]1. Отчет АТС'!$A:$A,$A28,'[1]1. Отчет АТС'!$B:$B,4)+'[1]2. Иные услуги'!$D$11+('[1]3. Услуги по передаче'!$E$10)+('[1]4. СН (Установленные)'!$E$12*1000)+'[1]5. Плата за УРП'!$D$6</f>
        <v>1216.162000233991</v>
      </c>
      <c r="G28" s="34">
        <f>SUMIFS('[1]1. Отчет АТС'!$C:$C,'[1]1. Отчет АТС'!$A:$A,$A28,'[1]1. Отчет АТС'!$B:$B,5)+'[1]2. Иные услуги'!$D$11+('[1]3. Услуги по передаче'!$E$10)+('[1]4. СН (Установленные)'!$E$12*1000)+'[1]5. Плата за УРП'!$D$6</f>
        <v>1447.632000233991</v>
      </c>
      <c r="H28" s="34">
        <f>SUMIFS('[1]1. Отчет АТС'!$C:$C,'[1]1. Отчет АТС'!$A:$A,$A28,'[1]1. Отчет АТС'!$B:$B,6)+'[1]2. Иные услуги'!$D$11+('[1]3. Услуги по передаче'!$E$10)+('[1]4. СН (Установленные)'!$E$12*1000)+'[1]5. Плата за УРП'!$D$6</f>
        <v>1549.2320002339911</v>
      </c>
      <c r="I28" s="34">
        <f>SUMIFS('[1]1. Отчет АТС'!$C:$C,'[1]1. Отчет АТС'!$A:$A,$A28,'[1]1. Отчет АТС'!$B:$B,7)+'[1]2. Иные услуги'!$D$11+('[1]3. Услуги по передаче'!$E$10)+('[1]4. СН (Установленные)'!$E$12*1000)+'[1]5. Плата за УРП'!$D$6</f>
        <v>1859.7320002339911</v>
      </c>
      <c r="J28" s="34">
        <f>SUMIFS('[1]1. Отчет АТС'!$C:$C,'[1]1. Отчет АТС'!$A:$A,$A28,'[1]1. Отчет АТС'!$B:$B,8)+'[1]2. Иные услуги'!$D$11+('[1]3. Услуги по передаче'!$E$10)+('[1]4. СН (Установленные)'!$E$12*1000)+'[1]5. Плата за УРП'!$D$6</f>
        <v>2428.3820002339908</v>
      </c>
      <c r="K28" s="34">
        <f>SUMIFS('[1]1. Отчет АТС'!$C:$C,'[1]1. Отчет АТС'!$A:$A,$A28,'[1]1. Отчет АТС'!$B:$B,9)+'[1]2. Иные услуги'!$D$11+('[1]3. Услуги по передаче'!$E$10)+('[1]4. СН (Установленные)'!$E$12*1000)+'[1]5. Плата за УРП'!$D$6</f>
        <v>2473.4520002339905</v>
      </c>
      <c r="L28" s="34">
        <f>SUMIFS('[1]1. Отчет АТС'!$C:$C,'[1]1. Отчет АТС'!$A:$A,$A28,'[1]1. Отчет АТС'!$B:$B,10)+'[1]2. Иные услуги'!$D$11+('[1]3. Услуги по передаче'!$E$10)+('[1]4. СН (Установленные)'!$E$12*1000)+'[1]5. Плата за УРП'!$D$6</f>
        <v>2546.6820002339905</v>
      </c>
      <c r="M28" s="34">
        <f>SUMIFS('[1]1. Отчет АТС'!$C:$C,'[1]1. Отчет АТС'!$A:$A,$A28,'[1]1. Отчет АТС'!$B:$B,11)+'[1]2. Иные услуги'!$D$11+('[1]3. Услуги по передаче'!$E$10)+('[1]4. СН (Установленные)'!$E$12*1000)+'[1]5. Плата за УРП'!$D$6</f>
        <v>2566.6520002339907</v>
      </c>
      <c r="N28" s="34">
        <f>SUMIFS('[1]1. Отчет АТС'!$C:$C,'[1]1. Отчет АТС'!$A:$A,$A28,'[1]1. Отчет АТС'!$B:$B,12)+'[1]2. Иные услуги'!$D$11+('[1]3. Услуги по передаче'!$E$10)+('[1]4. СН (Установленные)'!$E$12*1000)+'[1]5. Плата за УРП'!$D$6</f>
        <v>2571.0720002339908</v>
      </c>
      <c r="O28" s="34">
        <f>SUMIFS('[1]1. Отчет АТС'!$C:$C,'[1]1. Отчет АТС'!$A:$A,$A28,'[1]1. Отчет АТС'!$B:$B,13)+'[1]2. Иные услуги'!$D$11+('[1]3. Услуги по передаче'!$E$10)+('[1]4. СН (Установленные)'!$E$12*1000)+'[1]5. Плата за УРП'!$D$6</f>
        <v>2603.6820002339905</v>
      </c>
      <c r="P28" s="34">
        <f>SUMIFS('[1]1. Отчет АТС'!$C:$C,'[1]1. Отчет АТС'!$A:$A,$A28,'[1]1. Отчет АТС'!$B:$B,14)+'[1]2. Иные услуги'!$D$11+('[1]3. Услуги по передаче'!$E$10)+('[1]4. СН (Установленные)'!$E$12*1000)+'[1]5. Плата за УРП'!$D$6</f>
        <v>2647.3220002339908</v>
      </c>
      <c r="Q28" s="34">
        <f>SUMIFS('[1]1. Отчет АТС'!$C:$C,'[1]1. Отчет АТС'!$A:$A,$A28,'[1]1. Отчет АТС'!$B:$B,15)+'[1]2. Иные услуги'!$D$11+('[1]3. Услуги по передаче'!$E$10)+('[1]4. СН (Установленные)'!$E$12*1000)+'[1]5. Плата за УРП'!$D$6</f>
        <v>2579.2220002339905</v>
      </c>
      <c r="R28" s="34">
        <f>SUMIFS('[1]1. Отчет АТС'!$C:$C,'[1]1. Отчет АТС'!$A:$A,$A28,'[1]1. Отчет АТС'!$B:$B,16)+'[1]2. Иные услуги'!$D$11+('[1]3. Услуги по передаче'!$E$10)+('[1]4. СН (Установленные)'!$E$12*1000)+'[1]5. Плата за УРП'!$D$6</f>
        <v>2582.0120002339904</v>
      </c>
      <c r="S28" s="34">
        <f>SUMIFS('[1]1. Отчет АТС'!$C:$C,'[1]1. Отчет АТС'!$A:$A,$A28,'[1]1. Отчет АТС'!$B:$B,17)+'[1]2. Иные услуги'!$D$11+('[1]3. Услуги по передаче'!$E$10)+('[1]4. СН (Установленные)'!$E$12*1000)+'[1]5. Плата за УРП'!$D$6</f>
        <v>2582.3120002339906</v>
      </c>
      <c r="T28" s="34">
        <f>SUMIFS('[1]1. Отчет АТС'!$C:$C,'[1]1. Отчет АТС'!$A:$A,$A28,'[1]1. Отчет АТС'!$B:$B,18)+'[1]2. Иные услуги'!$D$11+('[1]3. Услуги по передаче'!$E$10)+('[1]4. СН (Установленные)'!$E$12*1000)+'[1]5. Плата за УРП'!$D$6</f>
        <v>2583.0520002339908</v>
      </c>
      <c r="U28" s="34">
        <f>SUMIFS('[1]1. Отчет АТС'!$C:$C,'[1]1. Отчет АТС'!$A:$A,$A28,'[1]1. Отчет АТС'!$B:$B,19)+'[1]2. Иные услуги'!$D$11+('[1]3. Услуги по передаче'!$E$10)+('[1]4. СН (Установленные)'!$E$12*1000)+'[1]5. Плата за УРП'!$D$6</f>
        <v>2502.5920002339908</v>
      </c>
      <c r="V28" s="34">
        <f>SUMIFS('[1]1. Отчет АТС'!$C:$C,'[1]1. Отчет АТС'!$A:$A,$A28,'[1]1. Отчет АТС'!$B:$B,20)+'[1]2. Иные услуги'!$D$11+('[1]3. Услуги по передаче'!$E$10)+('[1]4. СН (Установленные)'!$E$12*1000)+'[1]5. Плата за УРП'!$D$6</f>
        <v>2506.6320002339908</v>
      </c>
      <c r="W28" s="34">
        <f>SUMIFS('[1]1. Отчет АТС'!$C:$C,'[1]1. Отчет АТС'!$A:$A,$A28,'[1]1. Отчет АТС'!$B:$B,21)+'[1]2. Иные услуги'!$D$11+('[1]3. Услуги по передаче'!$E$10)+('[1]4. СН (Установленные)'!$E$12*1000)+'[1]5. Плата за УРП'!$D$6</f>
        <v>2466.3120002339906</v>
      </c>
      <c r="X28" s="34">
        <f>SUMIFS('[1]1. Отчет АТС'!$C:$C,'[1]1. Отчет АТС'!$A:$A,$A28,'[1]1. Отчет АТС'!$B:$B,22)+'[1]2. Иные услуги'!$D$11+('[1]3. Услуги по передаче'!$E$10)+('[1]4. СН (Установленные)'!$E$12*1000)+'[1]5. Плата за УРП'!$D$6</f>
        <v>2408.1520002339907</v>
      </c>
      <c r="Y28" s="34">
        <f>SUMIFS('[1]1. Отчет АТС'!$C:$C,'[1]1. Отчет АТС'!$A:$A,$A28,'[1]1. Отчет АТС'!$B:$B,23)+'[1]2. Иные услуги'!$D$11+('[1]3. Услуги по передаче'!$E$10)+('[1]4. СН (Установленные)'!$E$12*1000)+'[1]5. Плата за УРП'!$D$6</f>
        <v>1853.7420002339911</v>
      </c>
    </row>
    <row r="29" spans="1:25" ht="15">
      <c r="A29" s="33">
        <v>45462</v>
      </c>
      <c r="B29" s="34">
        <f>SUMIFS('[1]1. Отчет АТС'!$C:$C,'[1]1. Отчет АТС'!$A:$A,$A29,'[1]1. Отчет АТС'!$B:$B,0)+'[1]2. Иные услуги'!$D$11+('[1]3. Услуги по передаче'!$E$10)+('[1]4. СН (Установленные)'!$E$12*1000)+'[1]5. Плата за УРП'!$D$6</f>
        <v>1580.1920002339912</v>
      </c>
      <c r="C29" s="34">
        <f>SUMIFS('[1]1. Отчет АТС'!$C:$C,'[1]1. Отчет АТС'!$A:$A,$A29,'[1]1. Отчет АТС'!$B:$B,1)+'[1]2. Иные услуги'!$D$11+('[1]3. Услуги по передаче'!$E$10)+('[1]4. СН (Установленные)'!$E$12*1000)+'[1]5. Плата за УРП'!$D$6</f>
        <v>1532.352000233991</v>
      </c>
      <c r="D29" s="34">
        <f>SUMIFS('[1]1. Отчет АТС'!$C:$C,'[1]1. Отчет АТС'!$A:$A,$A29,'[1]1. Отчет АТС'!$B:$B,2)+'[1]2. Иные услуги'!$D$11+('[1]3. Услуги по передаче'!$E$10)+('[1]4. СН (Установленные)'!$E$12*1000)+'[1]5. Плата за УРП'!$D$6</f>
        <v>1328.162000233991</v>
      </c>
      <c r="E29" s="34">
        <f>SUMIFS('[1]1. Отчет АТС'!$C:$C,'[1]1. Отчет АТС'!$A:$A,$A29,'[1]1. Отчет АТС'!$B:$B,3)+'[1]2. Иные услуги'!$D$11+('[1]3. Услуги по передаче'!$E$10)+('[1]4. СН (Установленные)'!$E$12*1000)+'[1]5. Плата за УРП'!$D$6</f>
        <v>1184.0920002339908</v>
      </c>
      <c r="F29" s="34">
        <f>SUMIFS('[1]1. Отчет АТС'!$C:$C,'[1]1. Отчет АТС'!$A:$A,$A29,'[1]1. Отчет АТС'!$B:$B,4)+'[1]2. Иные услуги'!$D$11+('[1]3. Услуги по передаче'!$E$10)+('[1]4. СН (Установленные)'!$E$12*1000)+'[1]5. Плата за УРП'!$D$6</f>
        <v>1167.582000233991</v>
      </c>
      <c r="G29" s="34">
        <f>SUMIFS('[1]1. Отчет АТС'!$C:$C,'[1]1. Отчет АТС'!$A:$A,$A29,'[1]1. Отчет АТС'!$B:$B,5)+'[1]2. Иные услуги'!$D$11+('[1]3. Услуги по передаче'!$E$10)+('[1]4. СН (Установленные)'!$E$12*1000)+'[1]5. Плата за УРП'!$D$6</f>
        <v>1474.7120002339911</v>
      </c>
      <c r="H29" s="34">
        <f>SUMIFS('[1]1. Отчет АТС'!$C:$C,'[1]1. Отчет АТС'!$A:$A,$A29,'[1]1. Отчет АТС'!$B:$B,6)+'[1]2. Иные услуги'!$D$11+('[1]3. Услуги по передаче'!$E$10)+('[1]4. СН (Установленные)'!$E$12*1000)+'[1]5. Плата за УРП'!$D$6</f>
        <v>1570.0020002339911</v>
      </c>
      <c r="I29" s="34">
        <f>SUMIFS('[1]1. Отчет АТС'!$C:$C,'[1]1. Отчет АТС'!$A:$A,$A29,'[1]1. Отчет АТС'!$B:$B,7)+'[1]2. Иные услуги'!$D$11+('[1]3. Услуги по передаче'!$E$10)+('[1]4. СН (Установленные)'!$E$12*1000)+'[1]5. Плата за УРП'!$D$6</f>
        <v>1901.8120002339911</v>
      </c>
      <c r="J29" s="34">
        <f>SUMIFS('[1]1. Отчет АТС'!$C:$C,'[1]1. Отчет АТС'!$A:$A,$A29,'[1]1. Отчет АТС'!$B:$B,8)+'[1]2. Иные услуги'!$D$11+('[1]3. Услуги по передаче'!$E$10)+('[1]4. СН (Установленные)'!$E$12*1000)+'[1]5. Плата за УРП'!$D$6</f>
        <v>2454.9420002339907</v>
      </c>
      <c r="K29" s="34">
        <f>SUMIFS('[1]1. Отчет АТС'!$C:$C,'[1]1. Отчет АТС'!$A:$A,$A29,'[1]1. Отчет АТС'!$B:$B,9)+'[1]2. Иные услуги'!$D$11+('[1]3. Услуги по передаче'!$E$10)+('[1]4. СН (Установленные)'!$E$12*1000)+'[1]5. Плата за УРП'!$D$6</f>
        <v>2565.5620002339906</v>
      </c>
      <c r="L29" s="34">
        <f>SUMIFS('[1]1. Отчет АТС'!$C:$C,'[1]1. Отчет АТС'!$A:$A,$A29,'[1]1. Отчет АТС'!$B:$B,10)+'[1]2. Иные услуги'!$D$11+('[1]3. Услуги по передаче'!$E$10)+('[1]4. СН (Установленные)'!$E$12*1000)+'[1]5. Плата за УРП'!$D$6</f>
        <v>2688.1220002339905</v>
      </c>
      <c r="M29" s="34">
        <f>SUMIFS('[1]1. Отчет АТС'!$C:$C,'[1]1. Отчет АТС'!$A:$A,$A29,'[1]1. Отчет АТС'!$B:$B,11)+'[1]2. Иные услуги'!$D$11+('[1]3. Услуги по передаче'!$E$10)+('[1]4. СН (Установленные)'!$E$12*1000)+'[1]5. Плата за УРП'!$D$6</f>
        <v>2729.8120002339906</v>
      </c>
      <c r="N29" s="34">
        <f>SUMIFS('[1]1. Отчет АТС'!$C:$C,'[1]1. Отчет АТС'!$A:$A,$A29,'[1]1. Отчет АТС'!$B:$B,12)+'[1]2. Иные услуги'!$D$11+('[1]3. Услуги по передаче'!$E$10)+('[1]4. СН (Установленные)'!$E$12*1000)+'[1]5. Плата за УРП'!$D$6</f>
        <v>2745.1220002339905</v>
      </c>
      <c r="O29" s="34">
        <f>SUMIFS('[1]1. Отчет АТС'!$C:$C,'[1]1. Отчет АТС'!$A:$A,$A29,'[1]1. Отчет АТС'!$B:$B,13)+'[1]2. Иные услуги'!$D$11+('[1]3. Услуги по передаче'!$E$10)+('[1]4. СН (Установленные)'!$E$12*1000)+'[1]5. Плата за УРП'!$D$6</f>
        <v>2761.9020002339907</v>
      </c>
      <c r="P29" s="34">
        <f>SUMIFS('[1]1. Отчет АТС'!$C:$C,'[1]1. Отчет АТС'!$A:$A,$A29,'[1]1. Отчет АТС'!$B:$B,14)+'[1]2. Иные услуги'!$D$11+('[1]3. Услуги по передаче'!$E$10)+('[1]4. СН (Установленные)'!$E$12*1000)+'[1]5. Плата за УРП'!$D$6</f>
        <v>2795.2620002339904</v>
      </c>
      <c r="Q29" s="34">
        <f>SUMIFS('[1]1. Отчет АТС'!$C:$C,'[1]1. Отчет АТС'!$A:$A,$A29,'[1]1. Отчет АТС'!$B:$B,15)+'[1]2. Иные услуги'!$D$11+('[1]3. Услуги по передаче'!$E$10)+('[1]4. СН (Установленные)'!$E$12*1000)+'[1]5. Плата за УРП'!$D$6</f>
        <v>2812.9520002339905</v>
      </c>
      <c r="R29" s="34">
        <f>SUMIFS('[1]1. Отчет АТС'!$C:$C,'[1]1. Отчет АТС'!$A:$A,$A29,'[1]1. Отчет АТС'!$B:$B,16)+'[1]2. Иные услуги'!$D$11+('[1]3. Услуги по передаче'!$E$10)+('[1]4. СН (Установленные)'!$E$12*1000)+'[1]5. Плата за УРП'!$D$6</f>
        <v>2820.3320002339906</v>
      </c>
      <c r="S29" s="34">
        <f>SUMIFS('[1]1. Отчет АТС'!$C:$C,'[1]1. Отчет АТС'!$A:$A,$A29,'[1]1. Отчет АТС'!$B:$B,17)+'[1]2. Иные услуги'!$D$11+('[1]3. Услуги по передаче'!$E$10)+('[1]4. СН (Установленные)'!$E$12*1000)+'[1]5. Плата за УРП'!$D$6</f>
        <v>2828.0420002339906</v>
      </c>
      <c r="T29" s="34">
        <f>SUMIFS('[1]1. Отчет АТС'!$C:$C,'[1]1. Отчет АТС'!$A:$A,$A29,'[1]1. Отчет АТС'!$B:$B,18)+'[1]2. Иные услуги'!$D$11+('[1]3. Услуги по передаче'!$E$10)+('[1]4. СН (Установленные)'!$E$12*1000)+'[1]5. Плата за УРП'!$D$6</f>
        <v>2761.1820002339905</v>
      </c>
      <c r="U29" s="34">
        <f>SUMIFS('[1]1. Отчет АТС'!$C:$C,'[1]1. Отчет АТС'!$A:$A,$A29,'[1]1. Отчет АТС'!$B:$B,19)+'[1]2. Иные услуги'!$D$11+('[1]3. Услуги по передаче'!$E$10)+('[1]4. СН (Установленные)'!$E$12*1000)+'[1]5. Плата за УРП'!$D$6</f>
        <v>2644.3820002339908</v>
      </c>
      <c r="V29" s="34">
        <f>SUMIFS('[1]1. Отчет АТС'!$C:$C,'[1]1. Отчет АТС'!$A:$A,$A29,'[1]1. Отчет АТС'!$B:$B,20)+'[1]2. Иные услуги'!$D$11+('[1]3. Услуги по передаче'!$E$10)+('[1]4. СН (Установленные)'!$E$12*1000)+'[1]5. Плата за УРП'!$D$6</f>
        <v>2668.7620002339904</v>
      </c>
      <c r="W29" s="34">
        <f>SUMIFS('[1]1. Отчет АТС'!$C:$C,'[1]1. Отчет АТС'!$A:$A,$A29,'[1]1. Отчет АТС'!$B:$B,21)+'[1]2. Иные услуги'!$D$11+('[1]3. Услуги по передаче'!$E$10)+('[1]4. СН (Установленные)'!$E$12*1000)+'[1]5. Плата за УРП'!$D$6</f>
        <v>2600.2320002339907</v>
      </c>
      <c r="X29" s="34">
        <f>SUMIFS('[1]1. Отчет АТС'!$C:$C,'[1]1. Отчет АТС'!$A:$A,$A29,'[1]1. Отчет АТС'!$B:$B,22)+'[1]2. Иные услуги'!$D$11+('[1]3. Услуги по передаче'!$E$10)+('[1]4. СН (Установленные)'!$E$12*1000)+'[1]5. Плата за УРП'!$D$6</f>
        <v>2437.9020002339907</v>
      </c>
      <c r="Y29" s="34">
        <f>SUMIFS('[1]1. Отчет АТС'!$C:$C,'[1]1. Отчет АТС'!$A:$A,$A29,'[1]1. Отчет АТС'!$B:$B,23)+'[1]2. Иные услуги'!$D$11+('[1]3. Услуги по передаче'!$E$10)+('[1]4. СН (Установленные)'!$E$12*1000)+'[1]5. Плата за УРП'!$D$6</f>
        <v>1918.352000233991</v>
      </c>
    </row>
    <row r="30" spans="1:25" ht="15">
      <c r="A30" s="33">
        <v>45463</v>
      </c>
      <c r="B30" s="34">
        <f>SUMIFS('[1]1. Отчет АТС'!$C:$C,'[1]1. Отчет АТС'!$A:$A,$A30,'[1]1. Отчет АТС'!$B:$B,0)+'[1]2. Иные услуги'!$D$11+('[1]3. Услуги по передаче'!$E$10)+('[1]4. СН (Установленные)'!$E$12*1000)+'[1]5. Плата за УРП'!$D$6</f>
        <v>1598.5020002339911</v>
      </c>
      <c r="C30" s="34">
        <f>SUMIFS('[1]1. Отчет АТС'!$C:$C,'[1]1. Отчет АТС'!$A:$A,$A30,'[1]1. Отчет АТС'!$B:$B,1)+'[1]2. Иные услуги'!$D$11+('[1]3. Услуги по передаче'!$E$10)+('[1]4. СН (Установленные)'!$E$12*1000)+'[1]5. Плата за УРП'!$D$6</f>
        <v>1556.0020002339911</v>
      </c>
      <c r="D30" s="34">
        <f>SUMIFS('[1]1. Отчет АТС'!$C:$C,'[1]1. Отчет АТС'!$A:$A,$A30,'[1]1. Отчет АТС'!$B:$B,2)+'[1]2. Иные услуги'!$D$11+('[1]3. Услуги по передаче'!$E$10)+('[1]4. СН (Установленные)'!$E$12*1000)+'[1]5. Плата за УРП'!$D$6</f>
        <v>1343.862000233991</v>
      </c>
      <c r="E30" s="34">
        <f>SUMIFS('[1]1. Отчет АТС'!$C:$C,'[1]1. Отчет АТС'!$A:$A,$A30,'[1]1. Отчет АТС'!$B:$B,3)+'[1]2. Иные услуги'!$D$11+('[1]3. Услуги по передаче'!$E$10)+('[1]4. СН (Установленные)'!$E$12*1000)+'[1]5. Плата за УРП'!$D$6</f>
        <v>1235.2220002339909</v>
      </c>
      <c r="F30" s="34">
        <f>SUMIFS('[1]1. Отчет АТС'!$C:$C,'[1]1. Отчет АТС'!$A:$A,$A30,'[1]1. Отчет АТС'!$B:$B,4)+'[1]2. Иные услуги'!$D$11+('[1]3. Услуги по передаче'!$E$10)+('[1]4. СН (Установленные)'!$E$12*1000)+'[1]5. Плата за УРП'!$D$6</f>
        <v>1175.882000233991</v>
      </c>
      <c r="G30" s="34">
        <f>SUMIFS('[1]1. Отчет АТС'!$C:$C,'[1]1. Отчет АТС'!$A:$A,$A30,'[1]1. Отчет АТС'!$B:$B,5)+'[1]2. Иные услуги'!$D$11+('[1]3. Услуги по передаче'!$E$10)+('[1]4. СН (Установленные)'!$E$12*1000)+'[1]5. Плата за УРП'!$D$6</f>
        <v>1367.132000233991</v>
      </c>
      <c r="H30" s="34">
        <f>SUMIFS('[1]1. Отчет АТС'!$C:$C,'[1]1. Отчет АТС'!$A:$A,$A30,'[1]1. Отчет АТС'!$B:$B,6)+'[1]2. Иные услуги'!$D$11+('[1]3. Услуги по передаче'!$E$10)+('[1]4. СН (Установленные)'!$E$12*1000)+'[1]5. Плата за УРП'!$D$6</f>
        <v>1502.7120002339911</v>
      </c>
      <c r="I30" s="34">
        <f>SUMIFS('[1]1. Отчет АТС'!$C:$C,'[1]1. Отчет АТС'!$A:$A,$A30,'[1]1. Отчет АТС'!$B:$B,7)+'[1]2. Иные услуги'!$D$11+('[1]3. Услуги по передаче'!$E$10)+('[1]4. СН (Установленные)'!$E$12*1000)+'[1]5. Плата за УРП'!$D$6</f>
        <v>1793.7520002339911</v>
      </c>
      <c r="J30" s="34">
        <f>SUMIFS('[1]1. Отчет АТС'!$C:$C,'[1]1. Отчет АТС'!$A:$A,$A30,'[1]1. Отчет АТС'!$B:$B,8)+'[1]2. Иные услуги'!$D$11+('[1]3. Услуги по передаче'!$E$10)+('[1]4. СН (Установленные)'!$E$12*1000)+'[1]5. Плата за УРП'!$D$6</f>
        <v>2433.8920002339905</v>
      </c>
      <c r="K30" s="34">
        <f>SUMIFS('[1]1. Отчет АТС'!$C:$C,'[1]1. Отчет АТС'!$A:$A,$A30,'[1]1. Отчет АТС'!$B:$B,9)+'[1]2. Иные услуги'!$D$11+('[1]3. Услуги по передаче'!$E$10)+('[1]4. СН (Установленные)'!$E$12*1000)+'[1]5. Плата за УРП'!$D$6</f>
        <v>2460.7520002339907</v>
      </c>
      <c r="L30" s="34">
        <f>SUMIFS('[1]1. Отчет АТС'!$C:$C,'[1]1. Отчет АТС'!$A:$A,$A30,'[1]1. Отчет АТС'!$B:$B,10)+'[1]2. Иные услуги'!$D$11+('[1]3. Услуги по передаче'!$E$10)+('[1]4. СН (Установленные)'!$E$12*1000)+'[1]5. Плата за УРП'!$D$6</f>
        <v>2507.1920002339907</v>
      </c>
      <c r="M30" s="34">
        <f>SUMIFS('[1]1. Отчет АТС'!$C:$C,'[1]1. Отчет АТС'!$A:$A,$A30,'[1]1. Отчет АТС'!$B:$B,11)+'[1]2. Иные услуги'!$D$11+('[1]3. Услуги по передаче'!$E$10)+('[1]4. СН (Установленные)'!$E$12*1000)+'[1]5. Плата за УРП'!$D$6</f>
        <v>2542.7220002339905</v>
      </c>
      <c r="N30" s="34">
        <f>SUMIFS('[1]1. Отчет АТС'!$C:$C,'[1]1. Отчет АТС'!$A:$A,$A30,'[1]1. Отчет АТС'!$B:$B,12)+'[1]2. Иные услуги'!$D$11+('[1]3. Услуги по передаче'!$E$10)+('[1]4. СН (Установленные)'!$E$12*1000)+'[1]5. Плата за УРП'!$D$6</f>
        <v>2570.7820002339904</v>
      </c>
      <c r="O30" s="34">
        <f>SUMIFS('[1]1. Отчет АТС'!$C:$C,'[1]1. Отчет АТС'!$A:$A,$A30,'[1]1. Отчет АТС'!$B:$B,13)+'[1]2. Иные услуги'!$D$11+('[1]3. Услуги по передаче'!$E$10)+('[1]4. СН (Установленные)'!$E$12*1000)+'[1]5. Плата за УРП'!$D$6</f>
        <v>2532.4220002339907</v>
      </c>
      <c r="P30" s="34">
        <f>SUMIFS('[1]1. Отчет АТС'!$C:$C,'[1]1. Отчет АТС'!$A:$A,$A30,'[1]1. Отчет АТС'!$B:$B,14)+'[1]2. Иные услуги'!$D$11+('[1]3. Услуги по передаче'!$E$10)+('[1]4. СН (Установленные)'!$E$12*1000)+'[1]5. Плата за УРП'!$D$6</f>
        <v>2548.3020002339908</v>
      </c>
      <c r="Q30" s="34">
        <f>SUMIFS('[1]1. Отчет АТС'!$C:$C,'[1]1. Отчет АТС'!$A:$A,$A30,'[1]1. Отчет АТС'!$B:$B,15)+'[1]2. Иные услуги'!$D$11+('[1]3. Услуги по передаче'!$E$10)+('[1]4. СН (Установленные)'!$E$12*1000)+'[1]5. Плата за УРП'!$D$6</f>
        <v>2555.5720002339908</v>
      </c>
      <c r="R30" s="34">
        <f>SUMIFS('[1]1. Отчет АТС'!$C:$C,'[1]1. Отчет АТС'!$A:$A,$A30,'[1]1. Отчет АТС'!$B:$B,16)+'[1]2. Иные услуги'!$D$11+('[1]3. Услуги по передаче'!$E$10)+('[1]4. СН (Установленные)'!$E$12*1000)+'[1]5. Плата за УРП'!$D$6</f>
        <v>2539.7120002339907</v>
      </c>
      <c r="S30" s="34">
        <f>SUMIFS('[1]1. Отчет АТС'!$C:$C,'[1]1. Отчет АТС'!$A:$A,$A30,'[1]1. Отчет АТС'!$B:$B,17)+'[1]2. Иные услуги'!$D$11+('[1]3. Услуги по передаче'!$E$10)+('[1]4. СН (Установленные)'!$E$12*1000)+'[1]5. Плата за УРП'!$D$6</f>
        <v>2537.2920002339906</v>
      </c>
      <c r="T30" s="34">
        <f>SUMIFS('[1]1. Отчет АТС'!$C:$C,'[1]1. Отчет АТС'!$A:$A,$A30,'[1]1. Отчет АТС'!$B:$B,18)+'[1]2. Иные услуги'!$D$11+('[1]3. Услуги по передаче'!$E$10)+('[1]4. СН (Установленные)'!$E$12*1000)+'[1]5. Плата за УРП'!$D$6</f>
        <v>2486.7520002339907</v>
      </c>
      <c r="U30" s="34">
        <f>SUMIFS('[1]1. Отчет АТС'!$C:$C,'[1]1. Отчет АТС'!$A:$A,$A30,'[1]1. Отчет АТС'!$B:$B,19)+'[1]2. Иные услуги'!$D$11+('[1]3. Услуги по передаче'!$E$10)+('[1]4. СН (Установленные)'!$E$12*1000)+'[1]5. Плата за УРП'!$D$6</f>
        <v>2467.2120002339907</v>
      </c>
      <c r="V30" s="34">
        <f>SUMIFS('[1]1. Отчет АТС'!$C:$C,'[1]1. Отчет АТС'!$A:$A,$A30,'[1]1. Отчет АТС'!$B:$B,20)+'[1]2. Иные услуги'!$D$11+('[1]3. Услуги по передаче'!$E$10)+('[1]4. СН (Установленные)'!$E$12*1000)+'[1]5. Плата за УРП'!$D$6</f>
        <v>2462.4720002339905</v>
      </c>
      <c r="W30" s="34">
        <f>SUMIFS('[1]1. Отчет АТС'!$C:$C,'[1]1. Отчет АТС'!$A:$A,$A30,'[1]1. Отчет АТС'!$B:$B,21)+'[1]2. Иные услуги'!$D$11+('[1]3. Услуги по передаче'!$E$10)+('[1]4. СН (Установленные)'!$E$12*1000)+'[1]5. Плата за УРП'!$D$6</f>
        <v>2444.9320002339905</v>
      </c>
      <c r="X30" s="34">
        <f>SUMIFS('[1]1. Отчет АТС'!$C:$C,'[1]1. Отчет АТС'!$A:$A,$A30,'[1]1. Отчет АТС'!$B:$B,22)+'[1]2. Иные услуги'!$D$11+('[1]3. Услуги по передаче'!$E$10)+('[1]4. СН (Установленные)'!$E$12*1000)+'[1]5. Плата за УРП'!$D$6</f>
        <v>2008.2620002339911</v>
      </c>
      <c r="Y30" s="34">
        <f>SUMIFS('[1]1. Отчет АТС'!$C:$C,'[1]1. Отчет АТС'!$A:$A,$A30,'[1]1. Отчет АТС'!$B:$B,23)+'[1]2. Иные услуги'!$D$11+('[1]3. Услуги по передаче'!$E$10)+('[1]4. СН (Установленные)'!$E$12*1000)+'[1]5. Плата за УРП'!$D$6</f>
        <v>1663.122000233991</v>
      </c>
    </row>
    <row r="31" spans="1:25" ht="15">
      <c r="A31" s="33">
        <v>45464</v>
      </c>
      <c r="B31" s="34">
        <f>SUMIFS('[1]1. Отчет АТС'!$C:$C,'[1]1. Отчет АТС'!$A:$A,$A31,'[1]1. Отчет АТС'!$B:$B,0)+'[1]2. Иные услуги'!$D$11+('[1]3. Услуги по передаче'!$E$10)+('[1]4. СН (Установленные)'!$E$12*1000)+'[1]5. Плата за УРП'!$D$6</f>
        <v>1441.152000233991</v>
      </c>
      <c r="C31" s="34">
        <f>SUMIFS('[1]1. Отчет АТС'!$C:$C,'[1]1. Отчет АТС'!$A:$A,$A31,'[1]1. Отчет АТС'!$B:$B,1)+'[1]2. Иные услуги'!$D$11+('[1]3. Услуги по передаче'!$E$10)+('[1]4. СН (Установленные)'!$E$12*1000)+'[1]5. Плата за УРП'!$D$6</f>
        <v>1291.8120002339911</v>
      </c>
      <c r="D31" s="34">
        <f>SUMIFS('[1]1. Отчет АТС'!$C:$C,'[1]1. Отчет АТС'!$A:$A,$A31,'[1]1. Отчет АТС'!$B:$B,2)+'[1]2. Иные услуги'!$D$11+('[1]3. Услуги по передаче'!$E$10)+('[1]4. СН (Установленные)'!$E$12*1000)+'[1]5. Плата за УРП'!$D$6</f>
        <v>1096.162000233991</v>
      </c>
      <c r="E31" s="34">
        <f>SUMIFS('[1]1. Отчет АТС'!$C:$C,'[1]1. Отчет АТС'!$A:$A,$A31,'[1]1. Отчет АТС'!$B:$B,3)+'[1]2. Иные услуги'!$D$11+('[1]3. Услуги по передаче'!$E$10)+('[1]4. СН (Установленные)'!$E$12*1000)+'[1]5. Плата за УРП'!$D$6</f>
        <v>475.20200023399099</v>
      </c>
      <c r="F31" s="34">
        <f>SUMIFS('[1]1. Отчет АТС'!$C:$C,'[1]1. Отчет АТС'!$A:$A,$A31,'[1]1. Отчет АТС'!$B:$B,4)+'[1]2. Иные услуги'!$D$11+('[1]3. Услуги по передаче'!$E$10)+('[1]4. СН (Установленные)'!$E$12*1000)+'[1]5. Плата за УРП'!$D$6</f>
        <v>569.29200023399108</v>
      </c>
      <c r="G31" s="34">
        <f>SUMIFS('[1]1. Отчет АТС'!$C:$C,'[1]1. Отчет АТС'!$A:$A,$A31,'[1]1. Отчет АТС'!$B:$B,5)+'[1]2. Иные услуги'!$D$11+('[1]3. Услуги по передаче'!$E$10)+('[1]4. СН (Установленные)'!$E$12*1000)+'[1]5. Плата за УРП'!$D$6</f>
        <v>388.872000233991</v>
      </c>
      <c r="H31" s="34">
        <f>SUMIFS('[1]1. Отчет АТС'!$C:$C,'[1]1. Отчет АТС'!$A:$A,$A31,'[1]1. Отчет АТС'!$B:$B,6)+'[1]2. Иные услуги'!$D$11+('[1]3. Услуги по передаче'!$E$10)+('[1]4. СН (Установленные)'!$E$12*1000)+'[1]5. Плата за УРП'!$D$6</f>
        <v>1338.6820002339909</v>
      </c>
      <c r="I31" s="34">
        <f>SUMIFS('[1]1. Отчет АТС'!$C:$C,'[1]1. Отчет АТС'!$A:$A,$A31,'[1]1. Отчет АТС'!$B:$B,7)+'[1]2. Иные услуги'!$D$11+('[1]3. Услуги по передаче'!$E$10)+('[1]4. СН (Установленные)'!$E$12*1000)+'[1]5. Плата за УРП'!$D$6</f>
        <v>1564.4820002339911</v>
      </c>
      <c r="J31" s="34">
        <f>SUMIFS('[1]1. Отчет АТС'!$C:$C,'[1]1. Отчет АТС'!$A:$A,$A31,'[1]1. Отчет АТС'!$B:$B,8)+'[1]2. Иные услуги'!$D$11+('[1]3. Услуги по передаче'!$E$10)+('[1]4. СН (Установленные)'!$E$12*1000)+'[1]5. Плата за УРП'!$D$6</f>
        <v>1912.4720002339911</v>
      </c>
      <c r="K31" s="34">
        <f>SUMIFS('[1]1. Отчет АТС'!$C:$C,'[1]1. Отчет АТС'!$A:$A,$A31,'[1]1. Отчет АТС'!$B:$B,9)+'[1]2. Иные услуги'!$D$11+('[1]3. Услуги по передаче'!$E$10)+('[1]4. СН (Установленные)'!$E$12*1000)+'[1]5. Плата за УРП'!$D$6</f>
        <v>2241.5520002339908</v>
      </c>
      <c r="L31" s="34">
        <f>SUMIFS('[1]1. Отчет АТС'!$C:$C,'[1]1. Отчет АТС'!$A:$A,$A31,'[1]1. Отчет АТС'!$B:$B,10)+'[1]2. Иные услуги'!$D$11+('[1]3. Услуги по передаче'!$E$10)+('[1]4. СН (Установленные)'!$E$12*1000)+'[1]5. Плата за УРП'!$D$6</f>
        <v>2317.4620002339911</v>
      </c>
      <c r="M31" s="34">
        <f>SUMIFS('[1]1. Отчет АТС'!$C:$C,'[1]1. Отчет АТС'!$A:$A,$A31,'[1]1. Отчет АТС'!$B:$B,11)+'[1]2. Иные услуги'!$D$11+('[1]3. Услуги по передаче'!$E$10)+('[1]4. СН (Установленные)'!$E$12*1000)+'[1]5. Плата за УРП'!$D$6</f>
        <v>2340.8220002339908</v>
      </c>
      <c r="N31" s="34">
        <f>SUMIFS('[1]1. Отчет АТС'!$C:$C,'[1]1. Отчет АТС'!$A:$A,$A31,'[1]1. Отчет АТС'!$B:$B,12)+'[1]2. Иные услуги'!$D$11+('[1]3. Услуги по передаче'!$E$10)+('[1]4. СН (Установленные)'!$E$12*1000)+'[1]5. Плата за УРП'!$D$6</f>
        <v>2057.2320002339911</v>
      </c>
      <c r="O31" s="34">
        <f>SUMIFS('[1]1. Отчет АТС'!$C:$C,'[1]1. Отчет АТС'!$A:$A,$A31,'[1]1. Отчет АТС'!$B:$B,13)+'[1]2. Иные услуги'!$D$11+('[1]3. Услуги по передаче'!$E$10)+('[1]4. СН (Установленные)'!$E$12*1000)+'[1]5. Плата за УРП'!$D$6</f>
        <v>2347.832000233991</v>
      </c>
      <c r="P31" s="34">
        <f>SUMIFS('[1]1. Отчет АТС'!$C:$C,'[1]1. Отчет АТС'!$A:$A,$A31,'[1]1. Отчет АТС'!$B:$B,14)+'[1]2. Иные услуги'!$D$11+('[1]3. Услуги по передаче'!$E$10)+('[1]4. СН (Установленные)'!$E$12*1000)+'[1]5. Плата за УРП'!$D$6</f>
        <v>2386.2620002339909</v>
      </c>
      <c r="Q31" s="34">
        <f>SUMIFS('[1]1. Отчет АТС'!$C:$C,'[1]1. Отчет АТС'!$A:$A,$A31,'[1]1. Отчет АТС'!$B:$B,15)+'[1]2. Иные услуги'!$D$11+('[1]3. Услуги по передаче'!$E$10)+('[1]4. СН (Установленные)'!$E$12*1000)+'[1]5. Плата за УРП'!$D$6</f>
        <v>2403.4320002339909</v>
      </c>
      <c r="R31" s="34">
        <f>SUMIFS('[1]1. Отчет АТС'!$C:$C,'[1]1. Отчет АТС'!$A:$A,$A31,'[1]1. Отчет АТС'!$B:$B,16)+'[1]2. Иные услуги'!$D$11+('[1]3. Услуги по передаче'!$E$10)+('[1]4. СН (Установленные)'!$E$12*1000)+'[1]5. Плата за УРП'!$D$6</f>
        <v>2394.872000233991</v>
      </c>
      <c r="S31" s="34">
        <f>SUMIFS('[1]1. Отчет АТС'!$C:$C,'[1]1. Отчет АТС'!$A:$A,$A31,'[1]1. Отчет АТС'!$B:$B,17)+'[1]2. Иные услуги'!$D$11+('[1]3. Услуги по передаче'!$E$10)+('[1]4. СН (Установленные)'!$E$12*1000)+'[1]5. Плата за УРП'!$D$6</f>
        <v>2367.8220002339908</v>
      </c>
      <c r="T31" s="34">
        <f>SUMIFS('[1]1. Отчет АТС'!$C:$C,'[1]1. Отчет АТС'!$A:$A,$A31,'[1]1. Отчет АТС'!$B:$B,18)+'[1]2. Иные услуги'!$D$11+('[1]3. Услуги по передаче'!$E$10)+('[1]4. СН (Установленные)'!$E$12*1000)+'[1]5. Плата за УРП'!$D$6</f>
        <v>2327.2520002339911</v>
      </c>
      <c r="U31" s="34">
        <f>SUMIFS('[1]1. Отчет АТС'!$C:$C,'[1]1. Отчет АТС'!$A:$A,$A31,'[1]1. Отчет АТС'!$B:$B,19)+'[1]2. Иные услуги'!$D$11+('[1]3. Услуги по передаче'!$E$10)+('[1]4. СН (Установленные)'!$E$12*1000)+'[1]5. Плата за УРП'!$D$6</f>
        <v>2196.7820002339913</v>
      </c>
      <c r="V31" s="34">
        <f>SUMIFS('[1]1. Отчет АТС'!$C:$C,'[1]1. Отчет АТС'!$A:$A,$A31,'[1]1. Отчет АТС'!$B:$B,20)+'[1]2. Иные услуги'!$D$11+('[1]3. Услуги по передаче'!$E$10)+('[1]4. СН (Установленные)'!$E$12*1000)+'[1]5. Плата за УРП'!$D$6</f>
        <v>2428.0320002339909</v>
      </c>
      <c r="W31" s="34">
        <f>SUMIFS('[1]1. Отчет АТС'!$C:$C,'[1]1. Отчет АТС'!$A:$A,$A31,'[1]1. Отчет АТС'!$B:$B,21)+'[1]2. Иные услуги'!$D$11+('[1]3. Услуги по передаче'!$E$10)+('[1]4. СН (Установленные)'!$E$12*1000)+'[1]5. Плата за УРП'!$D$6</f>
        <v>2411.892000233991</v>
      </c>
      <c r="X31" s="34">
        <f>SUMIFS('[1]1. Отчет АТС'!$C:$C,'[1]1. Отчет АТС'!$A:$A,$A31,'[1]1. Отчет АТС'!$B:$B,22)+'[1]2. Иные услуги'!$D$11+('[1]3. Услуги по передаче'!$E$10)+('[1]4. СН (Установленные)'!$E$12*1000)+'[1]5. Плата за УРП'!$D$6</f>
        <v>2068.7820002339913</v>
      </c>
      <c r="Y31" s="34">
        <f>SUMIFS('[1]1. Отчет АТС'!$C:$C,'[1]1. Отчет АТС'!$A:$A,$A31,'[1]1. Отчет АТС'!$B:$B,23)+'[1]2. Иные услуги'!$D$11+('[1]3. Услуги по передаче'!$E$10)+('[1]4. СН (Установленные)'!$E$12*1000)+'[1]5. Плата за УРП'!$D$6</f>
        <v>1671.7520002339911</v>
      </c>
    </row>
    <row r="32" spans="1:25" ht="15">
      <c r="A32" s="33">
        <v>45465</v>
      </c>
      <c r="B32" s="34">
        <f>SUMIFS('[1]1. Отчет АТС'!$C:$C,'[1]1. Отчет АТС'!$A:$A,$A32,'[1]1. Отчет АТС'!$B:$B,0)+'[1]2. Иные услуги'!$D$11+('[1]3. Услуги по передаче'!$E$10)+('[1]4. СН (Установленные)'!$E$12*1000)+'[1]5. Плата за УРП'!$D$6</f>
        <v>1587.0220002339911</v>
      </c>
      <c r="C32" s="34">
        <f>SUMIFS('[1]1. Отчет АТС'!$C:$C,'[1]1. Отчет АТС'!$A:$A,$A32,'[1]1. Отчет АТС'!$B:$B,1)+'[1]2. Иные услуги'!$D$11+('[1]3. Услуги по передаче'!$E$10)+('[1]4. СН (Установленные)'!$E$12*1000)+'[1]5. Плата за УРП'!$D$6</f>
        <v>1523.7520002339911</v>
      </c>
      <c r="D32" s="34">
        <f>SUMIFS('[1]1. Отчет АТС'!$C:$C,'[1]1. Отчет АТС'!$A:$A,$A32,'[1]1. Отчет АТС'!$B:$B,2)+'[1]2. Иные услуги'!$D$11+('[1]3. Услуги по передаче'!$E$10)+('[1]4. СН (Установленные)'!$E$12*1000)+'[1]5. Плата за УРП'!$D$6</f>
        <v>1398.6020002339908</v>
      </c>
      <c r="E32" s="34">
        <f>SUMIFS('[1]1. Отчет АТС'!$C:$C,'[1]1. Отчет АТС'!$A:$A,$A32,'[1]1. Отчет АТС'!$B:$B,3)+'[1]2. Иные услуги'!$D$11+('[1]3. Услуги по передаче'!$E$10)+('[1]4. СН (Установленные)'!$E$12*1000)+'[1]5. Плата за УРП'!$D$6</f>
        <v>1297.7420002339909</v>
      </c>
      <c r="F32" s="34">
        <f>SUMIFS('[1]1. Отчет АТС'!$C:$C,'[1]1. Отчет АТС'!$A:$A,$A32,'[1]1. Отчет АТС'!$B:$B,4)+'[1]2. Иные услуги'!$D$11+('[1]3. Услуги по передаче'!$E$10)+('[1]4. СН (Установленные)'!$E$12*1000)+'[1]5. Плата за УРП'!$D$6</f>
        <v>1303.2320002339909</v>
      </c>
      <c r="G32" s="34">
        <f>SUMIFS('[1]1. Отчет АТС'!$C:$C,'[1]1. Отчет АТС'!$A:$A,$A32,'[1]1. Отчет АТС'!$B:$B,5)+'[1]2. Иные услуги'!$D$11+('[1]3. Услуги по передаче'!$E$10)+('[1]4. СН (Установленные)'!$E$12*1000)+'[1]5. Плата за УРП'!$D$6</f>
        <v>1391.9420002339909</v>
      </c>
      <c r="H32" s="34">
        <f>SUMIFS('[1]1. Отчет АТС'!$C:$C,'[1]1. Отчет АТС'!$A:$A,$A32,'[1]1. Отчет АТС'!$B:$B,6)+'[1]2. Иные услуги'!$D$11+('[1]3. Услуги по передаче'!$E$10)+('[1]4. СН (Установленные)'!$E$12*1000)+'[1]5. Плата за УРП'!$D$6</f>
        <v>1388.622000233991</v>
      </c>
      <c r="I32" s="34">
        <f>SUMIFS('[1]1. Отчет АТС'!$C:$C,'[1]1. Отчет АТС'!$A:$A,$A32,'[1]1. Отчет АТС'!$B:$B,7)+'[1]2. Иные услуги'!$D$11+('[1]3. Услуги по передаче'!$E$10)+('[1]4. СН (Установленные)'!$E$12*1000)+'[1]5. Плата за УРП'!$D$6</f>
        <v>1632.7320002339911</v>
      </c>
      <c r="J32" s="34">
        <f>SUMIFS('[1]1. Отчет АТС'!$C:$C,'[1]1. Отчет АТС'!$A:$A,$A32,'[1]1. Отчет АТС'!$B:$B,8)+'[1]2. Иные услуги'!$D$11+('[1]3. Услуги по передаче'!$E$10)+('[1]4. СН (Установленные)'!$E$12*1000)+'[1]5. Плата за УРП'!$D$6</f>
        <v>2195.6820002339909</v>
      </c>
      <c r="K32" s="34">
        <f>SUMIFS('[1]1. Отчет АТС'!$C:$C,'[1]1. Отчет АТС'!$A:$A,$A32,'[1]1. Отчет АТС'!$B:$B,9)+'[1]2. Иные услуги'!$D$11+('[1]3. Услуги по передаче'!$E$10)+('[1]4. СН (Установленные)'!$E$12*1000)+'[1]5. Плата за УРП'!$D$6</f>
        <v>2437.7720002339906</v>
      </c>
      <c r="L32" s="34">
        <f>SUMIFS('[1]1. Отчет АТС'!$C:$C,'[1]1. Отчет АТС'!$A:$A,$A32,'[1]1. Отчет АТС'!$B:$B,10)+'[1]2. Иные услуги'!$D$11+('[1]3. Услуги по передаче'!$E$10)+('[1]4. СН (Установленные)'!$E$12*1000)+'[1]5. Плата за УРП'!$D$6</f>
        <v>2459.0220002339906</v>
      </c>
      <c r="M32" s="34">
        <f>SUMIFS('[1]1. Отчет АТС'!$C:$C,'[1]1. Отчет АТС'!$A:$A,$A32,'[1]1. Отчет АТС'!$B:$B,11)+'[1]2. Иные услуги'!$D$11+('[1]3. Услуги по передаче'!$E$10)+('[1]4. СН (Установленные)'!$E$12*1000)+'[1]5. Плата за УРП'!$D$6</f>
        <v>2458.9020002339907</v>
      </c>
      <c r="N32" s="34">
        <f>SUMIFS('[1]1. Отчет АТС'!$C:$C,'[1]1. Отчет АТС'!$A:$A,$A32,'[1]1. Отчет АТС'!$B:$B,12)+'[1]2. Иные услуги'!$D$11+('[1]3. Услуги по передаче'!$E$10)+('[1]4. СН (Установленные)'!$E$12*1000)+'[1]5. Плата за УРП'!$D$6</f>
        <v>2463.1320002339908</v>
      </c>
      <c r="O32" s="34">
        <f>SUMIFS('[1]1. Отчет АТС'!$C:$C,'[1]1. Отчет АТС'!$A:$A,$A32,'[1]1. Отчет АТС'!$B:$B,13)+'[1]2. Иные услуги'!$D$11+('[1]3. Услуги по передаче'!$E$10)+('[1]4. СН (Установленные)'!$E$12*1000)+'[1]5. Плата за УРП'!$D$6</f>
        <v>2461.0720002339908</v>
      </c>
      <c r="P32" s="34">
        <f>SUMIFS('[1]1. Отчет АТС'!$C:$C,'[1]1. Отчет АТС'!$A:$A,$A32,'[1]1. Отчет АТС'!$B:$B,14)+'[1]2. Иные услуги'!$D$11+('[1]3. Услуги по передаче'!$E$10)+('[1]4. СН (Установленные)'!$E$12*1000)+'[1]5. Плата за УРП'!$D$6</f>
        <v>2471.4420002339907</v>
      </c>
      <c r="Q32" s="34">
        <f>SUMIFS('[1]1. Отчет АТС'!$C:$C,'[1]1. Отчет АТС'!$A:$A,$A32,'[1]1. Отчет АТС'!$B:$B,15)+'[1]2. Иные услуги'!$D$11+('[1]3. Услуги по передаче'!$E$10)+('[1]4. СН (Установленные)'!$E$12*1000)+'[1]5. Плата за УРП'!$D$6</f>
        <v>2474.1220002339905</v>
      </c>
      <c r="R32" s="34">
        <f>SUMIFS('[1]1. Отчет АТС'!$C:$C,'[1]1. Отчет АТС'!$A:$A,$A32,'[1]1. Отчет АТС'!$B:$B,16)+'[1]2. Иные услуги'!$D$11+('[1]3. Услуги по передаче'!$E$10)+('[1]4. СН (Установленные)'!$E$12*1000)+'[1]5. Плата за УРП'!$D$6</f>
        <v>2478.0720002339908</v>
      </c>
      <c r="S32" s="34">
        <f>SUMIFS('[1]1. Отчет АТС'!$C:$C,'[1]1. Отчет АТС'!$A:$A,$A32,'[1]1. Отчет АТС'!$B:$B,17)+'[1]2. Иные услуги'!$D$11+('[1]3. Услуги по передаче'!$E$10)+('[1]4. СН (Установленные)'!$E$12*1000)+'[1]5. Плата за УРП'!$D$6</f>
        <v>2477.6320002339908</v>
      </c>
      <c r="T32" s="34">
        <f>SUMIFS('[1]1. Отчет АТС'!$C:$C,'[1]1. Отчет АТС'!$A:$A,$A32,'[1]1. Отчет АТС'!$B:$B,18)+'[1]2. Иные услуги'!$D$11+('[1]3. Услуги по передаче'!$E$10)+('[1]4. СН (Установленные)'!$E$12*1000)+'[1]5. Плата за УРП'!$D$6</f>
        <v>2469.8820002339908</v>
      </c>
      <c r="U32" s="34">
        <f>SUMIFS('[1]1. Отчет АТС'!$C:$C,'[1]1. Отчет АТС'!$A:$A,$A32,'[1]1. Отчет АТС'!$B:$B,19)+'[1]2. Иные услуги'!$D$11+('[1]3. Услуги по передаче'!$E$10)+('[1]4. СН (Установленные)'!$E$12*1000)+'[1]5. Плата за УРП'!$D$6</f>
        <v>2460.3920002339905</v>
      </c>
      <c r="V32" s="34">
        <f>SUMIFS('[1]1. Отчет АТС'!$C:$C,'[1]1. Отчет АТС'!$A:$A,$A32,'[1]1. Отчет АТС'!$B:$B,20)+'[1]2. Иные услуги'!$D$11+('[1]3. Услуги по передаче'!$E$10)+('[1]4. СН (Установленные)'!$E$12*1000)+'[1]5. Плата за УРП'!$D$6</f>
        <v>2477.6520002339907</v>
      </c>
      <c r="W32" s="34">
        <f>SUMIFS('[1]1. Отчет АТС'!$C:$C,'[1]1. Отчет АТС'!$A:$A,$A32,'[1]1. Отчет АТС'!$B:$B,21)+'[1]2. Иные услуги'!$D$11+('[1]3. Услуги по передаче'!$E$10)+('[1]4. СН (Установленные)'!$E$12*1000)+'[1]5. Плата за УРП'!$D$6</f>
        <v>2498.8820002339908</v>
      </c>
      <c r="X32" s="34">
        <f>SUMIFS('[1]1. Отчет АТС'!$C:$C,'[1]1. Отчет АТС'!$A:$A,$A32,'[1]1. Отчет АТС'!$B:$B,22)+'[1]2. Иные услуги'!$D$11+('[1]3. Услуги по передаче'!$E$10)+('[1]4. СН (Установленные)'!$E$12*1000)+'[1]5. Плата за УРП'!$D$6</f>
        <v>2424.6920002339912</v>
      </c>
      <c r="Y32" s="34">
        <f>SUMIFS('[1]1. Отчет АТС'!$C:$C,'[1]1. Отчет АТС'!$A:$A,$A32,'[1]1. Отчет АТС'!$B:$B,23)+'[1]2. Иные услуги'!$D$11+('[1]3. Услуги по передаче'!$E$10)+('[1]4. СН (Установленные)'!$E$12*1000)+'[1]5. Плата за УРП'!$D$6</f>
        <v>1985.0520002339911</v>
      </c>
    </row>
    <row r="33" spans="1:25" ht="15">
      <c r="A33" s="33">
        <v>45466</v>
      </c>
      <c r="B33" s="34">
        <f>SUMIFS('[1]1. Отчет АТС'!$C:$C,'[1]1. Отчет АТС'!$A:$A,$A33,'[1]1. Отчет АТС'!$B:$B,0)+'[1]2. Иные услуги'!$D$11+('[1]3. Услуги по передаче'!$E$10)+('[1]4. СН (Установленные)'!$E$12*1000)+'[1]5. Плата за УРП'!$D$6</f>
        <v>1631.132000233991</v>
      </c>
      <c r="C33" s="34">
        <f>SUMIFS('[1]1. Отчет АТС'!$C:$C,'[1]1. Отчет АТС'!$A:$A,$A33,'[1]1. Отчет АТС'!$B:$B,1)+'[1]2. Иные услуги'!$D$11+('[1]3. Услуги по передаче'!$E$10)+('[1]4. СН (Установленные)'!$E$12*1000)+'[1]5. Плата за УРП'!$D$6</f>
        <v>1565.0220002339911</v>
      </c>
      <c r="D33" s="34">
        <f>SUMIFS('[1]1. Отчет АТС'!$C:$C,'[1]1. Отчет АТС'!$A:$A,$A33,'[1]1. Отчет АТС'!$B:$B,2)+'[1]2. Иные услуги'!$D$11+('[1]3. Услуги по передаче'!$E$10)+('[1]4. СН (Установленные)'!$E$12*1000)+'[1]5. Плата за УРП'!$D$6</f>
        <v>1374.7020002339909</v>
      </c>
      <c r="E33" s="34">
        <f>SUMIFS('[1]1. Отчет АТС'!$C:$C,'[1]1. Отчет АТС'!$A:$A,$A33,'[1]1. Отчет АТС'!$B:$B,3)+'[1]2. Иные услуги'!$D$11+('[1]3. Услуги по передаче'!$E$10)+('[1]4. СН (Установленные)'!$E$12*1000)+'[1]5. Плата за УРП'!$D$6</f>
        <v>1227.582000233991</v>
      </c>
      <c r="F33" s="34">
        <f>SUMIFS('[1]1. Отчет АТС'!$C:$C,'[1]1. Отчет АТС'!$A:$A,$A33,'[1]1. Отчет АТС'!$B:$B,4)+'[1]2. Иные услуги'!$D$11+('[1]3. Услуги по передаче'!$E$10)+('[1]4. СН (Установленные)'!$E$12*1000)+'[1]5. Плата за УРП'!$D$6</f>
        <v>1184.5220002339911</v>
      </c>
      <c r="G33" s="34">
        <f>SUMIFS('[1]1. Отчет АТС'!$C:$C,'[1]1. Отчет АТС'!$A:$A,$A33,'[1]1. Отчет АТС'!$B:$B,5)+'[1]2. Иные услуги'!$D$11+('[1]3. Услуги по передаче'!$E$10)+('[1]4. СН (Установленные)'!$E$12*1000)+'[1]5. Плата за УРП'!$D$6</f>
        <v>1295.7620002339909</v>
      </c>
      <c r="H33" s="34">
        <f>SUMIFS('[1]1. Отчет АТС'!$C:$C,'[1]1. Отчет АТС'!$A:$A,$A33,'[1]1. Отчет АТС'!$B:$B,6)+'[1]2. Иные услуги'!$D$11+('[1]3. Услуги по передаче'!$E$10)+('[1]4. СН (Установленные)'!$E$12*1000)+'[1]5. Плата за УРП'!$D$6</f>
        <v>1437.0620002339911</v>
      </c>
      <c r="I33" s="34">
        <f>SUMIFS('[1]1. Отчет АТС'!$C:$C,'[1]1. Отчет АТС'!$A:$A,$A33,'[1]1. Отчет АТС'!$B:$B,7)+'[1]2. Иные услуги'!$D$11+('[1]3. Услуги по передаче'!$E$10)+('[1]4. СН (Установленные)'!$E$12*1000)+'[1]5. Плата за УРП'!$D$6</f>
        <v>1667.342000233991</v>
      </c>
      <c r="J33" s="34">
        <f>SUMIFS('[1]1. Отчет АТС'!$C:$C,'[1]1. Отчет АТС'!$A:$A,$A33,'[1]1. Отчет АТС'!$B:$B,8)+'[1]2. Иные услуги'!$D$11+('[1]3. Услуги по передаче'!$E$10)+('[1]4. СН (Установленные)'!$E$12*1000)+'[1]5. Плата за УРП'!$D$6</f>
        <v>2130.9720002339909</v>
      </c>
      <c r="K33" s="34">
        <f>SUMIFS('[1]1. Отчет АТС'!$C:$C,'[1]1. Отчет АТС'!$A:$A,$A33,'[1]1. Отчет АТС'!$B:$B,9)+'[1]2. Иные услуги'!$D$11+('[1]3. Услуги по передаче'!$E$10)+('[1]4. СН (Установленные)'!$E$12*1000)+'[1]5. Плата за УРП'!$D$6</f>
        <v>2458.6120002339908</v>
      </c>
      <c r="L33" s="34">
        <f>SUMIFS('[1]1. Отчет АТС'!$C:$C,'[1]1. Отчет АТС'!$A:$A,$A33,'[1]1. Отчет АТС'!$B:$B,10)+'[1]2. Иные услуги'!$D$11+('[1]3. Услуги по передаче'!$E$10)+('[1]4. СН (Установленные)'!$E$12*1000)+'[1]5. Плата за УРП'!$D$6</f>
        <v>2485.6120002339908</v>
      </c>
      <c r="M33" s="34">
        <f>SUMIFS('[1]1. Отчет АТС'!$C:$C,'[1]1. Отчет АТС'!$A:$A,$A33,'[1]1. Отчет АТС'!$B:$B,11)+'[1]2. Иные услуги'!$D$11+('[1]3. Услуги по передаче'!$E$10)+('[1]4. СН (Установленные)'!$E$12*1000)+'[1]5. Плата за УРП'!$D$6</f>
        <v>2471.7420002339904</v>
      </c>
      <c r="N33" s="34">
        <f>SUMIFS('[1]1. Отчет АТС'!$C:$C,'[1]1. Отчет АТС'!$A:$A,$A33,'[1]1. Отчет АТС'!$B:$B,12)+'[1]2. Иные услуги'!$D$11+('[1]3. Услуги по передаче'!$E$10)+('[1]4. СН (Установленные)'!$E$12*1000)+'[1]5. Плата за УРП'!$D$6</f>
        <v>2474.4420002339907</v>
      </c>
      <c r="O33" s="34">
        <f>SUMIFS('[1]1. Отчет АТС'!$C:$C,'[1]1. Отчет АТС'!$A:$A,$A33,'[1]1. Отчет АТС'!$B:$B,13)+'[1]2. Иные услуги'!$D$11+('[1]3. Услуги по передаче'!$E$10)+('[1]4. СН (Установленные)'!$E$12*1000)+'[1]5. Плата за УРП'!$D$6</f>
        <v>2469.4420002339907</v>
      </c>
      <c r="P33" s="34">
        <f>SUMIFS('[1]1. Отчет АТС'!$C:$C,'[1]1. Отчет АТС'!$A:$A,$A33,'[1]1. Отчет АТС'!$B:$B,14)+'[1]2. Иные услуги'!$D$11+('[1]3. Услуги по передаче'!$E$10)+('[1]4. СН (Установленные)'!$E$12*1000)+'[1]5. Плата за УРП'!$D$6</f>
        <v>2482.6820002339905</v>
      </c>
      <c r="Q33" s="34">
        <f>SUMIFS('[1]1. Отчет АТС'!$C:$C,'[1]1. Отчет АТС'!$A:$A,$A33,'[1]1. Отчет АТС'!$B:$B,15)+'[1]2. Иные услуги'!$D$11+('[1]3. Услуги по передаче'!$E$10)+('[1]4. СН (Установленные)'!$E$12*1000)+'[1]5. Плата за УРП'!$D$6</f>
        <v>2480.8920002339905</v>
      </c>
      <c r="R33" s="34">
        <f>SUMIFS('[1]1. Отчет АТС'!$C:$C,'[1]1. Отчет АТС'!$A:$A,$A33,'[1]1. Отчет АТС'!$B:$B,16)+'[1]2. Иные услуги'!$D$11+('[1]3. Услуги по передаче'!$E$10)+('[1]4. СН (Установленные)'!$E$12*1000)+'[1]5. Плата за УРП'!$D$6</f>
        <v>2475.9520002339905</v>
      </c>
      <c r="S33" s="34">
        <f>SUMIFS('[1]1. Отчет АТС'!$C:$C,'[1]1. Отчет АТС'!$A:$A,$A33,'[1]1. Отчет АТС'!$B:$B,17)+'[1]2. Иные услуги'!$D$11+('[1]3. Услуги по передаче'!$E$10)+('[1]4. СН (Установленные)'!$E$12*1000)+'[1]5. Плата за УРП'!$D$6</f>
        <v>2471.5620002339906</v>
      </c>
      <c r="T33" s="34">
        <f>SUMIFS('[1]1. Отчет АТС'!$C:$C,'[1]1. Отчет АТС'!$A:$A,$A33,'[1]1. Отчет АТС'!$B:$B,18)+'[1]2. Иные услуги'!$D$11+('[1]3. Услуги по передаче'!$E$10)+('[1]4. СН (Установленные)'!$E$12*1000)+'[1]5. Плата за УРП'!$D$6</f>
        <v>2471.6120002339908</v>
      </c>
      <c r="U33" s="34">
        <f>SUMIFS('[1]1. Отчет АТС'!$C:$C,'[1]1. Отчет АТС'!$A:$A,$A33,'[1]1. Отчет АТС'!$B:$B,19)+'[1]2. Иные услуги'!$D$11+('[1]3. Услуги по передаче'!$E$10)+('[1]4. СН (Установленные)'!$E$12*1000)+'[1]5. Плата за УРП'!$D$6</f>
        <v>2462.1320002339908</v>
      </c>
      <c r="V33" s="34">
        <f>SUMIFS('[1]1. Отчет АТС'!$C:$C,'[1]1. Отчет АТС'!$A:$A,$A33,'[1]1. Отчет АТС'!$B:$B,20)+'[1]2. Иные услуги'!$D$11+('[1]3. Услуги по передаче'!$E$10)+('[1]4. СН (Установленные)'!$E$12*1000)+'[1]5. Плата за УРП'!$D$6</f>
        <v>2473.0620002339906</v>
      </c>
      <c r="W33" s="34">
        <f>SUMIFS('[1]1. Отчет АТС'!$C:$C,'[1]1. Отчет АТС'!$A:$A,$A33,'[1]1. Отчет АТС'!$B:$B,21)+'[1]2. Иные услуги'!$D$11+('[1]3. Услуги по передаче'!$E$10)+('[1]4. СН (Установленные)'!$E$12*1000)+'[1]5. Плата за УРП'!$D$6</f>
        <v>2484.1320002339908</v>
      </c>
      <c r="X33" s="34">
        <f>SUMIFS('[1]1. Отчет АТС'!$C:$C,'[1]1. Отчет АТС'!$A:$A,$A33,'[1]1. Отчет АТС'!$B:$B,22)+'[1]2. Иные услуги'!$D$11+('[1]3. Услуги по передаче'!$E$10)+('[1]4. СН (Установленные)'!$E$12*1000)+'[1]5. Плата за УРП'!$D$6</f>
        <v>2441.7120002339907</v>
      </c>
      <c r="Y33" s="34">
        <f>SUMIFS('[1]1. Отчет АТС'!$C:$C,'[1]1. Отчет АТС'!$A:$A,$A33,'[1]1. Отчет АТС'!$B:$B,23)+'[1]2. Иные услуги'!$D$11+('[1]3. Услуги по передаче'!$E$10)+('[1]4. СН (Установленные)'!$E$12*1000)+'[1]5. Плата за УРП'!$D$6</f>
        <v>2022.102000233991</v>
      </c>
    </row>
    <row r="34" spans="1:25" ht="15">
      <c r="A34" s="33">
        <v>45467</v>
      </c>
      <c r="B34" s="34">
        <f>SUMIFS('[1]1. Отчет АТС'!$C:$C,'[1]1. Отчет АТС'!$A:$A,$A34,'[1]1. Отчет АТС'!$B:$B,0)+'[1]2. Иные услуги'!$D$11+('[1]3. Услуги по передаче'!$E$10)+('[1]4. СН (Установленные)'!$E$12*1000)+'[1]5. Плата за УРП'!$D$6</f>
        <v>1710.5320002339911</v>
      </c>
      <c r="C34" s="34">
        <f>SUMIFS('[1]1. Отчет АТС'!$C:$C,'[1]1. Отчет АТС'!$A:$A,$A34,'[1]1. Отчет АТС'!$B:$B,1)+'[1]2. Иные услуги'!$D$11+('[1]3. Услуги по передаче'!$E$10)+('[1]4. СН (Установленные)'!$E$12*1000)+'[1]5. Плата за УРП'!$D$6</f>
        <v>1572.072000233991</v>
      </c>
      <c r="D34" s="34">
        <f>SUMIFS('[1]1. Отчет АТС'!$C:$C,'[1]1. Отчет АТС'!$A:$A,$A34,'[1]1. Отчет АТС'!$B:$B,2)+'[1]2. Иные услуги'!$D$11+('[1]3. Услуги по передаче'!$E$10)+('[1]4. СН (Установленные)'!$E$12*1000)+'[1]5. Плата за УРП'!$D$6</f>
        <v>1373.4620002339909</v>
      </c>
      <c r="E34" s="34">
        <f>SUMIFS('[1]1. Отчет АТС'!$C:$C,'[1]1. Отчет АТС'!$A:$A,$A34,'[1]1. Отчет АТС'!$B:$B,3)+'[1]2. Иные услуги'!$D$11+('[1]3. Услуги по передаче'!$E$10)+('[1]4. СН (Установленные)'!$E$12*1000)+'[1]5. Плата за УРП'!$D$6</f>
        <v>1244.8020002339908</v>
      </c>
      <c r="F34" s="34">
        <f>SUMIFS('[1]1. Отчет АТС'!$C:$C,'[1]1. Отчет АТС'!$A:$A,$A34,'[1]1. Отчет АТС'!$B:$B,4)+'[1]2. Иные услуги'!$D$11+('[1]3. Услуги по передаче'!$E$10)+('[1]4. СН (Установленные)'!$E$12*1000)+'[1]5. Плата за УРП'!$D$6</f>
        <v>1230.852000233991</v>
      </c>
      <c r="G34" s="34">
        <f>SUMIFS('[1]1. Отчет АТС'!$C:$C,'[1]1. Отчет АТС'!$A:$A,$A34,'[1]1. Отчет АТС'!$B:$B,5)+'[1]2. Иные услуги'!$D$11+('[1]3. Услуги по передаче'!$E$10)+('[1]4. СН (Установленные)'!$E$12*1000)+'[1]5. Плата за УРП'!$D$6</f>
        <v>1489.7120002339911</v>
      </c>
      <c r="H34" s="34">
        <f>SUMIFS('[1]1. Отчет АТС'!$C:$C,'[1]1. Отчет АТС'!$A:$A,$A34,'[1]1. Отчет АТС'!$B:$B,6)+'[1]2. Иные услуги'!$D$11+('[1]3. Услуги по передаче'!$E$10)+('[1]4. СН (Установленные)'!$E$12*1000)+'[1]5. Плата за УРП'!$D$6</f>
        <v>1625.7420002339911</v>
      </c>
      <c r="I34" s="34">
        <f>SUMIFS('[1]1. Отчет АТС'!$C:$C,'[1]1. Отчет АТС'!$A:$A,$A34,'[1]1. Отчет АТС'!$B:$B,7)+'[1]2. Иные услуги'!$D$11+('[1]3. Услуги по передаче'!$E$10)+('[1]4. СН (Установленные)'!$E$12*1000)+'[1]5. Плата за УРП'!$D$6</f>
        <v>1944.9820002339911</v>
      </c>
      <c r="J34" s="34">
        <f>SUMIFS('[1]1. Отчет АТС'!$C:$C,'[1]1. Отчет АТС'!$A:$A,$A34,'[1]1. Отчет АТС'!$B:$B,8)+'[1]2. Иные услуги'!$D$11+('[1]3. Услуги по передаче'!$E$10)+('[1]4. СН (Установленные)'!$E$12*1000)+'[1]5. Плата за УРП'!$D$6</f>
        <v>2480.5620002339906</v>
      </c>
      <c r="K34" s="34">
        <f>SUMIFS('[1]1. Отчет АТС'!$C:$C,'[1]1. Отчет АТС'!$A:$A,$A34,'[1]1. Отчет АТС'!$B:$B,9)+'[1]2. Иные услуги'!$D$11+('[1]3. Услуги по передаче'!$E$10)+('[1]4. СН (Установленные)'!$E$12*1000)+'[1]5. Плата за УРП'!$D$6</f>
        <v>2525.1720002339907</v>
      </c>
      <c r="L34" s="34">
        <f>SUMIFS('[1]1. Отчет АТС'!$C:$C,'[1]1. Отчет АТС'!$A:$A,$A34,'[1]1. Отчет АТС'!$B:$B,10)+'[1]2. Иные услуги'!$D$11+('[1]3. Услуги по передаче'!$E$10)+('[1]4. СН (Установленные)'!$E$12*1000)+'[1]5. Плата за УРП'!$D$6</f>
        <v>2527.6820002339905</v>
      </c>
      <c r="M34" s="34">
        <f>SUMIFS('[1]1. Отчет АТС'!$C:$C,'[1]1. Отчет АТС'!$A:$A,$A34,'[1]1. Отчет АТС'!$B:$B,11)+'[1]2. Иные услуги'!$D$11+('[1]3. Услуги по передаче'!$E$10)+('[1]4. СН (Установленные)'!$E$12*1000)+'[1]5. Плата за УРП'!$D$6</f>
        <v>2521.4220002339907</v>
      </c>
      <c r="N34" s="34">
        <f>SUMIFS('[1]1. Отчет АТС'!$C:$C,'[1]1. Отчет АТС'!$A:$A,$A34,'[1]1. Отчет АТС'!$B:$B,12)+'[1]2. Иные услуги'!$D$11+('[1]3. Услуги по передаче'!$E$10)+('[1]4. СН (Установленные)'!$E$12*1000)+'[1]5. Плата за УРП'!$D$6</f>
        <v>2520.2120002339907</v>
      </c>
      <c r="O34" s="34">
        <f>SUMIFS('[1]1. Отчет АТС'!$C:$C,'[1]1. Отчет АТС'!$A:$A,$A34,'[1]1. Отчет АТС'!$B:$B,13)+'[1]2. Иные услуги'!$D$11+('[1]3. Услуги по передаче'!$E$10)+('[1]4. СН (Установленные)'!$E$12*1000)+'[1]5. Плата за УРП'!$D$6</f>
        <v>2566.6520002339907</v>
      </c>
      <c r="P34" s="34">
        <f>SUMIFS('[1]1. Отчет АТС'!$C:$C,'[1]1. Отчет АТС'!$A:$A,$A34,'[1]1. Отчет АТС'!$B:$B,14)+'[1]2. Иные услуги'!$D$11+('[1]3. Услуги по передаче'!$E$10)+('[1]4. СН (Установленные)'!$E$12*1000)+'[1]5. Плата за УРП'!$D$6</f>
        <v>2585.7820002339904</v>
      </c>
      <c r="Q34" s="34">
        <f>SUMIFS('[1]1. Отчет АТС'!$C:$C,'[1]1. Отчет АТС'!$A:$A,$A34,'[1]1. Отчет АТС'!$B:$B,15)+'[1]2. Иные услуги'!$D$11+('[1]3. Услуги по передаче'!$E$10)+('[1]4. СН (Установленные)'!$E$12*1000)+'[1]5. Плата за УРП'!$D$6</f>
        <v>2619.8420002339908</v>
      </c>
      <c r="R34" s="34">
        <f>SUMIFS('[1]1. Отчет АТС'!$C:$C,'[1]1. Отчет АТС'!$A:$A,$A34,'[1]1. Отчет АТС'!$B:$B,16)+'[1]2. Иные услуги'!$D$11+('[1]3. Услуги по передаче'!$E$10)+('[1]4. СН (Установленные)'!$E$12*1000)+'[1]5. Плата за УРП'!$D$6</f>
        <v>2621.3720002339905</v>
      </c>
      <c r="S34" s="34">
        <f>SUMIFS('[1]1. Отчет АТС'!$C:$C,'[1]1. Отчет АТС'!$A:$A,$A34,'[1]1. Отчет АТС'!$B:$B,17)+'[1]2. Иные услуги'!$D$11+('[1]3. Услуги по передаче'!$E$10)+('[1]4. СН (Установленные)'!$E$12*1000)+'[1]5. Плата за УРП'!$D$6</f>
        <v>2582.9720002339905</v>
      </c>
      <c r="T34" s="34">
        <f>SUMIFS('[1]1. Отчет АТС'!$C:$C,'[1]1. Отчет АТС'!$A:$A,$A34,'[1]1. Отчет АТС'!$B:$B,18)+'[1]2. Иные услуги'!$D$11+('[1]3. Услуги по передаче'!$E$10)+('[1]4. СН (Установленные)'!$E$12*1000)+'[1]5. Плата за УРП'!$D$6</f>
        <v>2498.4020002339907</v>
      </c>
      <c r="U34" s="34">
        <f>SUMIFS('[1]1. Отчет АТС'!$C:$C,'[1]1. Отчет АТС'!$A:$A,$A34,'[1]1. Отчет АТС'!$B:$B,19)+'[1]2. Иные услуги'!$D$11+('[1]3. Услуги по передаче'!$E$10)+('[1]4. СН (Установленные)'!$E$12*1000)+'[1]5. Плата за УРП'!$D$6</f>
        <v>2475.0320002339904</v>
      </c>
      <c r="V34" s="34">
        <f>SUMIFS('[1]1. Отчет АТС'!$C:$C,'[1]1. Отчет АТС'!$A:$A,$A34,'[1]1. Отчет АТС'!$B:$B,20)+'[1]2. Иные услуги'!$D$11+('[1]3. Услуги по передаче'!$E$10)+('[1]4. СН (Установленные)'!$E$12*1000)+'[1]5. Плата за УРП'!$D$6</f>
        <v>2484.6120002339908</v>
      </c>
      <c r="W34" s="34">
        <f>SUMIFS('[1]1. Отчет АТС'!$C:$C,'[1]1. Отчет АТС'!$A:$A,$A34,'[1]1. Отчет АТС'!$B:$B,21)+'[1]2. Иные услуги'!$D$11+('[1]3. Услуги по передаче'!$E$10)+('[1]4. СН (Установленные)'!$E$12*1000)+'[1]5. Плата за УРП'!$D$6</f>
        <v>2486.7720002339906</v>
      </c>
      <c r="X34" s="34">
        <f>SUMIFS('[1]1. Отчет АТС'!$C:$C,'[1]1. Отчет АТС'!$A:$A,$A34,'[1]1. Отчет АТС'!$B:$B,22)+'[1]2. Иные услуги'!$D$11+('[1]3. Услуги по передаче'!$E$10)+('[1]4. СН (Установленные)'!$E$12*1000)+'[1]5. Плата за УРП'!$D$6</f>
        <v>2440.1520002339907</v>
      </c>
      <c r="Y34" s="34">
        <f>SUMIFS('[1]1. Отчет АТС'!$C:$C,'[1]1. Отчет АТС'!$A:$A,$A34,'[1]1. Отчет АТС'!$B:$B,23)+'[1]2. Иные услуги'!$D$11+('[1]3. Услуги по передаче'!$E$10)+('[1]4. СН (Установленные)'!$E$12*1000)+'[1]5. Плата за УРП'!$D$6</f>
        <v>1903.0320002339911</v>
      </c>
    </row>
    <row r="35" spans="1:25" ht="15">
      <c r="A35" s="33">
        <v>45468</v>
      </c>
      <c r="B35" s="34">
        <f>SUMIFS('[1]1. Отчет АТС'!$C:$C,'[1]1. Отчет АТС'!$A:$A,$A35,'[1]1. Отчет АТС'!$B:$B,0)+'[1]2. Иные услуги'!$D$11+('[1]3. Услуги по передаче'!$E$10)+('[1]4. СН (Установленные)'!$E$12*1000)+'[1]5. Плата за УРП'!$D$6</f>
        <v>1606.6720002339912</v>
      </c>
      <c r="C35" s="34">
        <f>SUMIFS('[1]1. Отчет АТС'!$C:$C,'[1]1. Отчет АТС'!$A:$A,$A35,'[1]1. Отчет АТС'!$B:$B,1)+'[1]2. Иные услуги'!$D$11+('[1]3. Услуги по передаче'!$E$10)+('[1]4. СН (Установленные)'!$E$12*1000)+'[1]5. Плата за УРП'!$D$6</f>
        <v>1416.1920002339912</v>
      </c>
      <c r="D35" s="34">
        <f>SUMIFS('[1]1. Отчет АТС'!$C:$C,'[1]1. Отчет АТС'!$A:$A,$A35,'[1]1. Отчет АТС'!$B:$B,2)+'[1]2. Иные услуги'!$D$11+('[1]3. Услуги по передаче'!$E$10)+('[1]4. СН (Установленные)'!$E$12*1000)+'[1]5. Плата за УРП'!$D$6</f>
        <v>1234.4820002339911</v>
      </c>
      <c r="E35" s="34">
        <f>SUMIFS('[1]1. Отчет АТС'!$C:$C,'[1]1. Отчет АТС'!$A:$A,$A35,'[1]1. Отчет АТС'!$B:$B,3)+'[1]2. Иные услуги'!$D$11+('[1]3. Услуги по передаче'!$E$10)+('[1]4. СН (Установленные)'!$E$12*1000)+'[1]5. Плата за УРП'!$D$6</f>
        <v>386.71200023399103</v>
      </c>
      <c r="F35" s="34">
        <f>SUMIFS('[1]1. Отчет АТС'!$C:$C,'[1]1. Отчет АТС'!$A:$A,$A35,'[1]1. Отчет АТС'!$B:$B,4)+'[1]2. Иные услуги'!$D$11+('[1]3. Услуги по передаче'!$E$10)+('[1]4. СН (Установленные)'!$E$12*1000)+'[1]5. Плата за УРП'!$D$6</f>
        <v>386.54200023399102</v>
      </c>
      <c r="G35" s="34">
        <f>SUMIFS('[1]1. Отчет АТС'!$C:$C,'[1]1. Отчет АТС'!$A:$A,$A35,'[1]1. Отчет АТС'!$B:$B,5)+'[1]2. Иные услуги'!$D$11+('[1]3. Услуги по передаче'!$E$10)+('[1]4. СН (Установленные)'!$E$12*1000)+'[1]5. Плата за УРП'!$D$6</f>
        <v>1363.2720002339909</v>
      </c>
      <c r="H35" s="34">
        <f>SUMIFS('[1]1. Отчет АТС'!$C:$C,'[1]1. Отчет АТС'!$A:$A,$A35,'[1]1. Отчет АТС'!$B:$B,6)+'[1]2. Иные услуги'!$D$11+('[1]3. Услуги по передаче'!$E$10)+('[1]4. СН (Установленные)'!$E$12*1000)+'[1]5. Плата за УРП'!$D$6</f>
        <v>1554.4720002339911</v>
      </c>
      <c r="I35" s="34">
        <f>SUMIFS('[1]1. Отчет АТС'!$C:$C,'[1]1. Отчет АТС'!$A:$A,$A35,'[1]1. Отчет АТС'!$B:$B,7)+'[1]2. Иные услуги'!$D$11+('[1]3. Услуги по передаче'!$E$10)+('[1]4. СН (Установленные)'!$E$12*1000)+'[1]5. Плата за УРП'!$D$6</f>
        <v>1810.5320002339911</v>
      </c>
      <c r="J35" s="34">
        <f>SUMIFS('[1]1. Отчет АТС'!$C:$C,'[1]1. Отчет АТС'!$A:$A,$A35,'[1]1. Отчет АТС'!$B:$B,8)+'[1]2. Иные услуги'!$D$11+('[1]3. Услуги по передаче'!$E$10)+('[1]4. СН (Установленные)'!$E$12*1000)+'[1]5. Плата за УРП'!$D$6</f>
        <v>2439.1220002339905</v>
      </c>
      <c r="K35" s="34">
        <f>SUMIFS('[1]1. Отчет АТС'!$C:$C,'[1]1. Отчет АТС'!$A:$A,$A35,'[1]1. Отчет АТС'!$B:$B,9)+'[1]2. Иные услуги'!$D$11+('[1]3. Услуги по передаче'!$E$10)+('[1]4. СН (Установленные)'!$E$12*1000)+'[1]5. Плата за УРП'!$D$6</f>
        <v>2472.5720002339908</v>
      </c>
      <c r="L35" s="34">
        <f>SUMIFS('[1]1. Отчет АТС'!$C:$C,'[1]1. Отчет АТС'!$A:$A,$A35,'[1]1. Отчет АТС'!$B:$B,10)+'[1]2. Иные услуги'!$D$11+('[1]3. Услуги по передаче'!$E$10)+('[1]4. СН (Установленные)'!$E$12*1000)+'[1]5. Плата за УРП'!$D$6</f>
        <v>2480.0120002339904</v>
      </c>
      <c r="M35" s="34">
        <f>SUMIFS('[1]1. Отчет АТС'!$C:$C,'[1]1. Отчет АТС'!$A:$A,$A35,'[1]1. Отчет АТС'!$B:$B,11)+'[1]2. Иные услуги'!$D$11+('[1]3. Услуги по передаче'!$E$10)+('[1]4. СН (Установленные)'!$E$12*1000)+'[1]5. Плата за УРП'!$D$6</f>
        <v>2485.2820002339904</v>
      </c>
      <c r="N35" s="34">
        <f>SUMIFS('[1]1. Отчет АТС'!$C:$C,'[1]1. Отчет АТС'!$A:$A,$A35,'[1]1. Отчет АТС'!$B:$B,12)+'[1]2. Иные услуги'!$D$11+('[1]3. Услуги по передаче'!$E$10)+('[1]4. СН (Установленные)'!$E$12*1000)+'[1]5. Плата за УРП'!$D$6</f>
        <v>2485.8020002339908</v>
      </c>
      <c r="O35" s="34">
        <f>SUMIFS('[1]1. Отчет АТС'!$C:$C,'[1]1. Отчет АТС'!$A:$A,$A35,'[1]1. Отчет АТС'!$B:$B,13)+'[1]2. Иные услуги'!$D$11+('[1]3. Услуги по передаче'!$E$10)+('[1]4. СН (Установленные)'!$E$12*1000)+'[1]5. Плата за УРП'!$D$6</f>
        <v>2482.7120002339907</v>
      </c>
      <c r="P35" s="34">
        <f>SUMIFS('[1]1. Отчет АТС'!$C:$C,'[1]1. Отчет АТС'!$A:$A,$A35,'[1]1. Отчет АТС'!$B:$B,14)+'[1]2. Иные услуги'!$D$11+('[1]3. Услуги по передаче'!$E$10)+('[1]4. СН (Установленные)'!$E$12*1000)+'[1]5. Плата за УРП'!$D$6</f>
        <v>2493.0020002339907</v>
      </c>
      <c r="Q35" s="34">
        <f>SUMIFS('[1]1. Отчет АТС'!$C:$C,'[1]1. Отчет АТС'!$A:$A,$A35,'[1]1. Отчет АТС'!$B:$B,15)+'[1]2. Иные услуги'!$D$11+('[1]3. Услуги по передаче'!$E$10)+('[1]4. СН (Установленные)'!$E$12*1000)+'[1]5. Плата за УРП'!$D$6</f>
        <v>2484.1120002339908</v>
      </c>
      <c r="R35" s="34">
        <f>SUMIFS('[1]1. Отчет АТС'!$C:$C,'[1]1. Отчет АТС'!$A:$A,$A35,'[1]1. Отчет АТС'!$B:$B,16)+'[1]2. Иные услуги'!$D$11+('[1]3. Услуги по передаче'!$E$10)+('[1]4. СН (Установленные)'!$E$12*1000)+'[1]5. Плата за УРП'!$D$6</f>
        <v>2484.7520002339907</v>
      </c>
      <c r="S35" s="34">
        <f>SUMIFS('[1]1. Отчет АТС'!$C:$C,'[1]1. Отчет АТС'!$A:$A,$A35,'[1]1. Отчет АТС'!$B:$B,17)+'[1]2. Иные услуги'!$D$11+('[1]3. Услуги по передаче'!$E$10)+('[1]4. СН (Установленные)'!$E$12*1000)+'[1]5. Плата за УРП'!$D$6</f>
        <v>2470.1520002339907</v>
      </c>
      <c r="T35" s="34">
        <f>SUMIFS('[1]1. Отчет АТС'!$C:$C,'[1]1. Отчет АТС'!$A:$A,$A35,'[1]1. Отчет АТС'!$B:$B,18)+'[1]2. Иные услуги'!$D$11+('[1]3. Услуги по передаче'!$E$10)+('[1]4. СН (Установленные)'!$E$12*1000)+'[1]5. Плата за УРП'!$D$6</f>
        <v>2460.5520002339908</v>
      </c>
      <c r="U35" s="34">
        <f>SUMIFS('[1]1. Отчет АТС'!$C:$C,'[1]1. Отчет АТС'!$A:$A,$A35,'[1]1. Отчет АТС'!$B:$B,19)+'[1]2. Иные услуги'!$D$11+('[1]3. Услуги по передаче'!$E$10)+('[1]4. СН (Установленные)'!$E$12*1000)+'[1]5. Плата за УРП'!$D$6</f>
        <v>2442.4920002339904</v>
      </c>
      <c r="V35" s="34">
        <f>SUMIFS('[1]1. Отчет АТС'!$C:$C,'[1]1. Отчет АТС'!$A:$A,$A35,'[1]1. Отчет АТС'!$B:$B,20)+'[1]2. Иные услуги'!$D$11+('[1]3. Услуги по передаче'!$E$10)+('[1]4. СН (Установленные)'!$E$12*1000)+'[1]5. Плата за УРП'!$D$6</f>
        <v>2452.2020002339905</v>
      </c>
      <c r="W35" s="34">
        <f>SUMIFS('[1]1. Отчет АТС'!$C:$C,'[1]1. Отчет АТС'!$A:$A,$A35,'[1]1. Отчет АТС'!$B:$B,21)+'[1]2. Иные услуги'!$D$11+('[1]3. Услуги по передаче'!$E$10)+('[1]4. СН (Установленные)'!$E$12*1000)+'[1]5. Плата за УРП'!$D$6</f>
        <v>2459.0920002339908</v>
      </c>
      <c r="X35" s="34">
        <f>SUMIFS('[1]1. Отчет АТС'!$C:$C,'[1]1. Отчет АТС'!$A:$A,$A35,'[1]1. Отчет АТС'!$B:$B,22)+'[1]2. Иные услуги'!$D$11+('[1]3. Услуги по передаче'!$E$10)+('[1]4. СН (Установленные)'!$E$12*1000)+'[1]5. Плата за УРП'!$D$6</f>
        <v>2286.1320002339908</v>
      </c>
      <c r="Y35" s="34">
        <f>SUMIFS('[1]1. Отчет АТС'!$C:$C,'[1]1. Отчет АТС'!$A:$A,$A35,'[1]1. Отчет АТС'!$B:$B,23)+'[1]2. Иные услуги'!$D$11+('[1]3. Услуги по передаче'!$E$10)+('[1]4. СН (Установленные)'!$E$12*1000)+'[1]5. Плата за УРП'!$D$6</f>
        <v>1837.342000233991</v>
      </c>
    </row>
    <row r="36" spans="1:25" ht="15">
      <c r="A36" s="33">
        <v>45469</v>
      </c>
      <c r="B36" s="34">
        <f>SUMIFS('[1]1. Отчет АТС'!$C:$C,'[1]1. Отчет АТС'!$A:$A,$A36,'[1]1. Отчет АТС'!$B:$B,0)+'[1]2. Иные услуги'!$D$11+('[1]3. Услуги по передаче'!$E$10)+('[1]4. СН (Установленные)'!$E$12*1000)+'[1]5. Плата за УРП'!$D$6</f>
        <v>1643.892000233991</v>
      </c>
      <c r="C36" s="34">
        <f>SUMIFS('[1]1. Отчет АТС'!$C:$C,'[1]1. Отчет АТС'!$A:$A,$A36,'[1]1. Отчет АТС'!$B:$B,1)+'[1]2. Иные услуги'!$D$11+('[1]3. Услуги по передаче'!$E$10)+('[1]4. СН (Установленные)'!$E$12*1000)+'[1]5. Плата за УРП'!$D$6</f>
        <v>1413.8020002339911</v>
      </c>
      <c r="D36" s="34">
        <f>SUMIFS('[1]1. Отчет АТС'!$C:$C,'[1]1. Отчет АТС'!$A:$A,$A36,'[1]1. Отчет АТС'!$B:$B,2)+'[1]2. Иные услуги'!$D$11+('[1]3. Услуги по передаче'!$E$10)+('[1]4. СН (Установленные)'!$E$12*1000)+'[1]5. Плата за УРП'!$D$6</f>
        <v>1286.162000233991</v>
      </c>
      <c r="E36" s="34">
        <f>SUMIFS('[1]1. Отчет АТС'!$C:$C,'[1]1. Отчет АТС'!$A:$A,$A36,'[1]1. Отчет АТС'!$B:$B,3)+'[1]2. Иные услуги'!$D$11+('[1]3. Услуги по передаче'!$E$10)+('[1]4. СН (Установленные)'!$E$12*1000)+'[1]5. Плата за УРП'!$D$6</f>
        <v>1211.402000233991</v>
      </c>
      <c r="F36" s="34">
        <f>SUMIFS('[1]1. Отчет АТС'!$C:$C,'[1]1. Отчет АТС'!$A:$A,$A36,'[1]1. Отчет АТС'!$B:$B,4)+'[1]2. Иные услуги'!$D$11+('[1]3. Услуги по передаче'!$E$10)+('[1]4. СН (Установленные)'!$E$12*1000)+'[1]5. Плата за УРП'!$D$6</f>
        <v>1009.742000233991</v>
      </c>
      <c r="G36" s="34">
        <f>SUMIFS('[1]1. Отчет АТС'!$C:$C,'[1]1. Отчет АТС'!$A:$A,$A36,'[1]1. Отчет АТС'!$B:$B,5)+'[1]2. Иные услуги'!$D$11+('[1]3. Услуги по передаче'!$E$10)+('[1]4. СН (Установленные)'!$E$12*1000)+'[1]5. Плата за УРП'!$D$6</f>
        <v>1447.352000233991</v>
      </c>
      <c r="H36" s="34">
        <f>SUMIFS('[1]1. Отчет АТС'!$C:$C,'[1]1. Отчет АТС'!$A:$A,$A36,'[1]1. Отчет АТС'!$B:$B,6)+'[1]2. Иные услуги'!$D$11+('[1]3. Услуги по передаче'!$E$10)+('[1]4. СН (Установленные)'!$E$12*1000)+'[1]5. Плата за УРП'!$D$6</f>
        <v>1639.4920002339911</v>
      </c>
      <c r="I36" s="34">
        <f>SUMIFS('[1]1. Отчет АТС'!$C:$C,'[1]1. Отчет АТС'!$A:$A,$A36,'[1]1. Отчет АТС'!$B:$B,7)+'[1]2. Иные услуги'!$D$11+('[1]3. Услуги по передаче'!$E$10)+('[1]4. СН (Установленные)'!$E$12*1000)+'[1]5. Плата за УРП'!$D$6</f>
        <v>1902.142000233991</v>
      </c>
      <c r="J36" s="34">
        <f>SUMIFS('[1]1. Отчет АТС'!$C:$C,'[1]1. Отчет АТС'!$A:$A,$A36,'[1]1. Отчет АТС'!$B:$B,8)+'[1]2. Иные услуги'!$D$11+('[1]3. Услуги по передаче'!$E$10)+('[1]4. СН (Установленные)'!$E$12*1000)+'[1]5. Плата за УРП'!$D$6</f>
        <v>2439.7320002339907</v>
      </c>
      <c r="K36" s="34">
        <f>SUMIFS('[1]1. Отчет АТС'!$C:$C,'[1]1. Отчет АТС'!$A:$A,$A36,'[1]1. Отчет АТС'!$B:$B,9)+'[1]2. Иные услуги'!$D$11+('[1]3. Услуги по передаче'!$E$10)+('[1]4. СН (Установленные)'!$E$12*1000)+'[1]5. Плата за УРП'!$D$6</f>
        <v>2480.7720002339906</v>
      </c>
      <c r="L36" s="34">
        <f>SUMIFS('[1]1. Отчет АТС'!$C:$C,'[1]1. Отчет АТС'!$A:$A,$A36,'[1]1. Отчет АТС'!$B:$B,10)+'[1]2. Иные услуги'!$D$11+('[1]3. Услуги по передаче'!$E$10)+('[1]4. СН (Установленные)'!$E$12*1000)+'[1]5. Плата за УРП'!$D$6</f>
        <v>2485.7220002339905</v>
      </c>
      <c r="M36" s="34">
        <f>SUMIFS('[1]1. Отчет АТС'!$C:$C,'[1]1. Отчет АТС'!$A:$A,$A36,'[1]1. Отчет АТС'!$B:$B,11)+'[1]2. Иные услуги'!$D$11+('[1]3. Услуги по передаче'!$E$10)+('[1]4. СН (Установленные)'!$E$12*1000)+'[1]5. Плата за УРП'!$D$6</f>
        <v>2476.9920002339904</v>
      </c>
      <c r="N36" s="34">
        <f>SUMIFS('[1]1. Отчет АТС'!$C:$C,'[1]1. Отчет АТС'!$A:$A,$A36,'[1]1. Отчет АТС'!$B:$B,12)+'[1]2. Иные услуги'!$D$11+('[1]3. Услуги по передаче'!$E$10)+('[1]4. СН (Установленные)'!$E$12*1000)+'[1]5. Плата за УРП'!$D$6</f>
        <v>2473.3820002339908</v>
      </c>
      <c r="O36" s="34">
        <f>SUMIFS('[1]1. Отчет АТС'!$C:$C,'[1]1. Отчет АТС'!$A:$A,$A36,'[1]1. Отчет АТС'!$B:$B,13)+'[1]2. Иные услуги'!$D$11+('[1]3. Услуги по передаче'!$E$10)+('[1]4. СН (Установленные)'!$E$12*1000)+'[1]5. Плата за УРП'!$D$6</f>
        <v>2465.7620002339904</v>
      </c>
      <c r="P36" s="34">
        <f>SUMIFS('[1]1. Отчет АТС'!$C:$C,'[1]1. Отчет АТС'!$A:$A,$A36,'[1]1. Отчет АТС'!$B:$B,14)+'[1]2. Иные услуги'!$D$11+('[1]3. Услуги по передаче'!$E$10)+('[1]4. СН (Установленные)'!$E$12*1000)+'[1]5. Плата за УРП'!$D$6</f>
        <v>2481.9020002339907</v>
      </c>
      <c r="Q36" s="34">
        <f>SUMIFS('[1]1. Отчет АТС'!$C:$C,'[1]1. Отчет АТС'!$A:$A,$A36,'[1]1. Отчет АТС'!$B:$B,15)+'[1]2. Иные услуги'!$D$11+('[1]3. Услуги по передаче'!$E$10)+('[1]4. СН (Установленные)'!$E$12*1000)+'[1]5. Плата за УРП'!$D$6</f>
        <v>2473.1620002339905</v>
      </c>
      <c r="R36" s="34">
        <f>SUMIFS('[1]1. Отчет АТС'!$C:$C,'[1]1. Отчет АТС'!$A:$A,$A36,'[1]1. Отчет АТС'!$B:$B,16)+'[1]2. Иные услуги'!$D$11+('[1]3. Услуги по передаче'!$E$10)+('[1]4. СН (Установленные)'!$E$12*1000)+'[1]5. Плата за УРП'!$D$6</f>
        <v>2473.8420002339908</v>
      </c>
      <c r="S36" s="34">
        <f>SUMIFS('[1]1. Отчет АТС'!$C:$C,'[1]1. Отчет АТС'!$A:$A,$A36,'[1]1. Отчет АТС'!$B:$B,17)+'[1]2. Иные услуги'!$D$11+('[1]3. Услуги по передаче'!$E$10)+('[1]4. СН (Установленные)'!$E$12*1000)+'[1]5. Плата за УРП'!$D$6</f>
        <v>2478.2020002339905</v>
      </c>
      <c r="T36" s="34">
        <f>SUMIFS('[1]1. Отчет АТС'!$C:$C,'[1]1. Отчет АТС'!$A:$A,$A36,'[1]1. Отчет АТС'!$B:$B,18)+'[1]2. Иные услуги'!$D$11+('[1]3. Услуги по передаче'!$E$10)+('[1]4. СН (Установленные)'!$E$12*1000)+'[1]5. Плата за УРП'!$D$6</f>
        <v>2476.6420002339905</v>
      </c>
      <c r="U36" s="34">
        <f>SUMIFS('[1]1. Отчет АТС'!$C:$C,'[1]1. Отчет АТС'!$A:$A,$A36,'[1]1. Отчет АТС'!$B:$B,19)+'[1]2. Иные услуги'!$D$11+('[1]3. Услуги по передаче'!$E$10)+('[1]4. СН (Установленные)'!$E$12*1000)+'[1]5. Плата за УРП'!$D$6</f>
        <v>2465.3520002339906</v>
      </c>
      <c r="V36" s="34">
        <f>SUMIFS('[1]1. Отчет АТС'!$C:$C,'[1]1. Отчет АТС'!$A:$A,$A36,'[1]1. Отчет АТС'!$B:$B,20)+'[1]2. Иные услуги'!$D$11+('[1]3. Услуги по передаче'!$E$10)+('[1]4. СН (Установленные)'!$E$12*1000)+'[1]5. Плата за УРП'!$D$6</f>
        <v>2468.6820002339905</v>
      </c>
      <c r="W36" s="34">
        <f>SUMIFS('[1]1. Отчет АТС'!$C:$C,'[1]1. Отчет АТС'!$A:$A,$A36,'[1]1. Отчет АТС'!$B:$B,21)+'[1]2. Иные услуги'!$D$11+('[1]3. Услуги по передаче'!$E$10)+('[1]4. СН (Установленные)'!$E$12*1000)+'[1]5. Плата за УРП'!$D$6</f>
        <v>2466.6320002339908</v>
      </c>
      <c r="X36" s="34">
        <f>SUMIFS('[1]1. Отчет АТС'!$C:$C,'[1]1. Отчет АТС'!$A:$A,$A36,'[1]1. Отчет АТС'!$B:$B,22)+'[1]2. Иные услуги'!$D$11+('[1]3. Услуги по передаче'!$E$10)+('[1]4. СН (Установленные)'!$E$12*1000)+'[1]5. Плата за УРП'!$D$6</f>
        <v>2427.6120002339908</v>
      </c>
      <c r="Y36" s="34">
        <f>SUMIFS('[1]1. Отчет АТС'!$C:$C,'[1]1. Отчет АТС'!$A:$A,$A36,'[1]1. Отчет АТС'!$B:$B,23)+'[1]2. Иные услуги'!$D$11+('[1]3. Услуги по передаче'!$E$10)+('[1]4. СН (Установленные)'!$E$12*1000)+'[1]5. Плата за УРП'!$D$6</f>
        <v>1918.642000233991</v>
      </c>
    </row>
    <row r="37" spans="1:25" ht="15">
      <c r="A37" s="33">
        <v>45470</v>
      </c>
      <c r="B37" s="34">
        <f>SUMIFS('[1]1. Отчет АТС'!$C:$C,'[1]1. Отчет АТС'!$A:$A,$A37,'[1]1. Отчет АТС'!$B:$B,0)+'[1]2. Иные услуги'!$D$11+('[1]3. Услуги по передаче'!$E$10)+('[1]4. СН (Установленные)'!$E$12*1000)+'[1]5. Плата за УРП'!$D$6</f>
        <v>1671.3120002339911</v>
      </c>
      <c r="C37" s="34">
        <f>SUMIFS('[1]1. Отчет АТС'!$C:$C,'[1]1. Отчет АТС'!$A:$A,$A37,'[1]1. Отчет АТС'!$B:$B,1)+'[1]2. Иные услуги'!$D$11+('[1]3. Услуги по передаче'!$E$10)+('[1]4. СН (Установленные)'!$E$12*1000)+'[1]5. Плата за УРП'!$D$6</f>
        <v>1409.862000233991</v>
      </c>
      <c r="D37" s="34">
        <f>SUMIFS('[1]1. Отчет АТС'!$C:$C,'[1]1. Отчет АТС'!$A:$A,$A37,'[1]1. Отчет АТС'!$B:$B,2)+'[1]2. Иные услуги'!$D$11+('[1]3. Услуги по передаче'!$E$10)+('[1]4. СН (Установленные)'!$E$12*1000)+'[1]5. Плата за УРП'!$D$6</f>
        <v>1288.2520002339911</v>
      </c>
      <c r="E37" s="34">
        <f>SUMIFS('[1]1. Отчет АТС'!$C:$C,'[1]1. Отчет АТС'!$A:$A,$A37,'[1]1. Отчет АТС'!$B:$B,3)+'[1]2. Иные услуги'!$D$11+('[1]3. Услуги по передаче'!$E$10)+('[1]4. СН (Установленные)'!$E$12*1000)+'[1]5. Плата за УРП'!$D$6</f>
        <v>1214.162000233991</v>
      </c>
      <c r="F37" s="34">
        <f>SUMIFS('[1]1. Отчет АТС'!$C:$C,'[1]1. Отчет АТС'!$A:$A,$A37,'[1]1. Отчет АТС'!$B:$B,4)+'[1]2. Иные услуги'!$D$11+('[1]3. Услуги по передаче'!$E$10)+('[1]4. СН (Установленные)'!$E$12*1000)+'[1]5. Плата за УРП'!$D$6</f>
        <v>1206.902000233991</v>
      </c>
      <c r="G37" s="34">
        <f>SUMIFS('[1]1. Отчет АТС'!$C:$C,'[1]1. Отчет АТС'!$A:$A,$A37,'[1]1. Отчет АТС'!$B:$B,5)+'[1]2. Иные услуги'!$D$11+('[1]3. Услуги по передаче'!$E$10)+('[1]4. СН (Установленные)'!$E$12*1000)+'[1]5. Плата за УРП'!$D$6</f>
        <v>1469.122000233991</v>
      </c>
      <c r="H37" s="34">
        <f>SUMIFS('[1]1. Отчет АТС'!$C:$C,'[1]1. Отчет АТС'!$A:$A,$A37,'[1]1. Отчет АТС'!$B:$B,6)+'[1]2. Иные услуги'!$D$11+('[1]3. Услуги по передаче'!$E$10)+('[1]4. СН (Установленные)'!$E$12*1000)+'[1]5. Плата за УРП'!$D$6</f>
        <v>1656.912000233991</v>
      </c>
      <c r="I37" s="34">
        <f>SUMIFS('[1]1. Отчет АТС'!$C:$C,'[1]1. Отчет АТС'!$A:$A,$A37,'[1]1. Отчет АТС'!$B:$B,7)+'[1]2. Иные услуги'!$D$11+('[1]3. Услуги по передаче'!$E$10)+('[1]4. СН (Установленные)'!$E$12*1000)+'[1]5. Плата за УРП'!$D$6</f>
        <v>1942.7920002339911</v>
      </c>
      <c r="J37" s="34">
        <f>SUMIFS('[1]1. Отчет АТС'!$C:$C,'[1]1. Отчет АТС'!$A:$A,$A37,'[1]1. Отчет АТС'!$B:$B,8)+'[1]2. Иные услуги'!$D$11+('[1]3. Услуги по передаче'!$E$10)+('[1]4. СН (Установленные)'!$E$12*1000)+'[1]5. Плата за УРП'!$D$6</f>
        <v>2470.0220002339906</v>
      </c>
      <c r="K37" s="34">
        <f>SUMIFS('[1]1. Отчет АТС'!$C:$C,'[1]1. Отчет АТС'!$A:$A,$A37,'[1]1. Отчет АТС'!$B:$B,9)+'[1]2. Иные услуги'!$D$11+('[1]3. Услуги по передаче'!$E$10)+('[1]4. СН (Установленные)'!$E$12*1000)+'[1]5. Плата за УРП'!$D$6</f>
        <v>2520.6220002339905</v>
      </c>
      <c r="L37" s="34">
        <f>SUMIFS('[1]1. Отчет АТС'!$C:$C,'[1]1. Отчет АТС'!$A:$A,$A37,'[1]1. Отчет АТС'!$B:$B,10)+'[1]2. Иные услуги'!$D$11+('[1]3. Услуги по передаче'!$E$10)+('[1]4. СН (Установленные)'!$E$12*1000)+'[1]5. Плата за УРП'!$D$6</f>
        <v>2516.9420002339907</v>
      </c>
      <c r="M37" s="34">
        <f>SUMIFS('[1]1. Отчет АТС'!$C:$C,'[1]1. Отчет АТС'!$A:$A,$A37,'[1]1. Отчет АТС'!$B:$B,11)+'[1]2. Иные услуги'!$D$11+('[1]3. Услуги по передаче'!$E$10)+('[1]4. СН (Установленные)'!$E$12*1000)+'[1]5. Плата за УРП'!$D$6</f>
        <v>2511.2520002339907</v>
      </c>
      <c r="N37" s="34">
        <f>SUMIFS('[1]1. Отчет АТС'!$C:$C,'[1]1. Отчет АТС'!$A:$A,$A37,'[1]1. Отчет АТС'!$B:$B,12)+'[1]2. Иные услуги'!$D$11+('[1]3. Услуги по передаче'!$E$10)+('[1]4. СН (Установленные)'!$E$12*1000)+'[1]5. Плата за УРП'!$D$6</f>
        <v>2506.4320002339905</v>
      </c>
      <c r="O37" s="34">
        <f>SUMIFS('[1]1. Отчет АТС'!$C:$C,'[1]1. Отчет АТС'!$A:$A,$A37,'[1]1. Отчет АТС'!$B:$B,13)+'[1]2. Иные услуги'!$D$11+('[1]3. Услуги по передаче'!$E$10)+('[1]4. СН (Установленные)'!$E$12*1000)+'[1]5. Плата за УРП'!$D$6</f>
        <v>2506.5520002339908</v>
      </c>
      <c r="P37" s="34">
        <f>SUMIFS('[1]1. Отчет АТС'!$C:$C,'[1]1. Отчет АТС'!$A:$A,$A37,'[1]1. Отчет АТС'!$B:$B,14)+'[1]2. Иные услуги'!$D$11+('[1]3. Услуги по передаче'!$E$10)+('[1]4. СН (Установленные)'!$E$12*1000)+'[1]5. Плата за УРП'!$D$6</f>
        <v>2562.6520002339907</v>
      </c>
      <c r="Q37" s="34">
        <f>SUMIFS('[1]1. Отчет АТС'!$C:$C,'[1]1. Отчет АТС'!$A:$A,$A37,'[1]1. Отчет АТС'!$B:$B,15)+'[1]2. Иные услуги'!$D$11+('[1]3. Услуги по передаче'!$E$10)+('[1]4. СН (Установленные)'!$E$12*1000)+'[1]5. Плата за УРП'!$D$6</f>
        <v>2590.6420002339905</v>
      </c>
      <c r="R37" s="34">
        <f>SUMIFS('[1]1. Отчет АТС'!$C:$C,'[1]1. Отчет АТС'!$A:$A,$A37,'[1]1. Отчет АТС'!$B:$B,16)+'[1]2. Иные услуги'!$D$11+('[1]3. Услуги по передаче'!$E$10)+('[1]4. СН (Установленные)'!$E$12*1000)+'[1]5. Плата за УРП'!$D$6</f>
        <v>2585.1020002339906</v>
      </c>
      <c r="S37" s="34">
        <f>SUMIFS('[1]1. Отчет АТС'!$C:$C,'[1]1. Отчет АТС'!$A:$A,$A37,'[1]1. Отчет АТС'!$B:$B,17)+'[1]2. Иные услуги'!$D$11+('[1]3. Услуги по передаче'!$E$10)+('[1]4. СН (Установленные)'!$E$12*1000)+'[1]5. Плата за УРП'!$D$6</f>
        <v>2569.1520002339907</v>
      </c>
      <c r="T37" s="34">
        <f>SUMIFS('[1]1. Отчет АТС'!$C:$C,'[1]1. Отчет АТС'!$A:$A,$A37,'[1]1. Отчет АТС'!$B:$B,18)+'[1]2. Иные услуги'!$D$11+('[1]3. Услуги по передаче'!$E$10)+('[1]4. СН (Установленные)'!$E$12*1000)+'[1]5. Плата за УРП'!$D$6</f>
        <v>2493.5220002339906</v>
      </c>
      <c r="U37" s="34">
        <f>SUMIFS('[1]1. Отчет АТС'!$C:$C,'[1]1. Отчет АТС'!$A:$A,$A37,'[1]1. Отчет АТС'!$B:$B,19)+'[1]2. Иные услуги'!$D$11+('[1]3. Услуги по передаче'!$E$10)+('[1]4. СН (Установленные)'!$E$12*1000)+'[1]5. Плата за УРП'!$D$6</f>
        <v>2458.8320002339906</v>
      </c>
      <c r="V37" s="34">
        <f>SUMIFS('[1]1. Отчет АТС'!$C:$C,'[1]1. Отчет АТС'!$A:$A,$A37,'[1]1. Отчет АТС'!$B:$B,20)+'[1]2. Иные услуги'!$D$11+('[1]3. Услуги по передаче'!$E$10)+('[1]4. СН (Установленные)'!$E$12*1000)+'[1]5. Плата за УРП'!$D$6</f>
        <v>2460.6120002339908</v>
      </c>
      <c r="W37" s="34">
        <f>SUMIFS('[1]1. Отчет АТС'!$C:$C,'[1]1. Отчет АТС'!$A:$A,$A37,'[1]1. Отчет АТС'!$B:$B,21)+'[1]2. Иные услуги'!$D$11+('[1]3. Услуги по передаче'!$E$10)+('[1]4. СН (Установленные)'!$E$12*1000)+'[1]5. Плата за УРП'!$D$6</f>
        <v>2454.2520002339907</v>
      </c>
      <c r="X37" s="34">
        <f>SUMIFS('[1]1. Отчет АТС'!$C:$C,'[1]1. Отчет АТС'!$A:$A,$A37,'[1]1. Отчет АТС'!$B:$B,22)+'[1]2. Иные услуги'!$D$11+('[1]3. Услуги по передаче'!$E$10)+('[1]4. СН (Установленные)'!$E$12*1000)+'[1]5. Плата за УРП'!$D$6</f>
        <v>2426.2620002339909</v>
      </c>
      <c r="Y37" s="34">
        <f>SUMIFS('[1]1. Отчет АТС'!$C:$C,'[1]1. Отчет АТС'!$A:$A,$A37,'[1]1. Отчет АТС'!$B:$B,23)+'[1]2. Иные услуги'!$D$11+('[1]3. Услуги по передаче'!$E$10)+('[1]4. СН (Установленные)'!$E$12*1000)+'[1]5. Плата за УРП'!$D$6</f>
        <v>1982.5020002339911</v>
      </c>
    </row>
    <row r="38" spans="1:25" ht="15">
      <c r="A38" s="33">
        <v>45471</v>
      </c>
      <c r="B38" s="34">
        <f>SUMIFS('[1]1. Отчет АТС'!$C:$C,'[1]1. Отчет АТС'!$A:$A,$A38,'[1]1. Отчет АТС'!$B:$B,0)+'[1]2. Иные услуги'!$D$11+('[1]3. Услуги по передаче'!$E$10)+('[1]4. СН (Установленные)'!$E$12*1000)+'[1]5. Плата за УРП'!$D$6</f>
        <v>1673.3020002339911</v>
      </c>
      <c r="C38" s="34">
        <f>SUMIFS('[1]1. Отчет АТС'!$C:$C,'[1]1. Отчет АТС'!$A:$A,$A38,'[1]1. Отчет АТС'!$B:$B,1)+'[1]2. Иные услуги'!$D$11+('[1]3. Услуги по передаче'!$E$10)+('[1]4. СН (Установленные)'!$E$12*1000)+'[1]5. Плата за УРП'!$D$6</f>
        <v>1390.172000233991</v>
      </c>
      <c r="D38" s="34">
        <f>SUMIFS('[1]1. Отчет АТС'!$C:$C,'[1]1. Отчет АТС'!$A:$A,$A38,'[1]1. Отчет АТС'!$B:$B,2)+'[1]2. Иные услуги'!$D$11+('[1]3. Услуги по передаче'!$E$10)+('[1]4. СН (Установленные)'!$E$12*1000)+'[1]5. Плата за УРП'!$D$6</f>
        <v>1217.922000233991</v>
      </c>
      <c r="E38" s="34">
        <f>SUMIFS('[1]1. Отчет АТС'!$C:$C,'[1]1. Отчет АТС'!$A:$A,$A38,'[1]1. Отчет АТС'!$B:$B,3)+'[1]2. Иные услуги'!$D$11+('[1]3. Услуги по передаче'!$E$10)+('[1]4. СН (Установленные)'!$E$12*1000)+'[1]5. Плата за УРП'!$D$6</f>
        <v>387.312000233991</v>
      </c>
      <c r="F38" s="34">
        <f>SUMIFS('[1]1. Отчет АТС'!$C:$C,'[1]1. Отчет АТС'!$A:$A,$A38,'[1]1. Отчет АТС'!$B:$B,4)+'[1]2. Иные услуги'!$D$11+('[1]3. Услуги по передаче'!$E$10)+('[1]4. СН (Установленные)'!$E$12*1000)+'[1]5. Плата за УРП'!$D$6</f>
        <v>386.59200023399103</v>
      </c>
      <c r="G38" s="34">
        <f>SUMIFS('[1]1. Отчет АТС'!$C:$C,'[1]1. Отчет АТС'!$A:$A,$A38,'[1]1. Отчет АТС'!$B:$B,5)+'[1]2. Иные услуги'!$D$11+('[1]3. Услуги по передаче'!$E$10)+('[1]4. СН (Установленные)'!$E$12*1000)+'[1]5. Плата за УРП'!$D$6</f>
        <v>1339.9620002339909</v>
      </c>
      <c r="H38" s="34">
        <f>SUMIFS('[1]1. Отчет АТС'!$C:$C,'[1]1. Отчет АТС'!$A:$A,$A38,'[1]1. Отчет АТС'!$B:$B,6)+'[1]2. Иные услуги'!$D$11+('[1]3. Услуги по передаче'!$E$10)+('[1]4. СН (Установленные)'!$E$12*1000)+'[1]5. Плата за УРП'!$D$6</f>
        <v>1555.642000233991</v>
      </c>
      <c r="I38" s="34">
        <f>SUMIFS('[1]1. Отчет АТС'!$C:$C,'[1]1. Отчет АТС'!$A:$A,$A38,'[1]1. Отчет АТС'!$B:$B,7)+'[1]2. Иные услуги'!$D$11+('[1]3. Услуги по передаче'!$E$10)+('[1]4. СН (Установленные)'!$E$12*1000)+'[1]5. Плата за УРП'!$D$6</f>
        <v>1893.8120002339911</v>
      </c>
      <c r="J38" s="34">
        <f>SUMIFS('[1]1. Отчет АТС'!$C:$C,'[1]1. Отчет АТС'!$A:$A,$A38,'[1]1. Отчет АТС'!$B:$B,8)+'[1]2. Иные услуги'!$D$11+('[1]3. Услуги по передаче'!$E$10)+('[1]4. СН (Установленные)'!$E$12*1000)+'[1]5. Плата за УРП'!$D$6</f>
        <v>2455.8520002339906</v>
      </c>
      <c r="K38" s="34">
        <f>SUMIFS('[1]1. Отчет АТС'!$C:$C,'[1]1. Отчет АТС'!$A:$A,$A38,'[1]1. Отчет АТС'!$B:$B,9)+'[1]2. Иные услуги'!$D$11+('[1]3. Услуги по передаче'!$E$10)+('[1]4. СН (Установленные)'!$E$12*1000)+'[1]5. Плата за УРП'!$D$6</f>
        <v>2644.2620002339904</v>
      </c>
      <c r="L38" s="34">
        <f>SUMIFS('[1]1. Отчет АТС'!$C:$C,'[1]1. Отчет АТС'!$A:$A,$A38,'[1]1. Отчет АТС'!$B:$B,10)+'[1]2. Иные услуги'!$D$11+('[1]3. Услуги по передаче'!$E$10)+('[1]4. СН (Установленные)'!$E$12*1000)+'[1]5. Плата за УРП'!$D$6</f>
        <v>2639.6120002339908</v>
      </c>
      <c r="M38" s="34">
        <f>SUMIFS('[1]1. Отчет АТС'!$C:$C,'[1]1. Отчет АТС'!$A:$A,$A38,'[1]1. Отчет АТС'!$B:$B,11)+'[1]2. Иные услуги'!$D$11+('[1]3. Услуги по передаче'!$E$10)+('[1]4. СН (Установленные)'!$E$12*1000)+'[1]5. Плата за УРП'!$D$6</f>
        <v>2662.4020002339907</v>
      </c>
      <c r="N38" s="34">
        <f>SUMIFS('[1]1. Отчет АТС'!$C:$C,'[1]1. Отчет АТС'!$A:$A,$A38,'[1]1. Отчет АТС'!$B:$B,12)+'[1]2. Иные услуги'!$D$11+('[1]3. Услуги по передаче'!$E$10)+('[1]4. СН (Установленные)'!$E$12*1000)+'[1]5. Плата за УРП'!$D$6</f>
        <v>2615.9020002339907</v>
      </c>
      <c r="O38" s="34">
        <f>SUMIFS('[1]1. Отчет АТС'!$C:$C,'[1]1. Отчет АТС'!$A:$A,$A38,'[1]1. Отчет АТС'!$B:$B,13)+'[1]2. Иные услуги'!$D$11+('[1]3. Услуги по передаче'!$E$10)+('[1]4. СН (Установленные)'!$E$12*1000)+'[1]5. Плата за УРП'!$D$6</f>
        <v>2695.0820002339906</v>
      </c>
      <c r="P38" s="34">
        <f>SUMIFS('[1]1. Отчет АТС'!$C:$C,'[1]1. Отчет АТС'!$A:$A,$A38,'[1]1. Отчет АТС'!$B:$B,14)+'[1]2. Иные услуги'!$D$11+('[1]3. Услуги по передаче'!$E$10)+('[1]4. СН (Установленные)'!$E$12*1000)+'[1]5. Плата за УРП'!$D$6</f>
        <v>2704.3720002339905</v>
      </c>
      <c r="Q38" s="34">
        <f>SUMIFS('[1]1. Отчет АТС'!$C:$C,'[1]1. Отчет АТС'!$A:$A,$A38,'[1]1. Отчет АТС'!$B:$B,15)+'[1]2. Иные услуги'!$D$11+('[1]3. Услуги по передаче'!$E$10)+('[1]4. СН (Установленные)'!$E$12*1000)+'[1]5. Плата за УРП'!$D$6</f>
        <v>2713.3220002339908</v>
      </c>
      <c r="R38" s="34">
        <f>SUMIFS('[1]1. Отчет АТС'!$C:$C,'[1]1. Отчет АТС'!$A:$A,$A38,'[1]1. Отчет АТС'!$B:$B,16)+'[1]2. Иные услуги'!$D$11+('[1]3. Услуги по передаче'!$E$10)+('[1]4. СН (Установленные)'!$E$12*1000)+'[1]5. Плата за УРП'!$D$6</f>
        <v>2726.0820002339906</v>
      </c>
      <c r="S38" s="34">
        <f>SUMIFS('[1]1. Отчет АТС'!$C:$C,'[1]1. Отчет АТС'!$A:$A,$A38,'[1]1. Отчет АТС'!$B:$B,17)+'[1]2. Иные услуги'!$D$11+('[1]3. Услуги по передаче'!$E$10)+('[1]4. СН (Установленные)'!$E$12*1000)+'[1]5. Плата за УРП'!$D$6</f>
        <v>2706.3320002339906</v>
      </c>
      <c r="T38" s="34">
        <f>SUMIFS('[1]1. Отчет АТС'!$C:$C,'[1]1. Отчет АТС'!$A:$A,$A38,'[1]1. Отчет АТС'!$B:$B,18)+'[1]2. Иные услуги'!$D$11+('[1]3. Услуги по передаче'!$E$10)+('[1]4. СН (Установленные)'!$E$12*1000)+'[1]5. Плата за УРП'!$D$6</f>
        <v>2675.9420002339907</v>
      </c>
      <c r="U38" s="34">
        <f>SUMIFS('[1]1. Отчет АТС'!$C:$C,'[1]1. Отчет АТС'!$A:$A,$A38,'[1]1. Отчет АТС'!$B:$B,19)+'[1]2. Иные услуги'!$D$11+('[1]3. Услуги по передаче'!$E$10)+('[1]4. СН (Установленные)'!$E$12*1000)+'[1]5. Плата за УРП'!$D$6</f>
        <v>2570.2220002339905</v>
      </c>
      <c r="V38" s="34">
        <f>SUMIFS('[1]1. Отчет АТС'!$C:$C,'[1]1. Отчет АТС'!$A:$A,$A38,'[1]1. Отчет АТС'!$B:$B,20)+'[1]2. Иные услуги'!$D$11+('[1]3. Услуги по передаче'!$E$10)+('[1]4. СН (Установленные)'!$E$12*1000)+'[1]5. Плата за УРП'!$D$6</f>
        <v>2577.3320002339906</v>
      </c>
      <c r="W38" s="34">
        <f>SUMIFS('[1]1. Отчет АТС'!$C:$C,'[1]1. Отчет АТС'!$A:$A,$A38,'[1]1. Отчет АТС'!$B:$B,21)+'[1]2. Иные услуги'!$D$11+('[1]3. Услуги по передаче'!$E$10)+('[1]4. СН (Установленные)'!$E$12*1000)+'[1]5. Плата за УРП'!$D$6</f>
        <v>2562.6720002339907</v>
      </c>
      <c r="X38" s="34">
        <f>SUMIFS('[1]1. Отчет АТС'!$C:$C,'[1]1. Отчет АТС'!$A:$A,$A38,'[1]1. Отчет АТС'!$B:$B,22)+'[1]2. Иные услуги'!$D$11+('[1]3. Услуги по передаче'!$E$10)+('[1]4. СН (Установленные)'!$E$12*1000)+'[1]5. Плата за УРП'!$D$6</f>
        <v>2424.3420002339908</v>
      </c>
      <c r="Y38" s="34">
        <f>SUMIFS('[1]1. Отчет АТС'!$C:$C,'[1]1. Отчет АТС'!$A:$A,$A38,'[1]1. Отчет АТС'!$B:$B,23)+'[1]2. Иные услуги'!$D$11+('[1]3. Услуги по передаче'!$E$10)+('[1]4. СН (Установленные)'!$E$12*1000)+'[1]5. Плата за УРП'!$D$6</f>
        <v>1880.0620002339911</v>
      </c>
    </row>
    <row r="39" spans="1:25" ht="15">
      <c r="A39" s="33">
        <v>45472</v>
      </c>
      <c r="B39" s="34">
        <f>SUMIFS('[1]1. Отчет АТС'!$C:$C,'[1]1. Отчет АТС'!$A:$A,$A39,'[1]1. Отчет АТС'!$B:$B,0)+'[1]2. Иные услуги'!$D$11+('[1]3. Услуги по передаче'!$E$10)+('[1]4. СН (Установленные)'!$E$12*1000)+'[1]5. Плата за УРП'!$D$6</f>
        <v>1737.632000233991</v>
      </c>
      <c r="C39" s="34">
        <f>SUMIFS('[1]1. Отчет АТС'!$C:$C,'[1]1. Отчет АТС'!$A:$A,$A39,'[1]1. Отчет АТС'!$B:$B,1)+'[1]2. Иные услуги'!$D$11+('[1]3. Услуги по передаче'!$E$10)+('[1]4. СН (Установленные)'!$E$12*1000)+'[1]5. Плата за УРП'!$D$6</f>
        <v>1568.662000233991</v>
      </c>
      <c r="D39" s="34">
        <f>SUMIFS('[1]1. Отчет АТС'!$C:$C,'[1]1. Отчет АТС'!$A:$A,$A39,'[1]1. Отчет АТС'!$B:$B,2)+'[1]2. Иные услуги'!$D$11+('[1]3. Услуги по передаче'!$E$10)+('[1]4. СН (Установленные)'!$E$12*1000)+'[1]5. Плата за УРП'!$D$6</f>
        <v>1488.0520002339911</v>
      </c>
      <c r="E39" s="34">
        <f>SUMIFS('[1]1. Отчет АТС'!$C:$C,'[1]1. Отчет АТС'!$A:$A,$A39,'[1]1. Отчет АТС'!$B:$B,3)+'[1]2. Иные услуги'!$D$11+('[1]3. Услуги по передаче'!$E$10)+('[1]4. СН (Установленные)'!$E$12*1000)+'[1]5. Плата за УРП'!$D$6</f>
        <v>1386.3120002339908</v>
      </c>
      <c r="F39" s="34">
        <f>SUMIFS('[1]1. Отчет АТС'!$C:$C,'[1]1. Отчет АТС'!$A:$A,$A39,'[1]1. Отчет АТС'!$B:$B,4)+'[1]2. Иные услуги'!$D$11+('[1]3. Услуги по передаче'!$E$10)+('[1]4. СН (Установленные)'!$E$12*1000)+'[1]5. Плата за УРП'!$D$6</f>
        <v>1314.7220002339909</v>
      </c>
      <c r="G39" s="34">
        <f>SUMIFS('[1]1. Отчет АТС'!$C:$C,'[1]1. Отчет АТС'!$A:$A,$A39,'[1]1. Отчет АТС'!$B:$B,5)+'[1]2. Иные услуги'!$D$11+('[1]3. Услуги по передаче'!$E$10)+('[1]4. СН (Установленные)'!$E$12*1000)+'[1]5. Плата за УРП'!$D$6</f>
        <v>1430.912000233991</v>
      </c>
      <c r="H39" s="34">
        <f>SUMIFS('[1]1. Отчет АТС'!$C:$C,'[1]1. Отчет АТС'!$A:$A,$A39,'[1]1. Отчет АТС'!$B:$B,6)+'[1]2. Иные услуги'!$D$11+('[1]3. Услуги по передаче'!$E$10)+('[1]4. СН (Установленные)'!$E$12*1000)+'[1]5. Плата за УРП'!$D$6</f>
        <v>1501.132000233991</v>
      </c>
      <c r="I39" s="34">
        <f>SUMIFS('[1]1. Отчет АТС'!$C:$C,'[1]1. Отчет АТС'!$A:$A,$A39,'[1]1. Отчет АТС'!$B:$B,7)+'[1]2. Иные услуги'!$D$11+('[1]3. Услуги по передаче'!$E$10)+('[1]4. СН (Установленные)'!$E$12*1000)+'[1]5. Плата за УРП'!$D$6</f>
        <v>1773.142000233991</v>
      </c>
      <c r="J39" s="34">
        <f>SUMIFS('[1]1. Отчет АТС'!$C:$C,'[1]1. Отчет АТС'!$A:$A,$A39,'[1]1. Отчет АТС'!$B:$B,8)+'[1]2. Иные услуги'!$D$11+('[1]3. Услуги по передаче'!$E$10)+('[1]4. СН (Установленные)'!$E$12*1000)+'[1]5. Плата за УРП'!$D$6</f>
        <v>2294.4820002339911</v>
      </c>
      <c r="K39" s="34">
        <f>SUMIFS('[1]1. Отчет АТС'!$C:$C,'[1]1. Отчет АТС'!$A:$A,$A39,'[1]1. Отчет АТС'!$B:$B,9)+'[1]2. Иные услуги'!$D$11+('[1]3. Услуги по передаче'!$E$10)+('[1]4. СН (Установленные)'!$E$12*1000)+'[1]5. Плата за УРП'!$D$6</f>
        <v>2519.5820002339906</v>
      </c>
      <c r="L39" s="34">
        <f>SUMIFS('[1]1. Отчет АТС'!$C:$C,'[1]1. Отчет АТС'!$A:$A,$A39,'[1]1. Отчет АТС'!$B:$B,10)+'[1]2. Иные услуги'!$D$11+('[1]3. Услуги по передаче'!$E$10)+('[1]4. СН (Установленные)'!$E$12*1000)+'[1]5. Плата за УРП'!$D$6</f>
        <v>2556.3520002339906</v>
      </c>
      <c r="M39" s="34">
        <f>SUMIFS('[1]1. Отчет АТС'!$C:$C,'[1]1. Отчет АТС'!$A:$A,$A39,'[1]1. Отчет АТС'!$B:$B,11)+'[1]2. Иные услуги'!$D$11+('[1]3. Услуги по передаче'!$E$10)+('[1]4. СН (Установленные)'!$E$12*1000)+'[1]5. Плата за УРП'!$D$6</f>
        <v>2630.1020002339906</v>
      </c>
      <c r="N39" s="34">
        <f>SUMIFS('[1]1. Отчет АТС'!$C:$C,'[1]1. Отчет АТС'!$A:$A,$A39,'[1]1. Отчет АТС'!$B:$B,12)+'[1]2. Иные услуги'!$D$11+('[1]3. Услуги по передаче'!$E$10)+('[1]4. СН (Установленные)'!$E$12*1000)+'[1]5. Плата за УРП'!$D$6</f>
        <v>2692.1620002339905</v>
      </c>
      <c r="O39" s="34">
        <f>SUMIFS('[1]1. Отчет АТС'!$C:$C,'[1]1. Отчет АТС'!$A:$A,$A39,'[1]1. Отчет АТС'!$B:$B,13)+'[1]2. Иные услуги'!$D$11+('[1]3. Услуги по передаче'!$E$10)+('[1]4. СН (Установленные)'!$E$12*1000)+'[1]5. Плата за УРП'!$D$6</f>
        <v>2724.0920002339908</v>
      </c>
      <c r="P39" s="34">
        <f>SUMIFS('[1]1. Отчет АТС'!$C:$C,'[1]1. Отчет АТС'!$A:$A,$A39,'[1]1. Отчет АТС'!$B:$B,14)+'[1]2. Иные услуги'!$D$11+('[1]3. Услуги по передаче'!$E$10)+('[1]4. СН (Установленные)'!$E$12*1000)+'[1]5. Плата за УРП'!$D$6</f>
        <v>2749.0420002339906</v>
      </c>
      <c r="Q39" s="34">
        <f>SUMIFS('[1]1. Отчет АТС'!$C:$C,'[1]1. Отчет АТС'!$A:$A,$A39,'[1]1. Отчет АТС'!$B:$B,15)+'[1]2. Иные услуги'!$D$11+('[1]3. Услуги по передаче'!$E$10)+('[1]4. СН (Установленные)'!$E$12*1000)+'[1]5. Плата за УРП'!$D$6</f>
        <v>2747.9320002339905</v>
      </c>
      <c r="R39" s="34">
        <f>SUMIFS('[1]1. Отчет АТС'!$C:$C,'[1]1. Отчет АТС'!$A:$A,$A39,'[1]1. Отчет АТС'!$B:$B,16)+'[1]2. Иные услуги'!$D$11+('[1]3. Услуги по передаче'!$E$10)+('[1]4. СН (Установленные)'!$E$12*1000)+'[1]5. Плата за УРП'!$D$6</f>
        <v>2775.4120002339905</v>
      </c>
      <c r="S39" s="34">
        <f>SUMIFS('[1]1. Отчет АТС'!$C:$C,'[1]1. Отчет АТС'!$A:$A,$A39,'[1]1. Отчет АТС'!$B:$B,17)+'[1]2. Иные услуги'!$D$11+('[1]3. Услуги по передаче'!$E$10)+('[1]4. СН (Установленные)'!$E$12*1000)+'[1]5. Плата за УРП'!$D$6</f>
        <v>2774.4420002339907</v>
      </c>
      <c r="T39" s="34">
        <f>SUMIFS('[1]1. Отчет АТС'!$C:$C,'[1]1. Отчет АТС'!$A:$A,$A39,'[1]1. Отчет АТС'!$B:$B,18)+'[1]2. Иные услуги'!$D$11+('[1]3. Услуги по передаче'!$E$10)+('[1]4. СН (Установленные)'!$E$12*1000)+'[1]5. Плата за УРП'!$D$6</f>
        <v>2774.9220002339907</v>
      </c>
      <c r="U39" s="34">
        <f>SUMIFS('[1]1. Отчет АТС'!$C:$C,'[1]1. Отчет АТС'!$A:$A,$A39,'[1]1. Отчет АТС'!$B:$B,19)+'[1]2. Иные услуги'!$D$11+('[1]3. Услуги по передаче'!$E$10)+('[1]4. СН (Установленные)'!$E$12*1000)+'[1]5. Плата за УРП'!$D$6</f>
        <v>2665.1620002339905</v>
      </c>
      <c r="V39" s="34">
        <f>SUMIFS('[1]1. Отчет АТС'!$C:$C,'[1]1. Отчет АТС'!$A:$A,$A39,'[1]1. Отчет АТС'!$B:$B,20)+'[1]2. Иные услуги'!$D$11+('[1]3. Услуги по передаче'!$E$10)+('[1]4. СН (Установленные)'!$E$12*1000)+'[1]5. Плата за УРП'!$D$6</f>
        <v>2690.9320002339905</v>
      </c>
      <c r="W39" s="34">
        <f>SUMIFS('[1]1. Отчет АТС'!$C:$C,'[1]1. Отчет АТС'!$A:$A,$A39,'[1]1. Отчет АТС'!$B:$B,21)+'[1]2. Иные услуги'!$D$11+('[1]3. Услуги по передаче'!$E$10)+('[1]4. СН (Установленные)'!$E$12*1000)+'[1]5. Плата за УРП'!$D$6</f>
        <v>2688.7520002339907</v>
      </c>
      <c r="X39" s="34">
        <f>SUMIFS('[1]1. Отчет АТС'!$C:$C,'[1]1. Отчет АТС'!$A:$A,$A39,'[1]1. Отчет АТС'!$B:$B,22)+'[1]2. Иные услуги'!$D$11+('[1]3. Услуги по передаче'!$E$10)+('[1]4. СН (Установленные)'!$E$12*1000)+'[1]5. Плата за УРП'!$D$6</f>
        <v>2445.4220002339907</v>
      </c>
      <c r="Y39" s="34">
        <f>SUMIFS('[1]1. Отчет АТС'!$C:$C,'[1]1. Отчет АТС'!$A:$A,$A39,'[1]1. Отчет АТС'!$B:$B,23)+'[1]2. Иные услуги'!$D$11+('[1]3. Услуги по передаче'!$E$10)+('[1]4. СН (Установленные)'!$E$12*1000)+'[1]5. Плата за УРП'!$D$6</f>
        <v>1920.4920002339911</v>
      </c>
    </row>
    <row r="40" spans="1:25" ht="15">
      <c r="A40" s="33">
        <v>45473</v>
      </c>
      <c r="B40" s="34">
        <f>SUMIFS('[1]1. Отчет АТС'!$C:$C,'[1]1. Отчет АТС'!$A:$A,$A40,'[1]1. Отчет АТС'!$B:$B,0)+'[1]2. Иные услуги'!$D$11+('[1]3. Услуги по передаче'!$E$10)+('[1]4. СН (Установленные)'!$E$12*1000)+'[1]5. Плата за УРП'!$D$6</f>
        <v>1656.5220002339911</v>
      </c>
      <c r="C40" s="34">
        <f>SUMIFS('[1]1. Отчет АТС'!$C:$C,'[1]1. Отчет АТС'!$A:$A,$A40,'[1]1. Отчет АТС'!$B:$B,1)+'[1]2. Иные услуги'!$D$11+('[1]3. Услуги по передаче'!$E$10)+('[1]4. СН (Установленные)'!$E$12*1000)+'[1]5. Плата за УРП'!$D$6</f>
        <v>1492.4620002339911</v>
      </c>
      <c r="D40" s="34">
        <f>SUMIFS('[1]1. Отчет АТС'!$C:$C,'[1]1. Отчет АТС'!$A:$A,$A40,'[1]1. Отчет АТС'!$B:$B,2)+'[1]2. Иные услуги'!$D$11+('[1]3. Услуги по передаче'!$E$10)+('[1]4. СН (Установленные)'!$E$12*1000)+'[1]5. Плата за УРП'!$D$6</f>
        <v>1349.4420002339909</v>
      </c>
      <c r="E40" s="34">
        <f>SUMIFS('[1]1. Отчет АТС'!$C:$C,'[1]1. Отчет АТС'!$A:$A,$A40,'[1]1. Отчет АТС'!$B:$B,3)+'[1]2. Иные услуги'!$D$11+('[1]3. Услуги по передаче'!$E$10)+('[1]4. СН (Установленные)'!$E$12*1000)+'[1]5. Плата за УРП'!$D$6</f>
        <v>1211.0720002339908</v>
      </c>
      <c r="F40" s="34">
        <f>SUMIFS('[1]1. Отчет АТС'!$C:$C,'[1]1. Отчет АТС'!$A:$A,$A40,'[1]1. Отчет АТС'!$B:$B,4)+'[1]2. Иные услуги'!$D$11+('[1]3. Услуги по передаче'!$E$10)+('[1]4. СН (Установленные)'!$E$12*1000)+'[1]5. Плата за УРП'!$D$6</f>
        <v>1161.622000233991</v>
      </c>
      <c r="G40" s="34">
        <f>SUMIFS('[1]1. Отчет АТС'!$C:$C,'[1]1. Отчет АТС'!$A:$A,$A40,'[1]1. Отчет АТС'!$B:$B,5)+'[1]2. Иные услуги'!$D$11+('[1]3. Услуги по передаче'!$E$10)+('[1]4. СН (Установленные)'!$E$12*1000)+'[1]5. Плата за УРП'!$D$6</f>
        <v>1242.912000233991</v>
      </c>
      <c r="H40" s="34">
        <f>SUMIFS('[1]1. Отчет АТС'!$C:$C,'[1]1. Отчет АТС'!$A:$A,$A40,'[1]1. Отчет АТС'!$B:$B,6)+'[1]2. Иные услуги'!$D$11+('[1]3. Услуги по передаче'!$E$10)+('[1]4. СН (Установленные)'!$E$12*1000)+'[1]5. Плата за УРП'!$D$6</f>
        <v>1249.2420002339909</v>
      </c>
      <c r="I40" s="34">
        <f>SUMIFS('[1]1. Отчет АТС'!$C:$C,'[1]1. Отчет АТС'!$A:$A,$A40,'[1]1. Отчет АТС'!$B:$B,7)+'[1]2. Иные услуги'!$D$11+('[1]3. Услуги по передаче'!$E$10)+('[1]4. СН (Установленные)'!$E$12*1000)+'[1]5. Плата за УРП'!$D$6</f>
        <v>1613.7020002339912</v>
      </c>
      <c r="J40" s="34">
        <f>SUMIFS('[1]1. Отчет АТС'!$C:$C,'[1]1. Отчет АТС'!$A:$A,$A40,'[1]1. Отчет АТС'!$B:$B,8)+'[1]2. Иные услуги'!$D$11+('[1]3. Услуги по передаче'!$E$10)+('[1]4. СН (Установленные)'!$E$12*1000)+'[1]5. Плата за УРП'!$D$6</f>
        <v>2013.5020002339911</v>
      </c>
      <c r="K40" s="34">
        <f>SUMIFS('[1]1. Отчет АТС'!$C:$C,'[1]1. Отчет АТС'!$A:$A,$A40,'[1]1. Отчет АТС'!$B:$B,9)+'[1]2. Иные услуги'!$D$11+('[1]3. Услуги по передаче'!$E$10)+('[1]4. СН (Установленные)'!$E$12*1000)+'[1]5. Плата за УРП'!$D$6</f>
        <v>2460.9620002339907</v>
      </c>
      <c r="L40" s="34">
        <f>SUMIFS('[1]1. Отчет АТС'!$C:$C,'[1]1. Отчет АТС'!$A:$A,$A40,'[1]1. Отчет АТС'!$B:$B,10)+'[1]2. Иные услуги'!$D$11+('[1]3. Услуги по передаче'!$E$10)+('[1]4. СН (Установленные)'!$E$12*1000)+'[1]5. Плата за УРП'!$D$6</f>
        <v>2503.0320002339904</v>
      </c>
      <c r="M40" s="34">
        <f>SUMIFS('[1]1. Отчет АТС'!$C:$C,'[1]1. Отчет АТС'!$A:$A,$A40,'[1]1. Отчет АТС'!$B:$B,11)+'[1]2. Иные услуги'!$D$11+('[1]3. Услуги по передаче'!$E$10)+('[1]4. СН (Установленные)'!$E$12*1000)+'[1]5. Плата за УРП'!$D$6</f>
        <v>2511.3120002339906</v>
      </c>
      <c r="N40" s="34">
        <f>SUMIFS('[1]1. Отчет АТС'!$C:$C,'[1]1. Отчет АТС'!$A:$A,$A40,'[1]1. Отчет АТС'!$B:$B,12)+'[1]2. Иные услуги'!$D$11+('[1]3. Услуги по передаче'!$E$10)+('[1]4. СН (Установленные)'!$E$12*1000)+'[1]5. Плата за УРП'!$D$6</f>
        <v>2514.7720002339906</v>
      </c>
      <c r="O40" s="34">
        <f>SUMIFS('[1]1. Отчет АТС'!$C:$C,'[1]1. Отчет АТС'!$A:$A,$A40,'[1]1. Отчет АТС'!$B:$B,13)+'[1]2. Иные услуги'!$D$11+('[1]3. Услуги по передаче'!$E$10)+('[1]4. СН (Установленные)'!$E$12*1000)+'[1]5. Плата за УРП'!$D$6</f>
        <v>2518.2820002339904</v>
      </c>
      <c r="P40" s="34">
        <f>SUMIFS('[1]1. Отчет АТС'!$C:$C,'[1]1. Отчет АТС'!$A:$A,$A40,'[1]1. Отчет АТС'!$B:$B,14)+'[1]2. Иные услуги'!$D$11+('[1]3. Услуги по передаче'!$E$10)+('[1]4. СН (Установленные)'!$E$12*1000)+'[1]5. Плата за УРП'!$D$6</f>
        <v>2524.0220002339906</v>
      </c>
      <c r="Q40" s="34">
        <f>SUMIFS('[1]1. Отчет АТС'!$C:$C,'[1]1. Отчет АТС'!$A:$A,$A40,'[1]1. Отчет АТС'!$B:$B,15)+'[1]2. Иные услуги'!$D$11+('[1]3. Услуги по передаче'!$E$10)+('[1]4. СН (Установленные)'!$E$12*1000)+'[1]5. Плата за УРП'!$D$6</f>
        <v>2527.5520002339908</v>
      </c>
      <c r="R40" s="34">
        <f>SUMIFS('[1]1. Отчет АТС'!$C:$C,'[1]1. Отчет АТС'!$A:$A,$A40,'[1]1. Отчет АТС'!$B:$B,16)+'[1]2. Иные услуги'!$D$11+('[1]3. Услуги по передаче'!$E$10)+('[1]4. СН (Установленные)'!$E$12*1000)+'[1]5. Плата за УРП'!$D$6</f>
        <v>2527.9820002339907</v>
      </c>
      <c r="S40" s="34">
        <f>SUMIFS('[1]1. Отчет АТС'!$C:$C,'[1]1. Отчет АТС'!$A:$A,$A40,'[1]1. Отчет АТС'!$B:$B,17)+'[1]2. Иные услуги'!$D$11+('[1]3. Услуги по передаче'!$E$10)+('[1]4. СН (Установленные)'!$E$12*1000)+'[1]5. Плата за УРП'!$D$6</f>
        <v>2521.0120002339904</v>
      </c>
      <c r="T40" s="34">
        <f>SUMIFS('[1]1. Отчет АТС'!$C:$C,'[1]1. Отчет АТС'!$A:$A,$A40,'[1]1. Отчет АТС'!$B:$B,18)+'[1]2. Иные услуги'!$D$11+('[1]3. Услуги по передаче'!$E$10)+('[1]4. СН (Установленные)'!$E$12*1000)+'[1]5. Плата за УРП'!$D$6</f>
        <v>2525.4420002339907</v>
      </c>
      <c r="U40" s="34">
        <f>SUMIFS('[1]1. Отчет АТС'!$C:$C,'[1]1. Отчет АТС'!$A:$A,$A40,'[1]1. Отчет АТС'!$B:$B,19)+'[1]2. Иные услуги'!$D$11+('[1]3. Услуги по передаче'!$E$10)+('[1]4. СН (Установленные)'!$E$12*1000)+'[1]5. Плата за УРП'!$D$6</f>
        <v>2504.0020002339907</v>
      </c>
      <c r="V40" s="34">
        <f>SUMIFS('[1]1. Отчет АТС'!$C:$C,'[1]1. Отчет АТС'!$A:$A,$A40,'[1]1. Отчет АТС'!$B:$B,20)+'[1]2. Иные услуги'!$D$11+('[1]3. Услуги по передаче'!$E$10)+('[1]4. СН (Установленные)'!$E$12*1000)+'[1]5. Плата за УРП'!$D$6</f>
        <v>2509.2920002339906</v>
      </c>
      <c r="W40" s="34">
        <f>SUMIFS('[1]1. Отчет АТС'!$C:$C,'[1]1. Отчет АТС'!$A:$A,$A40,'[1]1. Отчет АТС'!$B:$B,21)+'[1]2. Иные услуги'!$D$11+('[1]3. Услуги по передаче'!$E$10)+('[1]4. СН (Установленные)'!$E$12*1000)+'[1]5. Плата за УРП'!$D$6</f>
        <v>2501.6820002339905</v>
      </c>
      <c r="X40" s="34">
        <f>SUMIFS('[1]1. Отчет АТС'!$C:$C,'[1]1. Отчет АТС'!$A:$A,$A40,'[1]1. Отчет АТС'!$B:$B,22)+'[1]2. Иные услуги'!$D$11+('[1]3. Услуги по передаче'!$E$10)+('[1]4. СН (Установленные)'!$E$12*1000)+'[1]5. Плата за УРП'!$D$6</f>
        <v>2444.1120002339908</v>
      </c>
      <c r="Y40" s="34">
        <f>SUMIFS('[1]1. Отчет АТС'!$C:$C,'[1]1. Отчет АТС'!$A:$A,$A40,'[1]1. Отчет АТС'!$B:$B,23)+'[1]2. Иные услуги'!$D$11+('[1]3. Услуги по передаче'!$E$10)+('[1]4. СН (Установленные)'!$E$12*1000)+'[1]5. Плата за УРП'!$D$6</f>
        <v>1915.912000233991</v>
      </c>
    </row>
    <row r="43" spans="1:25">
      <c r="A43" s="24" t="s">
        <v>8</v>
      </c>
      <c r="B43" s="25"/>
      <c r="C43" s="26"/>
      <c r="D43" s="27"/>
      <c r="E43" s="27"/>
      <c r="F43" s="27"/>
      <c r="G43" s="28" t="s">
        <v>34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9"/>
    </row>
    <row r="44" spans="1:25" ht="24">
      <c r="A44" s="30"/>
      <c r="B44" s="31" t="s">
        <v>10</v>
      </c>
      <c r="C44" s="32" t="s">
        <v>11</v>
      </c>
      <c r="D44" s="32" t="s">
        <v>12</v>
      </c>
      <c r="E44" s="32" t="s">
        <v>13</v>
      </c>
      <c r="F44" s="32" t="s">
        <v>14</v>
      </c>
      <c r="G44" s="32" t="s">
        <v>15</v>
      </c>
      <c r="H44" s="32" t="s">
        <v>16</v>
      </c>
      <c r="I44" s="32" t="s">
        <v>17</v>
      </c>
      <c r="J44" s="32" t="s">
        <v>18</v>
      </c>
      <c r="K44" s="32" t="s">
        <v>19</v>
      </c>
      <c r="L44" s="32" t="s">
        <v>20</v>
      </c>
      <c r="M44" s="32" t="s">
        <v>21</v>
      </c>
      <c r="N44" s="32" t="s">
        <v>22</v>
      </c>
      <c r="O44" s="32" t="s">
        <v>23</v>
      </c>
      <c r="P44" s="32" t="s">
        <v>24</v>
      </c>
      <c r="Q44" s="32" t="s">
        <v>25</v>
      </c>
      <c r="R44" s="32" t="s">
        <v>26</v>
      </c>
      <c r="S44" s="32" t="s">
        <v>27</v>
      </c>
      <c r="T44" s="32" t="s">
        <v>28</v>
      </c>
      <c r="U44" s="32" t="s">
        <v>29</v>
      </c>
      <c r="V44" s="32" t="s">
        <v>30</v>
      </c>
      <c r="W44" s="32" t="s">
        <v>31</v>
      </c>
      <c r="X44" s="32" t="s">
        <v>32</v>
      </c>
      <c r="Y44" s="32" t="s">
        <v>33</v>
      </c>
    </row>
    <row r="45" spans="1:25" ht="15">
      <c r="A45" s="33">
        <v>45444</v>
      </c>
      <c r="B45" s="34">
        <f>SUMIFS('[1]1. Отчет АТС'!$C:$C,'[1]1. Отчет АТС'!$A:$A,$A45,'[1]1. Отчет АТС'!$B:$B,0)+'[1]2. Иные услуги'!$D$11+('[1]3. Услуги по передаче'!$F$10)+('[1]4. СН (Установленные)'!$E$12*1000)+'[1]5. Плата за УРП'!$D$6</f>
        <v>1908.7420002339911</v>
      </c>
      <c r="C45" s="34">
        <f>SUMIFS('[1]1. Отчет АТС'!$C:$C,'[1]1. Отчет АТС'!$A:$A,$A45,'[1]1. Отчет АТС'!$B:$B,1)+'[1]2. Иные услуги'!$D$11+('[1]3. Услуги по передаче'!$F$10)+('[1]4. СН (Установленные)'!$E$12*1000)+'[1]5. Плата за УРП'!$D$6</f>
        <v>1854.4420002339912</v>
      </c>
      <c r="D45" s="34">
        <f>SUMIFS('[1]1. Отчет АТС'!$C:$C,'[1]1. Отчет АТС'!$A:$A,$A45,'[1]1. Отчет АТС'!$B:$B,2)+'[1]2. Иные услуги'!$D$11+('[1]3. Услуги по передаче'!$F$10)+('[1]4. СН (Установленные)'!$E$12*1000)+'[1]5. Плата за УРП'!$D$6</f>
        <v>1707.162000233991</v>
      </c>
      <c r="E45" s="34">
        <f>SUMIFS('[1]1. Отчет АТС'!$C:$C,'[1]1. Отчет АТС'!$A:$A,$A45,'[1]1. Отчет АТС'!$B:$B,3)+'[1]2. Иные услуги'!$D$11+('[1]3. Услуги по передаче'!$F$10)+('[1]4. СН (Установленные)'!$E$12*1000)+'[1]5. Плата за УРП'!$D$6</f>
        <v>1582.402000233991</v>
      </c>
      <c r="F45" s="34">
        <f>SUMIFS('[1]1. Отчет АТС'!$C:$C,'[1]1. Отчет АТС'!$A:$A,$A45,'[1]1. Отчет АТС'!$B:$B,4)+'[1]2. Иные услуги'!$D$11+('[1]3. Услуги по передаче'!$F$10)+('[1]4. СН (Установленные)'!$E$12*1000)+'[1]5. Плата за УРП'!$D$6</f>
        <v>1360.4620002339909</v>
      </c>
      <c r="G45" s="34">
        <f>SUMIFS('[1]1. Отчет АТС'!$C:$C,'[1]1. Отчет АТС'!$A:$A,$A45,'[1]1. Отчет АТС'!$B:$B,5)+'[1]2. Иные услуги'!$D$11+('[1]3. Услуги по передаче'!$F$10)+('[1]4. СН (Установленные)'!$E$12*1000)+'[1]5. Плата за УРП'!$D$6</f>
        <v>1281.112000233991</v>
      </c>
      <c r="H45" s="34">
        <f>SUMIFS('[1]1. Отчет АТС'!$C:$C,'[1]1. Отчет АТС'!$A:$A,$A45,'[1]1. Отчет АТС'!$B:$B,6)+'[1]2. Иные услуги'!$D$11+('[1]3. Услуги по передаче'!$F$10)+('[1]4. СН (Установленные)'!$E$12*1000)+'[1]5. Плата за УРП'!$D$6</f>
        <v>700.46200023399103</v>
      </c>
      <c r="I45" s="34">
        <f>SUMIFS('[1]1. Отчет АТС'!$C:$C,'[1]1. Отчет АТС'!$A:$A,$A45,'[1]1. Отчет АТС'!$B:$B,7)+'[1]2. Иные услуги'!$D$11+('[1]3. Услуги по передаче'!$F$10)+('[1]4. СН (Установленные)'!$E$12*1000)+'[1]5. Плата за УРП'!$D$6</f>
        <v>1804.112000233991</v>
      </c>
      <c r="J45" s="34">
        <f>SUMIFS('[1]1. Отчет АТС'!$C:$C,'[1]1. Отчет АТС'!$A:$A,$A45,'[1]1. Отчет АТС'!$B:$B,8)+'[1]2. Иные услуги'!$D$11+('[1]3. Услуги по передаче'!$F$10)+('[1]4. СН (Установленные)'!$E$12*1000)+'[1]5. Плата за УРП'!$D$6</f>
        <v>2097.2020002339914</v>
      </c>
      <c r="K45" s="34">
        <f>SUMIFS('[1]1. Отчет АТС'!$C:$C,'[1]1. Отчет АТС'!$A:$A,$A45,'[1]1. Отчет АТС'!$B:$B,9)+'[1]2. Иные услуги'!$D$11+('[1]3. Услуги по передаче'!$F$10)+('[1]4. СН (Установленные)'!$E$12*1000)+'[1]5. Плата за УРП'!$D$6</f>
        <v>2261.0620002339911</v>
      </c>
      <c r="L45" s="34">
        <f>SUMIFS('[1]1. Отчет АТС'!$C:$C,'[1]1. Отчет АТС'!$A:$A,$A45,'[1]1. Отчет АТС'!$B:$B,10)+'[1]2. Иные услуги'!$D$11+('[1]3. Услуги по передаче'!$F$10)+('[1]4. СН (Установленные)'!$E$12*1000)+'[1]5. Плата за УРП'!$D$6</f>
        <v>2343.082000233991</v>
      </c>
      <c r="M45" s="34">
        <f>SUMIFS('[1]1. Отчет АТС'!$C:$C,'[1]1. Отчет АТС'!$A:$A,$A45,'[1]1. Отчет АТС'!$B:$B,11)+'[1]2. Иные услуги'!$D$11+('[1]3. Услуги по передаче'!$F$10)+('[1]4. СН (Установленные)'!$E$12*1000)+'[1]5. Плата за УРП'!$D$6</f>
        <v>2132.6720002339912</v>
      </c>
      <c r="N45" s="34">
        <f>SUMIFS('[1]1. Отчет АТС'!$C:$C,'[1]1. Отчет АТС'!$A:$A,$A45,'[1]1. Отчет АТС'!$B:$B,12)+'[1]2. Иные услуги'!$D$11+('[1]3. Услуги по передаче'!$F$10)+('[1]4. СН (Установленные)'!$E$12*1000)+'[1]5. Плата за УРП'!$D$6</f>
        <v>2128.3420002339908</v>
      </c>
      <c r="O45" s="34">
        <f>SUMIFS('[1]1. Отчет АТС'!$C:$C,'[1]1. Отчет АТС'!$A:$A,$A45,'[1]1. Отчет АТС'!$B:$B,13)+'[1]2. Иные услуги'!$D$11+('[1]3. Услуги по передаче'!$F$10)+('[1]4. СН (Установленные)'!$E$12*1000)+'[1]5. Плата за УРП'!$D$6</f>
        <v>2137.8620002339912</v>
      </c>
      <c r="P45" s="34">
        <f>SUMIFS('[1]1. Отчет АТС'!$C:$C,'[1]1. Отчет АТС'!$A:$A,$A45,'[1]1. Отчет АТС'!$B:$B,14)+'[1]2. Иные услуги'!$D$11+('[1]3. Услуги по передаче'!$F$10)+('[1]4. СН (Установленные)'!$E$12*1000)+'[1]5. Плата за УРП'!$D$6</f>
        <v>2127.4920002339913</v>
      </c>
      <c r="Q45" s="34">
        <f>SUMIFS('[1]1. Отчет АТС'!$C:$C,'[1]1. Отчет АТС'!$A:$A,$A45,'[1]1. Отчет АТС'!$B:$B,15)+'[1]2. Иные услуги'!$D$11+('[1]3. Услуги по передаче'!$F$10)+('[1]4. СН (Установленные)'!$E$12*1000)+'[1]5. Плата за УРП'!$D$6</f>
        <v>2147.4020002339912</v>
      </c>
      <c r="R45" s="34">
        <f>SUMIFS('[1]1. Отчет АТС'!$C:$C,'[1]1. Отчет АТС'!$A:$A,$A45,'[1]1. Отчет АТС'!$B:$B,16)+'[1]2. Иные услуги'!$D$11+('[1]3. Услуги по передаче'!$F$10)+('[1]4. СН (Установленные)'!$E$12*1000)+'[1]5. Плата за УРП'!$D$6</f>
        <v>2198.7320002339911</v>
      </c>
      <c r="S45" s="34">
        <f>SUMIFS('[1]1. Отчет АТС'!$C:$C,'[1]1. Отчет АТС'!$A:$A,$A45,'[1]1. Отчет АТС'!$B:$B,17)+'[1]2. Иные услуги'!$D$11+('[1]3. Услуги по передаче'!$F$10)+('[1]4. СН (Установленные)'!$E$12*1000)+'[1]5. Плата за УРП'!$D$6</f>
        <v>2454.9020002339912</v>
      </c>
      <c r="T45" s="34">
        <f>SUMIFS('[1]1. Отчет АТС'!$C:$C,'[1]1. Отчет АТС'!$A:$A,$A45,'[1]1. Отчет АТС'!$B:$B,18)+'[1]2. Иные услуги'!$D$11+('[1]3. Услуги по передаче'!$F$10)+('[1]4. СН (Установленные)'!$E$12*1000)+'[1]5. Плата за УРП'!$D$6</f>
        <v>2404.6820002339909</v>
      </c>
      <c r="U45" s="34">
        <f>SUMIFS('[1]1. Отчет АТС'!$C:$C,'[1]1. Отчет АТС'!$A:$A,$A45,'[1]1. Отчет АТС'!$B:$B,19)+'[1]2. Иные услуги'!$D$11+('[1]3. Услуги по передаче'!$F$10)+('[1]4. СН (Установленные)'!$E$12*1000)+'[1]5. Плата за УРП'!$D$6</f>
        <v>2374.9020002339912</v>
      </c>
      <c r="V45" s="34">
        <f>SUMIFS('[1]1. Отчет АТС'!$C:$C,'[1]1. Отчет АТС'!$A:$A,$A45,'[1]1. Отчет АТС'!$B:$B,20)+'[1]2. Иные услуги'!$D$11+('[1]3. Услуги по передаче'!$F$10)+('[1]4. СН (Установленные)'!$E$12*1000)+'[1]5. Плата за УРП'!$D$6</f>
        <v>2498.4420002339912</v>
      </c>
      <c r="W45" s="34">
        <f>SUMIFS('[1]1. Отчет АТС'!$C:$C,'[1]1. Отчет АТС'!$A:$A,$A45,'[1]1. Отчет АТС'!$B:$B,21)+'[1]2. Иные услуги'!$D$11+('[1]3. Услуги по передаче'!$F$10)+('[1]4. СН (Установленные)'!$E$12*1000)+'[1]5. Плата за УРП'!$D$6</f>
        <v>2410.3220002339913</v>
      </c>
      <c r="X45" s="34">
        <f>SUMIFS('[1]1. Отчет АТС'!$C:$C,'[1]1. Отчет АТС'!$A:$A,$A45,'[1]1. Отчет АТС'!$B:$B,22)+'[1]2. Иные услуги'!$D$11+('[1]3. Услуги по передаче'!$F$10)+('[1]4. СН (Установленные)'!$E$12*1000)+'[1]5. Плата за УРП'!$D$6</f>
        <v>2109.0120002339909</v>
      </c>
      <c r="Y45" s="34">
        <f>SUMIFS('[1]1. Отчет АТС'!$C:$C,'[1]1. Отчет АТС'!$A:$A,$A45,'[1]1. Отчет АТС'!$B:$B,23)+'[1]2. Иные услуги'!$D$11+('[1]3. Услуги по передаче'!$F$10)+('[1]4. СН (Установленные)'!$E$12*1000)+'[1]5. Плата за УРП'!$D$6</f>
        <v>1938.632000233991</v>
      </c>
    </row>
    <row r="46" spans="1:25" ht="15">
      <c r="A46" s="33">
        <v>45445</v>
      </c>
      <c r="B46" s="34">
        <f>SUMIFS('[1]1. Отчет АТС'!$C:$C,'[1]1. Отчет АТС'!$A:$A,$A46,'[1]1. Отчет АТС'!$B:$B,0)+'[1]2. Иные услуги'!$D$11+('[1]3. Услуги по передаче'!$F$10)+('[1]4. СН (Установленные)'!$E$12*1000)+'[1]5. Плата за УРП'!$D$6</f>
        <v>1867.652000233991</v>
      </c>
      <c r="C46" s="34">
        <f>SUMIFS('[1]1. Отчет АТС'!$C:$C,'[1]1. Отчет АТС'!$A:$A,$A46,'[1]1. Отчет АТС'!$B:$B,1)+'[1]2. Иные услуги'!$D$11+('[1]3. Услуги по передаче'!$F$10)+('[1]4. СН (Установленные)'!$E$12*1000)+'[1]5. Плата за УРП'!$D$6</f>
        <v>1664.2620002339909</v>
      </c>
      <c r="D46" s="34">
        <f>SUMIFS('[1]1. Отчет АТС'!$C:$C,'[1]1. Отчет АТС'!$A:$A,$A46,'[1]1. Отчет АТС'!$B:$B,2)+'[1]2. Иные услуги'!$D$11+('[1]3. Услуги по передаче'!$F$10)+('[1]4. СН (Установленные)'!$E$12*1000)+'[1]5. Плата за УРП'!$D$6</f>
        <v>1464.9520002339909</v>
      </c>
      <c r="E46" s="34">
        <f>SUMIFS('[1]1. Отчет АТС'!$C:$C,'[1]1. Отчет АТС'!$A:$A,$A46,'[1]1. Отчет АТС'!$B:$B,3)+'[1]2. Иные услуги'!$D$11+('[1]3. Услуги по передаче'!$F$10)+('[1]4. СН (Установленные)'!$E$12*1000)+'[1]5. Плата за УРП'!$D$6</f>
        <v>1331.3420002339908</v>
      </c>
      <c r="F46" s="34">
        <f>SUMIFS('[1]1. Отчет АТС'!$C:$C,'[1]1. Отчет АТС'!$A:$A,$A46,'[1]1. Отчет АТС'!$B:$B,4)+'[1]2. Иные услуги'!$D$11+('[1]3. Услуги по передаче'!$F$10)+('[1]4. СН (Установленные)'!$E$12*1000)+'[1]5. Плата за УРП'!$D$6</f>
        <v>1247.6820002339909</v>
      </c>
      <c r="G46" s="34">
        <f>SUMIFS('[1]1. Отчет АТС'!$C:$C,'[1]1. Отчет АТС'!$A:$A,$A46,'[1]1. Отчет АТС'!$B:$B,5)+'[1]2. Иные услуги'!$D$11+('[1]3. Услуги по передаче'!$F$10)+('[1]4. СН (Установленные)'!$E$12*1000)+'[1]5. Плата за УРП'!$D$6</f>
        <v>1266.4920002339909</v>
      </c>
      <c r="H46" s="34">
        <f>SUMIFS('[1]1. Отчет АТС'!$C:$C,'[1]1. Отчет АТС'!$A:$A,$A46,'[1]1. Отчет АТС'!$B:$B,6)+'[1]2. Иные услуги'!$D$11+('[1]3. Услуги по передаче'!$F$10)+('[1]4. СН (Установленные)'!$E$12*1000)+'[1]5. Плата за УРП'!$D$6</f>
        <v>695.04200023399108</v>
      </c>
      <c r="I46" s="34">
        <f>SUMIFS('[1]1. Отчет АТС'!$C:$C,'[1]1. Отчет АТС'!$A:$A,$A46,'[1]1. Отчет АТС'!$B:$B,7)+'[1]2. Иные услуги'!$D$11+('[1]3. Услуги по передаче'!$F$10)+('[1]4. СН (Установленные)'!$E$12*1000)+'[1]5. Плата за УРП'!$D$6</f>
        <v>698.502000233991</v>
      </c>
      <c r="J46" s="34">
        <f>SUMIFS('[1]1. Отчет АТС'!$C:$C,'[1]1. Отчет АТС'!$A:$A,$A46,'[1]1. Отчет АТС'!$B:$B,8)+'[1]2. Иные услуги'!$D$11+('[1]3. Услуги по передаче'!$F$10)+('[1]4. СН (Установленные)'!$E$12*1000)+'[1]5. Плата за УРП'!$D$6</f>
        <v>1956.4820002339911</v>
      </c>
      <c r="K46" s="34">
        <f>SUMIFS('[1]1. Отчет АТС'!$C:$C,'[1]1. Отчет АТС'!$A:$A,$A46,'[1]1. Отчет АТС'!$B:$B,9)+'[1]2. Иные услуги'!$D$11+('[1]3. Услуги по передаче'!$F$10)+('[1]4. СН (Установленные)'!$E$12*1000)+'[1]5. Плата за УРП'!$D$6</f>
        <v>2296.0620002339911</v>
      </c>
      <c r="L46" s="34">
        <f>SUMIFS('[1]1. Отчет АТС'!$C:$C,'[1]1. Отчет АТС'!$A:$A,$A46,'[1]1. Отчет АТС'!$B:$B,10)+'[1]2. Иные услуги'!$D$11+('[1]3. Услуги по передаче'!$F$10)+('[1]4. СН (Установленные)'!$E$12*1000)+'[1]5. Плата за УРП'!$D$6</f>
        <v>2419.832000233991</v>
      </c>
      <c r="M46" s="34">
        <f>SUMIFS('[1]1. Отчет АТС'!$C:$C,'[1]1. Отчет АТС'!$A:$A,$A46,'[1]1. Отчет АТС'!$B:$B,11)+'[1]2. Иные услуги'!$D$11+('[1]3. Услуги по передаче'!$F$10)+('[1]4. СН (Установленные)'!$E$12*1000)+'[1]5. Плата за УРП'!$D$6</f>
        <v>2428.1920002339912</v>
      </c>
      <c r="N46" s="34">
        <f>SUMIFS('[1]1. Отчет АТС'!$C:$C,'[1]1. Отчет АТС'!$A:$A,$A46,'[1]1. Отчет АТС'!$B:$B,12)+'[1]2. Иные услуги'!$D$11+('[1]3. Услуги по передаче'!$F$10)+('[1]4. СН (Установленные)'!$E$12*1000)+'[1]5. Плата за УРП'!$D$6</f>
        <v>2424.2120002339911</v>
      </c>
      <c r="O46" s="34">
        <f>SUMIFS('[1]1. Отчет АТС'!$C:$C,'[1]1. Отчет АТС'!$A:$A,$A46,'[1]1. Отчет АТС'!$B:$B,13)+'[1]2. Иные услуги'!$D$11+('[1]3. Услуги по передаче'!$F$10)+('[1]4. СН (Установленные)'!$E$12*1000)+'[1]5. Плата за УРП'!$D$6</f>
        <v>2453.5320002339913</v>
      </c>
      <c r="P46" s="34">
        <f>SUMIFS('[1]1. Отчет АТС'!$C:$C,'[1]1. Отчет АТС'!$A:$A,$A46,'[1]1. Отчет АТС'!$B:$B,14)+'[1]2. Иные услуги'!$D$11+('[1]3. Услуги по передаче'!$F$10)+('[1]4. СН (Установленные)'!$E$12*1000)+'[1]5. Плата за УРП'!$D$6</f>
        <v>2519.642000233991</v>
      </c>
      <c r="Q46" s="34">
        <f>SUMIFS('[1]1. Отчет АТС'!$C:$C,'[1]1. Отчет АТС'!$A:$A,$A46,'[1]1. Отчет АТС'!$B:$B,15)+'[1]2. Иные услуги'!$D$11+('[1]3. Услуги по передаче'!$F$10)+('[1]4. СН (Установленные)'!$E$12*1000)+'[1]5. Плата за УРП'!$D$6</f>
        <v>2569.852000233991</v>
      </c>
      <c r="R46" s="34">
        <f>SUMIFS('[1]1. Отчет АТС'!$C:$C,'[1]1. Отчет АТС'!$A:$A,$A46,'[1]1. Отчет АТС'!$B:$B,16)+'[1]2. Иные услуги'!$D$11+('[1]3. Услуги по передаче'!$F$10)+('[1]4. СН (Установленные)'!$E$12*1000)+'[1]5. Плата за УРП'!$D$6</f>
        <v>2608.7120002339911</v>
      </c>
      <c r="S46" s="34">
        <f>SUMIFS('[1]1. Отчет АТС'!$C:$C,'[1]1. Отчет АТС'!$A:$A,$A46,'[1]1. Отчет АТС'!$B:$B,17)+'[1]2. Иные услуги'!$D$11+('[1]3. Услуги по передаче'!$F$10)+('[1]4. СН (Установленные)'!$E$12*1000)+'[1]5. Плата за УРП'!$D$6</f>
        <v>2630.392000233991</v>
      </c>
      <c r="T46" s="34">
        <f>SUMIFS('[1]1. Отчет АТС'!$C:$C,'[1]1. Отчет АТС'!$A:$A,$A46,'[1]1. Отчет АТС'!$B:$B,18)+'[1]2. Иные услуги'!$D$11+('[1]3. Услуги по передаче'!$F$10)+('[1]4. СН (Установленные)'!$E$12*1000)+'[1]5. Плата за УРП'!$D$6</f>
        <v>2631.0320002339913</v>
      </c>
      <c r="U46" s="34">
        <f>SUMIFS('[1]1. Отчет АТС'!$C:$C,'[1]1. Отчет АТС'!$A:$A,$A46,'[1]1. Отчет АТС'!$B:$B,19)+'[1]2. Иные услуги'!$D$11+('[1]3. Услуги по передаче'!$F$10)+('[1]4. СН (Установленные)'!$E$12*1000)+'[1]5. Плата за УРП'!$D$6</f>
        <v>2522.1720002339912</v>
      </c>
      <c r="V46" s="34">
        <f>SUMIFS('[1]1. Отчет АТС'!$C:$C,'[1]1. Отчет АТС'!$A:$A,$A46,'[1]1. Отчет АТС'!$B:$B,20)+'[1]2. Иные услуги'!$D$11+('[1]3. Услуги по передаче'!$F$10)+('[1]4. СН (Установленные)'!$E$12*1000)+'[1]5. Плата за УРП'!$D$6</f>
        <v>2555.9320002339909</v>
      </c>
      <c r="W46" s="34">
        <f>SUMIFS('[1]1. Отчет АТС'!$C:$C,'[1]1. Отчет АТС'!$A:$A,$A46,'[1]1. Отчет АТС'!$B:$B,21)+'[1]2. Иные услуги'!$D$11+('[1]3. Услуги по передаче'!$F$10)+('[1]4. СН (Установленные)'!$E$12*1000)+'[1]5. Плата за УРП'!$D$6</f>
        <v>2567.9720002339909</v>
      </c>
      <c r="X46" s="34">
        <f>SUMIFS('[1]1. Отчет АТС'!$C:$C,'[1]1. Отчет АТС'!$A:$A,$A46,'[1]1. Отчет АТС'!$B:$B,22)+'[1]2. Иные услуги'!$D$11+('[1]3. Услуги по передаче'!$F$10)+('[1]4. СН (Установленные)'!$E$12*1000)+'[1]5. Плата за УРП'!$D$6</f>
        <v>2428.3420002339908</v>
      </c>
      <c r="Y46" s="34">
        <f>SUMIFS('[1]1. Отчет АТС'!$C:$C,'[1]1. Отчет АТС'!$A:$A,$A46,'[1]1. Отчет АТС'!$B:$B,23)+'[1]2. Иные услуги'!$D$11+('[1]3. Услуги по передаче'!$F$10)+('[1]4. СН (Установленные)'!$E$12*1000)+'[1]5. Плата за УРП'!$D$6</f>
        <v>2044.6920002339912</v>
      </c>
    </row>
    <row r="47" spans="1:25" ht="15">
      <c r="A47" s="33">
        <v>45446</v>
      </c>
      <c r="B47" s="34">
        <f>SUMIFS('[1]1. Отчет АТС'!$C:$C,'[1]1. Отчет АТС'!$A:$A,$A47,'[1]1. Отчет АТС'!$B:$B,0)+'[1]2. Иные услуги'!$D$11+('[1]3. Услуги по передаче'!$F$10)+('[1]4. СН (Установленные)'!$E$12*1000)+'[1]5. Плата за УРП'!$D$6</f>
        <v>1917.342000233991</v>
      </c>
      <c r="C47" s="34">
        <f>SUMIFS('[1]1. Отчет АТС'!$C:$C,'[1]1. Отчет АТС'!$A:$A,$A47,'[1]1. Отчет АТС'!$B:$B,1)+'[1]2. Иные услуги'!$D$11+('[1]3. Услуги по передаче'!$F$10)+('[1]4. СН (Установленные)'!$E$12*1000)+'[1]5. Плата за УРП'!$D$6</f>
        <v>1698.7220002339909</v>
      </c>
      <c r="D47" s="34">
        <f>SUMIFS('[1]1. Отчет АТС'!$C:$C,'[1]1. Отчет АТС'!$A:$A,$A47,'[1]1. Отчет АТС'!$B:$B,2)+'[1]2. Иные услуги'!$D$11+('[1]3. Услуги по передаче'!$F$10)+('[1]4. СН (Установленные)'!$E$12*1000)+'[1]5. Плата за УРП'!$D$6</f>
        <v>1665.612000233991</v>
      </c>
      <c r="E47" s="34">
        <f>SUMIFS('[1]1. Отчет АТС'!$C:$C,'[1]1. Отчет АТС'!$A:$A,$A47,'[1]1. Отчет АТС'!$B:$B,3)+'[1]2. Иные услуги'!$D$11+('[1]3. Услуги по передаче'!$F$10)+('[1]4. СН (Установленные)'!$E$12*1000)+'[1]5. Плата за УРП'!$D$6</f>
        <v>1510.642000233991</v>
      </c>
      <c r="F47" s="34">
        <f>SUMIFS('[1]1. Отчет АТС'!$C:$C,'[1]1. Отчет АТС'!$A:$A,$A47,'[1]1. Отчет АТС'!$B:$B,4)+'[1]2. Иные услуги'!$D$11+('[1]3. Услуги по передаче'!$F$10)+('[1]4. СН (Установленные)'!$E$12*1000)+'[1]5. Плата за УРП'!$D$6</f>
        <v>1443.8120002339911</v>
      </c>
      <c r="G47" s="34">
        <f>SUMIFS('[1]1. Отчет АТС'!$C:$C,'[1]1. Отчет АТС'!$A:$A,$A47,'[1]1. Отчет АТС'!$B:$B,5)+'[1]2. Иные услуги'!$D$11+('[1]3. Услуги по передаче'!$F$10)+('[1]4. СН (Установленные)'!$E$12*1000)+'[1]5. Плата за УРП'!$D$6</f>
        <v>1643.9320002339909</v>
      </c>
      <c r="H47" s="34">
        <f>SUMIFS('[1]1. Отчет АТС'!$C:$C,'[1]1. Отчет АТС'!$A:$A,$A47,'[1]1. Отчет АТС'!$B:$B,6)+'[1]2. Иные услуги'!$D$11+('[1]3. Услуги по передаче'!$F$10)+('[1]4. СН (Установленные)'!$E$12*1000)+'[1]5. Плата за УРП'!$D$6</f>
        <v>1789.072000233991</v>
      </c>
      <c r="I47" s="34">
        <f>SUMIFS('[1]1. Отчет АТС'!$C:$C,'[1]1. Отчет АТС'!$A:$A,$A47,'[1]1. Отчет АТС'!$B:$B,7)+'[1]2. Иные услуги'!$D$11+('[1]3. Услуги по передаче'!$F$10)+('[1]4. СН (Установленные)'!$E$12*1000)+'[1]5. Плата за УРП'!$D$6</f>
        <v>1988.642000233991</v>
      </c>
      <c r="J47" s="34">
        <f>SUMIFS('[1]1. Отчет АТС'!$C:$C,'[1]1. Отчет АТС'!$A:$A,$A47,'[1]1. Отчет АТС'!$B:$B,8)+'[1]2. Иные услуги'!$D$11+('[1]3. Услуги по передаче'!$F$10)+('[1]4. СН (Установленные)'!$E$12*1000)+'[1]5. Плата за УРП'!$D$6</f>
        <v>2480.832000233991</v>
      </c>
      <c r="K47" s="34">
        <f>SUMIFS('[1]1. Отчет АТС'!$C:$C,'[1]1. Отчет АТС'!$A:$A,$A47,'[1]1. Отчет АТС'!$B:$B,9)+'[1]2. Иные услуги'!$D$11+('[1]3. Услуги по передаче'!$F$10)+('[1]4. СН (Установленные)'!$E$12*1000)+'[1]5. Плата за УРП'!$D$6</f>
        <v>2688.2720002339911</v>
      </c>
      <c r="L47" s="34">
        <f>SUMIFS('[1]1. Отчет АТС'!$C:$C,'[1]1. Отчет АТС'!$A:$A,$A47,'[1]1. Отчет АТС'!$B:$B,10)+'[1]2. Иные услуги'!$D$11+('[1]3. Услуги по передаче'!$F$10)+('[1]4. СН (Установленные)'!$E$12*1000)+'[1]5. Плата за УРП'!$D$6</f>
        <v>2691.2620002339909</v>
      </c>
      <c r="M47" s="34">
        <f>SUMIFS('[1]1. Отчет АТС'!$C:$C,'[1]1. Отчет АТС'!$A:$A,$A47,'[1]1. Отчет АТС'!$B:$B,11)+'[1]2. Иные услуги'!$D$11+('[1]3. Услуги по передаче'!$F$10)+('[1]4. СН (Установленные)'!$E$12*1000)+'[1]5. Плата за УРП'!$D$6</f>
        <v>2669.9520002339914</v>
      </c>
      <c r="N47" s="34">
        <f>SUMIFS('[1]1. Отчет АТС'!$C:$C,'[1]1. Отчет АТС'!$A:$A,$A47,'[1]1. Отчет АТС'!$B:$B,12)+'[1]2. Иные услуги'!$D$11+('[1]3. Услуги по передаче'!$F$10)+('[1]4. СН (Установленные)'!$E$12*1000)+'[1]5. Плата за УРП'!$D$6</f>
        <v>2670.3420002339908</v>
      </c>
      <c r="O47" s="34">
        <f>SUMIFS('[1]1. Отчет АТС'!$C:$C,'[1]1. Отчет АТС'!$A:$A,$A47,'[1]1. Отчет АТС'!$B:$B,13)+'[1]2. Иные услуги'!$D$11+('[1]3. Услуги по передаче'!$F$10)+('[1]4. СН (Установленные)'!$E$12*1000)+'[1]5. Плата за УРП'!$D$6</f>
        <v>2671.0420002339911</v>
      </c>
      <c r="P47" s="34">
        <f>SUMIFS('[1]1. Отчет АТС'!$C:$C,'[1]1. Отчет АТС'!$A:$A,$A47,'[1]1. Отчет АТС'!$B:$B,14)+'[1]2. Иные услуги'!$D$11+('[1]3. Услуги по передаче'!$F$10)+('[1]4. СН (Установленные)'!$E$12*1000)+'[1]5. Плата за УРП'!$D$6</f>
        <v>2675.8620002339912</v>
      </c>
      <c r="Q47" s="34">
        <f>SUMIFS('[1]1. Отчет АТС'!$C:$C,'[1]1. Отчет АТС'!$A:$A,$A47,'[1]1. Отчет АТС'!$B:$B,15)+'[1]2. Иные услуги'!$D$11+('[1]3. Услуги по передаче'!$F$10)+('[1]4. СН (Установленные)'!$E$12*1000)+'[1]5. Плата за УРП'!$D$6</f>
        <v>2667.0020002339911</v>
      </c>
      <c r="R47" s="34">
        <f>SUMIFS('[1]1. Отчет АТС'!$C:$C,'[1]1. Отчет АТС'!$A:$A,$A47,'[1]1. Отчет АТС'!$B:$B,16)+'[1]2. Иные услуги'!$D$11+('[1]3. Услуги по передаче'!$F$10)+('[1]4. СН (Установленные)'!$E$12*1000)+'[1]5. Плата за УРП'!$D$6</f>
        <v>2663.7520002339911</v>
      </c>
      <c r="S47" s="34">
        <f>SUMIFS('[1]1. Отчет АТС'!$C:$C,'[1]1. Отчет АТС'!$A:$A,$A47,'[1]1. Отчет АТС'!$B:$B,17)+'[1]2. Иные услуги'!$D$11+('[1]3. Услуги по передаче'!$F$10)+('[1]4. СН (Установленные)'!$E$12*1000)+'[1]5. Плата за УРП'!$D$6</f>
        <v>2662.4420002339912</v>
      </c>
      <c r="T47" s="34">
        <f>SUMIFS('[1]1. Отчет АТС'!$C:$C,'[1]1. Отчет АТС'!$A:$A,$A47,'[1]1. Отчет АТС'!$B:$B,18)+'[1]2. Иные услуги'!$D$11+('[1]3. Услуги по передаче'!$F$10)+('[1]4. СН (Установленные)'!$E$12*1000)+'[1]5. Плата за УРП'!$D$6</f>
        <v>2662.2020002339914</v>
      </c>
      <c r="U47" s="34">
        <f>SUMIFS('[1]1. Отчет АТС'!$C:$C,'[1]1. Отчет АТС'!$A:$A,$A47,'[1]1. Отчет АТС'!$B:$B,19)+'[1]2. Иные услуги'!$D$11+('[1]3. Услуги по передаче'!$F$10)+('[1]4. СН (Установленные)'!$E$12*1000)+'[1]5. Плата за УРП'!$D$6</f>
        <v>2529.352000233991</v>
      </c>
      <c r="V47" s="34">
        <f>SUMIFS('[1]1. Отчет АТС'!$C:$C,'[1]1. Отчет АТС'!$A:$A,$A47,'[1]1. Отчет АТС'!$B:$B,20)+'[1]2. Иные услуги'!$D$11+('[1]3. Услуги по передаче'!$F$10)+('[1]4. СН (Установленные)'!$E$12*1000)+'[1]5. Плата за УРП'!$D$6</f>
        <v>2580.4420002339912</v>
      </c>
      <c r="W47" s="34">
        <f>SUMIFS('[1]1. Отчет АТС'!$C:$C,'[1]1. Отчет АТС'!$A:$A,$A47,'[1]1. Отчет АТС'!$B:$B,21)+'[1]2. Иные услуги'!$D$11+('[1]3. Услуги по передаче'!$F$10)+('[1]4. СН (Установленные)'!$E$12*1000)+'[1]5. Плата за УРП'!$D$6</f>
        <v>2569.2920002339911</v>
      </c>
      <c r="X47" s="34">
        <f>SUMIFS('[1]1. Отчет АТС'!$C:$C,'[1]1. Отчет АТС'!$A:$A,$A47,'[1]1. Отчет АТС'!$B:$B,22)+'[1]2. Иные услуги'!$D$11+('[1]3. Услуги по передаче'!$F$10)+('[1]4. СН (Установленные)'!$E$12*1000)+'[1]5. Плата за УРП'!$D$6</f>
        <v>2248.7720002339911</v>
      </c>
      <c r="Y47" s="34">
        <f>SUMIFS('[1]1. Отчет АТС'!$C:$C,'[1]1. Отчет АТС'!$A:$A,$A47,'[1]1. Отчет АТС'!$B:$B,23)+'[1]2. Иные услуги'!$D$11+('[1]3. Услуги по передаче'!$F$10)+('[1]4. СН (Установленные)'!$E$12*1000)+'[1]5. Плата за УРП'!$D$6</f>
        <v>1988.2820002339911</v>
      </c>
    </row>
    <row r="48" spans="1:25" ht="15">
      <c r="A48" s="33">
        <v>45447</v>
      </c>
      <c r="B48" s="34">
        <f>SUMIFS('[1]1. Отчет АТС'!$C:$C,'[1]1. Отчет АТС'!$A:$A,$A48,'[1]1. Отчет АТС'!$B:$B,0)+'[1]2. Иные услуги'!$D$11+('[1]3. Услуги по передаче'!$F$10)+('[1]4. СН (Установленные)'!$E$12*1000)+'[1]5. Плата за УРП'!$D$6</f>
        <v>2012.082000233991</v>
      </c>
      <c r="C48" s="34">
        <f>SUMIFS('[1]1. Отчет АТС'!$C:$C,'[1]1. Отчет АТС'!$A:$A,$A48,'[1]1. Отчет АТС'!$B:$B,1)+'[1]2. Иные услуги'!$D$11+('[1]3. Услуги по передаче'!$F$10)+('[1]4. СН (Установленные)'!$E$12*1000)+'[1]5. Плата за УРП'!$D$6</f>
        <v>1784.842000233991</v>
      </c>
      <c r="D48" s="34">
        <f>SUMIFS('[1]1. Отчет АТС'!$C:$C,'[1]1. Отчет АТС'!$A:$A,$A48,'[1]1. Отчет АТС'!$B:$B,2)+'[1]2. Иные услуги'!$D$11+('[1]3. Услуги по передаче'!$F$10)+('[1]4. СН (Установленные)'!$E$12*1000)+'[1]5. Плата за УРП'!$D$6</f>
        <v>1648.5320002339909</v>
      </c>
      <c r="E48" s="34">
        <f>SUMIFS('[1]1. Отчет АТС'!$C:$C,'[1]1. Отчет АТС'!$A:$A,$A48,'[1]1. Отчет АТС'!$B:$B,3)+'[1]2. Иные услуги'!$D$11+('[1]3. Услуги по передаче'!$F$10)+('[1]4. СН (Установленные)'!$E$12*1000)+'[1]5. Плата за УРП'!$D$6</f>
        <v>1551.4620002339909</v>
      </c>
      <c r="F48" s="34">
        <f>SUMIFS('[1]1. Отчет АТС'!$C:$C,'[1]1. Отчет АТС'!$A:$A,$A48,'[1]1. Отчет АТС'!$B:$B,4)+'[1]2. Иные услуги'!$D$11+('[1]3. Услуги по передаче'!$F$10)+('[1]4. СН (Установленные)'!$E$12*1000)+'[1]5. Плата за УРП'!$D$6</f>
        <v>1553.612000233991</v>
      </c>
      <c r="G48" s="34">
        <f>SUMIFS('[1]1. Отчет АТС'!$C:$C,'[1]1. Отчет АТС'!$A:$A,$A48,'[1]1. Отчет АТС'!$B:$B,5)+'[1]2. Иные услуги'!$D$11+('[1]3. Услуги по передаче'!$F$10)+('[1]4. СН (Установленные)'!$E$12*1000)+'[1]5. Плата за УРП'!$D$6</f>
        <v>1725.7920002339911</v>
      </c>
      <c r="H48" s="34">
        <f>SUMIFS('[1]1. Отчет АТС'!$C:$C,'[1]1. Отчет АТС'!$A:$A,$A48,'[1]1. Отчет АТС'!$B:$B,6)+'[1]2. Иные услуги'!$D$11+('[1]3. Услуги по передаче'!$F$10)+('[1]4. СН (Установленные)'!$E$12*1000)+'[1]5. Плата за УРП'!$D$6</f>
        <v>1845.4420002339912</v>
      </c>
      <c r="I48" s="34">
        <f>SUMIFS('[1]1. Отчет АТС'!$C:$C,'[1]1. Отчет АТС'!$A:$A,$A48,'[1]1. Отчет АТС'!$B:$B,7)+'[1]2. Иные услуги'!$D$11+('[1]3. Услуги по передаче'!$F$10)+('[1]4. СН (Установленные)'!$E$12*1000)+'[1]5. Плата за УРП'!$D$6</f>
        <v>2094.8420002339908</v>
      </c>
      <c r="J48" s="34">
        <f>SUMIFS('[1]1. Отчет АТС'!$C:$C,'[1]1. Отчет АТС'!$A:$A,$A48,'[1]1. Отчет АТС'!$B:$B,8)+'[1]2. Иные услуги'!$D$11+('[1]3. Услуги по передаче'!$F$10)+('[1]4. СН (Установленные)'!$E$12*1000)+'[1]5. Плата за УРП'!$D$6</f>
        <v>2551.1820002339909</v>
      </c>
      <c r="K48" s="34">
        <f>SUMIFS('[1]1. Отчет АТС'!$C:$C,'[1]1. Отчет АТС'!$A:$A,$A48,'[1]1. Отчет АТС'!$B:$B,9)+'[1]2. Иные услуги'!$D$11+('[1]3. Услуги по передаче'!$F$10)+('[1]4. СН (Установленные)'!$E$12*1000)+'[1]5. Плата за УРП'!$D$6</f>
        <v>2702.622000233991</v>
      </c>
      <c r="L48" s="34">
        <f>SUMIFS('[1]1. Отчет АТС'!$C:$C,'[1]1. Отчет АТС'!$A:$A,$A48,'[1]1. Отчет АТС'!$B:$B,10)+'[1]2. Иные услуги'!$D$11+('[1]3. Услуги по передаче'!$F$10)+('[1]4. СН (Установленные)'!$E$12*1000)+'[1]5. Плата за УРП'!$D$6</f>
        <v>2714.0420002339911</v>
      </c>
      <c r="M48" s="34">
        <f>SUMIFS('[1]1. Отчет АТС'!$C:$C,'[1]1. Отчет АТС'!$A:$A,$A48,'[1]1. Отчет АТС'!$B:$B,11)+'[1]2. Иные услуги'!$D$11+('[1]3. Услуги по передаче'!$F$10)+('[1]4. СН (Установленные)'!$E$12*1000)+'[1]5. Плата за УРП'!$D$6</f>
        <v>2714.2820002339913</v>
      </c>
      <c r="N48" s="34">
        <f>SUMIFS('[1]1. Отчет АТС'!$C:$C,'[1]1. Отчет АТС'!$A:$A,$A48,'[1]1. Отчет АТС'!$B:$B,12)+'[1]2. Иные услуги'!$D$11+('[1]3. Услуги по передаче'!$F$10)+('[1]4. СН (Установленные)'!$E$12*1000)+'[1]5. Плата за УРП'!$D$6</f>
        <v>2706.8420002339908</v>
      </c>
      <c r="O48" s="34">
        <f>SUMIFS('[1]1. Отчет АТС'!$C:$C,'[1]1. Отчет АТС'!$A:$A,$A48,'[1]1. Отчет АТС'!$B:$B,13)+'[1]2. Иные услуги'!$D$11+('[1]3. Услуги по передаче'!$F$10)+('[1]4. СН (Установленные)'!$E$12*1000)+'[1]5. Плата за УРП'!$D$6</f>
        <v>2707.0120002339909</v>
      </c>
      <c r="P48" s="34">
        <f>SUMIFS('[1]1. Отчет АТС'!$C:$C,'[1]1. Отчет АТС'!$A:$A,$A48,'[1]1. Отчет АТС'!$B:$B,14)+'[1]2. Иные услуги'!$D$11+('[1]3. Услуги по передаче'!$F$10)+('[1]4. СН (Установленные)'!$E$12*1000)+'[1]5. Плата за УРП'!$D$6</f>
        <v>2708.6320002339908</v>
      </c>
      <c r="Q48" s="34">
        <f>SUMIFS('[1]1. Отчет АТС'!$C:$C,'[1]1. Отчет АТС'!$A:$A,$A48,'[1]1. Отчет АТС'!$B:$B,15)+'[1]2. Иные услуги'!$D$11+('[1]3. Услуги по передаче'!$F$10)+('[1]4. СН (Установленные)'!$E$12*1000)+'[1]5. Плата за УРП'!$D$6</f>
        <v>2706.4920002339913</v>
      </c>
      <c r="R48" s="34">
        <f>SUMIFS('[1]1. Отчет АТС'!$C:$C,'[1]1. Отчет АТС'!$A:$A,$A48,'[1]1. Отчет АТС'!$B:$B,16)+'[1]2. Иные услуги'!$D$11+('[1]3. Услуги по передаче'!$F$10)+('[1]4. СН (Установленные)'!$E$12*1000)+'[1]5. Плата за УРП'!$D$6</f>
        <v>2713.7220002339909</v>
      </c>
      <c r="S48" s="34">
        <f>SUMIFS('[1]1. Отчет АТС'!$C:$C,'[1]1. Отчет АТС'!$A:$A,$A48,'[1]1. Отчет АТС'!$B:$B,17)+'[1]2. Иные услуги'!$D$11+('[1]3. Услуги по передаче'!$F$10)+('[1]4. СН (Установленные)'!$E$12*1000)+'[1]5. Плата за УРП'!$D$6</f>
        <v>2714.832000233991</v>
      </c>
      <c r="T48" s="34">
        <f>SUMIFS('[1]1. Отчет АТС'!$C:$C,'[1]1. Отчет АТС'!$A:$A,$A48,'[1]1. Отчет АТС'!$B:$B,18)+'[1]2. Иные услуги'!$D$11+('[1]3. Услуги по передаче'!$F$10)+('[1]4. СН (Установленные)'!$E$12*1000)+'[1]5. Плата за УРП'!$D$6</f>
        <v>2716.3820002339908</v>
      </c>
      <c r="U48" s="34">
        <f>SUMIFS('[1]1. Отчет АТС'!$C:$C,'[1]1. Отчет АТС'!$A:$A,$A48,'[1]1. Отчет АТС'!$B:$B,19)+'[1]2. Иные услуги'!$D$11+('[1]3. Услуги по передаче'!$F$10)+('[1]4. СН (Установленные)'!$E$12*1000)+'[1]5. Плата за УРП'!$D$6</f>
        <v>2698.3620002339912</v>
      </c>
      <c r="V48" s="34">
        <f>SUMIFS('[1]1. Отчет АТС'!$C:$C,'[1]1. Отчет АТС'!$A:$A,$A48,'[1]1. Отчет АТС'!$B:$B,20)+'[1]2. Иные услуги'!$D$11+('[1]3. Услуги по передаче'!$F$10)+('[1]4. СН (Установленные)'!$E$12*1000)+'[1]5. Плата за УРП'!$D$6</f>
        <v>2697.332000233991</v>
      </c>
      <c r="W48" s="34">
        <f>SUMIFS('[1]1. Отчет АТС'!$C:$C,'[1]1. Отчет АТС'!$A:$A,$A48,'[1]1. Отчет АТС'!$B:$B,21)+'[1]2. Иные услуги'!$D$11+('[1]3. Услуги по передаче'!$F$10)+('[1]4. СН (Установленные)'!$E$12*1000)+'[1]5. Плата за УРП'!$D$6</f>
        <v>2705.4920002339913</v>
      </c>
      <c r="X48" s="34">
        <f>SUMIFS('[1]1. Отчет АТС'!$C:$C,'[1]1. Отчет АТС'!$A:$A,$A48,'[1]1. Отчет АТС'!$B:$B,22)+'[1]2. Иные услуги'!$D$11+('[1]3. Услуги по передаче'!$F$10)+('[1]4. СН (Установленные)'!$E$12*1000)+'[1]5. Плата за УРП'!$D$6</f>
        <v>2244.9420002339912</v>
      </c>
      <c r="Y48" s="34">
        <f>SUMIFS('[1]1. Отчет АТС'!$C:$C,'[1]1. Отчет АТС'!$A:$A,$A48,'[1]1. Отчет АТС'!$B:$B,23)+'[1]2. Иные услуги'!$D$11+('[1]3. Услуги по передаче'!$F$10)+('[1]4. СН (Установленные)'!$E$12*1000)+'[1]5. Плата за УРП'!$D$6</f>
        <v>1989.332000233991</v>
      </c>
    </row>
    <row r="49" spans="1:25" ht="15">
      <c r="A49" s="33">
        <v>45448</v>
      </c>
      <c r="B49" s="34">
        <f>SUMIFS('[1]1. Отчет АТС'!$C:$C,'[1]1. Отчет АТС'!$A:$A,$A49,'[1]1. Отчет АТС'!$B:$B,0)+'[1]2. Иные услуги'!$D$11+('[1]3. Услуги по передаче'!$F$10)+('[1]4. СН (Установленные)'!$E$12*1000)+'[1]5. Плата за УРП'!$D$6</f>
        <v>1823.632000233991</v>
      </c>
      <c r="C49" s="34">
        <f>SUMIFS('[1]1. Отчет АТС'!$C:$C,'[1]1. Отчет АТС'!$A:$A,$A49,'[1]1. Отчет АТС'!$B:$B,1)+'[1]2. Иные услуги'!$D$11+('[1]3. Услуги по передаче'!$F$10)+('[1]4. СН (Установленные)'!$E$12*1000)+'[1]5. Плата за УРП'!$D$6</f>
        <v>1647.0320002339909</v>
      </c>
      <c r="D49" s="34">
        <f>SUMIFS('[1]1. Отчет АТС'!$C:$C,'[1]1. Отчет АТС'!$A:$A,$A49,'[1]1. Отчет АТС'!$B:$B,2)+'[1]2. Иные услуги'!$D$11+('[1]3. Услуги по передаче'!$F$10)+('[1]4. СН (Установленные)'!$E$12*1000)+'[1]5. Плата за УРП'!$D$6</f>
        <v>1509.882000233991</v>
      </c>
      <c r="E49" s="34">
        <f>SUMIFS('[1]1. Отчет АТС'!$C:$C,'[1]1. Отчет АТС'!$A:$A,$A49,'[1]1. Отчет АТС'!$B:$B,3)+'[1]2. Иные услуги'!$D$11+('[1]3. Услуги по передаче'!$F$10)+('[1]4. СН (Установленные)'!$E$12*1000)+'[1]5. Плата за УРП'!$D$6</f>
        <v>1418.902000233991</v>
      </c>
      <c r="F49" s="34">
        <f>SUMIFS('[1]1. Отчет АТС'!$C:$C,'[1]1. Отчет АТС'!$A:$A,$A49,'[1]1. Отчет АТС'!$B:$B,4)+'[1]2. Иные услуги'!$D$11+('[1]3. Услуги по передаче'!$F$10)+('[1]4. СН (Установленные)'!$E$12*1000)+'[1]5. Плата за УРП'!$D$6</f>
        <v>689.78200023399108</v>
      </c>
      <c r="G49" s="34">
        <f>SUMIFS('[1]1. Отчет АТС'!$C:$C,'[1]1. Отчет АТС'!$A:$A,$A49,'[1]1. Отчет АТС'!$B:$B,5)+'[1]2. Иные услуги'!$D$11+('[1]3. Услуги по передаче'!$F$10)+('[1]4. СН (Установленные)'!$E$12*1000)+'[1]5. Плата за УРП'!$D$6</f>
        <v>689.78200023399108</v>
      </c>
      <c r="H49" s="34">
        <f>SUMIFS('[1]1. Отчет АТС'!$C:$C,'[1]1. Отчет АТС'!$A:$A,$A49,'[1]1. Отчет АТС'!$B:$B,6)+'[1]2. Иные услуги'!$D$11+('[1]3. Услуги по передаче'!$F$10)+('[1]4. СН (Установленные)'!$E$12*1000)+'[1]5. Плата за УРП'!$D$6</f>
        <v>894.02200023399109</v>
      </c>
      <c r="I49" s="34">
        <f>SUMIFS('[1]1. Отчет АТС'!$C:$C,'[1]1. Отчет АТС'!$A:$A,$A49,'[1]1. Отчет АТС'!$B:$B,7)+'[1]2. Иные услуги'!$D$11+('[1]3. Услуги по передаче'!$F$10)+('[1]4. СН (Установленные)'!$E$12*1000)+'[1]5. Плата за УРП'!$D$6</f>
        <v>797.88200023399099</v>
      </c>
      <c r="J49" s="34">
        <f>SUMIFS('[1]1. Отчет АТС'!$C:$C,'[1]1. Отчет АТС'!$A:$A,$A49,'[1]1. Отчет АТС'!$B:$B,8)+'[1]2. Иные услуги'!$D$11+('[1]3. Услуги по передаче'!$F$10)+('[1]4. СН (Установленные)'!$E$12*1000)+'[1]5. Плата за УРП'!$D$6</f>
        <v>2423.6720002339912</v>
      </c>
      <c r="K49" s="34">
        <f>SUMIFS('[1]1. Отчет АТС'!$C:$C,'[1]1. Отчет АТС'!$A:$A,$A49,'[1]1. Отчет АТС'!$B:$B,9)+'[1]2. Иные услуги'!$D$11+('[1]3. Услуги по передаче'!$F$10)+('[1]4. СН (Установленные)'!$E$12*1000)+'[1]5. Плата за УРП'!$D$6</f>
        <v>2671.6920002339912</v>
      </c>
      <c r="L49" s="34">
        <f>SUMIFS('[1]1. Отчет АТС'!$C:$C,'[1]1. Отчет АТС'!$A:$A,$A49,'[1]1. Отчет АТС'!$B:$B,10)+'[1]2. Иные услуги'!$D$11+('[1]3. Услуги по передаче'!$F$10)+('[1]4. СН (Установленные)'!$E$12*1000)+'[1]5. Плата за УРП'!$D$6</f>
        <v>2694.7220002339909</v>
      </c>
      <c r="M49" s="34">
        <f>SUMIFS('[1]1. Отчет АТС'!$C:$C,'[1]1. Отчет АТС'!$A:$A,$A49,'[1]1. Отчет АТС'!$B:$B,11)+'[1]2. Иные услуги'!$D$11+('[1]3. Услуги по передаче'!$F$10)+('[1]4. СН (Установленные)'!$E$12*1000)+'[1]5. Плата за УРП'!$D$6</f>
        <v>2684.2520002339911</v>
      </c>
      <c r="N49" s="34">
        <f>SUMIFS('[1]1. Отчет АТС'!$C:$C,'[1]1. Отчет АТС'!$A:$A,$A49,'[1]1. Отчет АТС'!$B:$B,12)+'[1]2. Иные услуги'!$D$11+('[1]3. Услуги по передаче'!$F$10)+('[1]4. СН (Установленные)'!$E$12*1000)+'[1]5. Плата за УРП'!$D$6</f>
        <v>2685.9420002339912</v>
      </c>
      <c r="O49" s="34">
        <f>SUMIFS('[1]1. Отчет АТС'!$C:$C,'[1]1. Отчет АТС'!$A:$A,$A49,'[1]1. Отчет АТС'!$B:$B,13)+'[1]2. Иные услуги'!$D$11+('[1]3. Услуги по передаче'!$F$10)+('[1]4. СН (Установленные)'!$E$12*1000)+'[1]5. Плата за УРП'!$D$6</f>
        <v>2686.7220002339909</v>
      </c>
      <c r="P49" s="34">
        <f>SUMIFS('[1]1. Отчет АТС'!$C:$C,'[1]1. Отчет АТС'!$A:$A,$A49,'[1]1. Отчет АТС'!$B:$B,14)+'[1]2. Иные услуги'!$D$11+('[1]3. Услуги по передаче'!$F$10)+('[1]4. СН (Установленные)'!$E$12*1000)+'[1]5. Плата за УРП'!$D$6</f>
        <v>2686.9220002339912</v>
      </c>
      <c r="Q49" s="34">
        <f>SUMIFS('[1]1. Отчет АТС'!$C:$C,'[1]1. Отчет АТС'!$A:$A,$A49,'[1]1. Отчет АТС'!$B:$B,15)+'[1]2. Иные услуги'!$D$11+('[1]3. Услуги по передаче'!$F$10)+('[1]4. СН (Установленные)'!$E$12*1000)+'[1]5. Плата за УРП'!$D$6</f>
        <v>2687.9820002339911</v>
      </c>
      <c r="R49" s="34">
        <f>SUMIFS('[1]1. Отчет АТС'!$C:$C,'[1]1. Отчет АТС'!$A:$A,$A49,'[1]1. Отчет АТС'!$B:$B,16)+'[1]2. Иные услуги'!$D$11+('[1]3. Услуги по передаче'!$F$10)+('[1]4. СН (Установленные)'!$E$12*1000)+'[1]5. Плата за УРП'!$D$6</f>
        <v>2688.2920002339911</v>
      </c>
      <c r="S49" s="34">
        <f>SUMIFS('[1]1. Отчет АТС'!$C:$C,'[1]1. Отчет АТС'!$A:$A,$A49,'[1]1. Отчет АТС'!$B:$B,17)+'[1]2. Иные услуги'!$D$11+('[1]3. Услуги по передаче'!$F$10)+('[1]4. СН (Установленные)'!$E$12*1000)+'[1]5. Плата за УРП'!$D$6</f>
        <v>2714.9920002339913</v>
      </c>
      <c r="T49" s="34">
        <f>SUMIFS('[1]1. Отчет АТС'!$C:$C,'[1]1. Отчет АТС'!$A:$A,$A49,'[1]1. Отчет АТС'!$B:$B,18)+'[1]2. Иные услуги'!$D$11+('[1]3. Услуги по передаче'!$F$10)+('[1]4. СН (Установленные)'!$E$12*1000)+'[1]5. Плата за УРП'!$D$6</f>
        <v>2699.8020002339908</v>
      </c>
      <c r="U49" s="34">
        <f>SUMIFS('[1]1. Отчет АТС'!$C:$C,'[1]1. Отчет АТС'!$A:$A,$A49,'[1]1. Отчет АТС'!$B:$B,19)+'[1]2. Иные услуги'!$D$11+('[1]3. Услуги по передаче'!$F$10)+('[1]4. СН (Установленные)'!$E$12*1000)+'[1]5. Плата за УРП'!$D$6</f>
        <v>2664.9020002339912</v>
      </c>
      <c r="V49" s="34">
        <f>SUMIFS('[1]1. Отчет АТС'!$C:$C,'[1]1. Отчет АТС'!$A:$A,$A49,'[1]1. Отчет АТС'!$B:$B,20)+'[1]2. Иные услуги'!$D$11+('[1]3. Услуги по передаче'!$F$10)+('[1]4. СН (Установленные)'!$E$12*1000)+'[1]5. Плата за УРП'!$D$6</f>
        <v>2680.7820002339913</v>
      </c>
      <c r="W49" s="34">
        <f>SUMIFS('[1]1. Отчет АТС'!$C:$C,'[1]1. Отчет АТС'!$A:$A,$A49,'[1]1. Отчет АТС'!$B:$B,21)+'[1]2. Иные услуги'!$D$11+('[1]3. Услуги по передаче'!$F$10)+('[1]4. СН (Установленные)'!$E$12*1000)+'[1]5. Плата за УРП'!$D$6</f>
        <v>2678.7220002339909</v>
      </c>
      <c r="X49" s="34">
        <f>SUMIFS('[1]1. Отчет АТС'!$C:$C,'[1]1. Отчет АТС'!$A:$A,$A49,'[1]1. Отчет АТС'!$B:$B,22)+'[1]2. Иные услуги'!$D$11+('[1]3. Услуги по передаче'!$F$10)+('[1]4. СН (Установленные)'!$E$12*1000)+'[1]5. Плата за УРП'!$D$6</f>
        <v>2234.122000233991</v>
      </c>
      <c r="Y49" s="34">
        <f>SUMIFS('[1]1. Отчет АТС'!$C:$C,'[1]1. Отчет АТС'!$A:$A,$A49,'[1]1. Отчет АТС'!$B:$B,23)+'[1]2. Иные услуги'!$D$11+('[1]3. Услуги по передаче'!$F$10)+('[1]4. СН (Установленные)'!$E$12*1000)+'[1]5. Плата за УРП'!$D$6</f>
        <v>1920.392000233991</v>
      </c>
    </row>
    <row r="50" spans="1:25" ht="15">
      <c r="A50" s="33">
        <v>45449</v>
      </c>
      <c r="B50" s="34">
        <f>SUMIFS('[1]1. Отчет АТС'!$C:$C,'[1]1. Отчет АТС'!$A:$A,$A50,'[1]1. Отчет АТС'!$B:$B,0)+'[1]2. Иные услуги'!$D$11+('[1]3. Услуги по передаче'!$F$10)+('[1]4. СН (Установленные)'!$E$12*1000)+'[1]5. Плата за УРП'!$D$6</f>
        <v>1567.882000233991</v>
      </c>
      <c r="C50" s="34">
        <f>SUMIFS('[1]1. Отчет АТС'!$C:$C,'[1]1. Отчет АТС'!$A:$A,$A50,'[1]1. Отчет АТС'!$B:$B,1)+'[1]2. Иные услуги'!$D$11+('[1]3. Услуги по передаче'!$F$10)+('[1]4. СН (Установленные)'!$E$12*1000)+'[1]5. Плата за УРП'!$D$6</f>
        <v>1453.672000233991</v>
      </c>
      <c r="D50" s="34">
        <f>SUMIFS('[1]1. Отчет АТС'!$C:$C,'[1]1. Отчет АТС'!$A:$A,$A50,'[1]1. Отчет АТС'!$B:$B,2)+'[1]2. Иные услуги'!$D$11+('[1]3. Услуги по передаче'!$F$10)+('[1]4. СН (Установленные)'!$E$12*1000)+'[1]5. Плата за УРП'!$D$6</f>
        <v>1346.5720002339908</v>
      </c>
      <c r="E50" s="34">
        <f>SUMIFS('[1]1. Отчет АТС'!$C:$C,'[1]1. Отчет АТС'!$A:$A,$A50,'[1]1. Отчет АТС'!$B:$B,3)+'[1]2. Иные услуги'!$D$11+('[1]3. Услуги по передаче'!$F$10)+('[1]4. СН (Установленные)'!$E$12*1000)+'[1]5. Плата за УРП'!$D$6</f>
        <v>689.78200023399108</v>
      </c>
      <c r="F50" s="34">
        <f>SUMIFS('[1]1. Отчет АТС'!$C:$C,'[1]1. Отчет АТС'!$A:$A,$A50,'[1]1. Отчет АТС'!$B:$B,4)+'[1]2. Иные услуги'!$D$11+('[1]3. Услуги по передаче'!$F$10)+('[1]4. СН (Установленные)'!$E$12*1000)+'[1]5. Плата за УРП'!$D$6</f>
        <v>689.78200023399108</v>
      </c>
      <c r="G50" s="34">
        <f>SUMIFS('[1]1. Отчет АТС'!$C:$C,'[1]1. Отчет АТС'!$A:$A,$A50,'[1]1. Отчет АТС'!$B:$B,5)+'[1]2. Иные услуги'!$D$11+('[1]3. Услуги по передаче'!$F$10)+('[1]4. СН (Установленные)'!$E$12*1000)+'[1]5. Плата за УРП'!$D$6</f>
        <v>689.78200023399108</v>
      </c>
      <c r="H50" s="34">
        <f>SUMIFS('[1]1. Отчет АТС'!$C:$C,'[1]1. Отчет АТС'!$A:$A,$A50,'[1]1. Отчет АТС'!$B:$B,6)+'[1]2. Иные услуги'!$D$11+('[1]3. Услуги по передаче'!$F$10)+('[1]4. СН (Установленные)'!$E$12*1000)+'[1]5. Плата за УРП'!$D$6</f>
        <v>830.42200023399096</v>
      </c>
      <c r="I50" s="34">
        <f>SUMIFS('[1]1. Отчет АТС'!$C:$C,'[1]1. Отчет АТС'!$A:$A,$A50,'[1]1. Отчет АТС'!$B:$B,7)+'[1]2. Иные услуги'!$D$11+('[1]3. Услуги по передаче'!$F$10)+('[1]4. СН (Установленные)'!$E$12*1000)+'[1]5. Плата за УРП'!$D$6</f>
        <v>1803.9520002339912</v>
      </c>
      <c r="J50" s="34">
        <f>SUMIFS('[1]1. Отчет АТС'!$C:$C,'[1]1. Отчет АТС'!$A:$A,$A50,'[1]1. Отчет АТС'!$B:$B,8)+'[1]2. Иные услуги'!$D$11+('[1]3. Услуги по передаче'!$F$10)+('[1]4. СН (Установленные)'!$E$12*1000)+'[1]5. Плата за УРП'!$D$6</f>
        <v>2269.1720002339912</v>
      </c>
      <c r="K50" s="34">
        <f>SUMIFS('[1]1. Отчет АТС'!$C:$C,'[1]1. Отчет АТС'!$A:$A,$A50,'[1]1. Отчет АТС'!$B:$B,9)+'[1]2. Иные услуги'!$D$11+('[1]3. Услуги по передаче'!$F$10)+('[1]4. СН (Установленные)'!$E$12*1000)+'[1]5. Плата за УРП'!$D$6</f>
        <v>2668.142000233991</v>
      </c>
      <c r="L50" s="34">
        <f>SUMIFS('[1]1. Отчет АТС'!$C:$C,'[1]1. Отчет АТС'!$A:$A,$A50,'[1]1. Отчет АТС'!$B:$B,10)+'[1]2. Иные услуги'!$D$11+('[1]3. Услуги по передаче'!$F$10)+('[1]4. СН (Установленные)'!$E$12*1000)+'[1]5. Плата за УРП'!$D$6</f>
        <v>2708.6320002339908</v>
      </c>
      <c r="M50" s="34">
        <f>SUMIFS('[1]1. Отчет АТС'!$C:$C,'[1]1. Отчет АТС'!$A:$A,$A50,'[1]1. Отчет АТС'!$B:$B,11)+'[1]2. Иные услуги'!$D$11+('[1]3. Услуги по передаче'!$F$10)+('[1]4. СН (Установленные)'!$E$12*1000)+'[1]5. Плата за УРП'!$D$6</f>
        <v>2714.6120002339912</v>
      </c>
      <c r="N50" s="34">
        <f>SUMIFS('[1]1. Отчет АТС'!$C:$C,'[1]1. Отчет АТС'!$A:$A,$A50,'[1]1. Отчет АТС'!$B:$B,12)+'[1]2. Иные услуги'!$D$11+('[1]3. Услуги по передаче'!$F$10)+('[1]4. СН (Установленные)'!$E$12*1000)+'[1]5. Плата за УРП'!$D$6</f>
        <v>2710.5920002339908</v>
      </c>
      <c r="O50" s="34">
        <f>SUMIFS('[1]1. Отчет АТС'!$C:$C,'[1]1. Отчет АТС'!$A:$A,$A50,'[1]1. Отчет АТС'!$B:$B,13)+'[1]2. Иные услуги'!$D$11+('[1]3. Услуги по передаче'!$F$10)+('[1]4. СН (Установленные)'!$E$12*1000)+'[1]5. Плата за УРП'!$D$6</f>
        <v>2706.3820002339908</v>
      </c>
      <c r="P50" s="34">
        <f>SUMIFS('[1]1. Отчет АТС'!$C:$C,'[1]1. Отчет АТС'!$A:$A,$A50,'[1]1. Отчет АТС'!$B:$B,14)+'[1]2. Иные услуги'!$D$11+('[1]3. Услуги по передаче'!$F$10)+('[1]4. СН (Установленные)'!$E$12*1000)+'[1]5. Плата за УРП'!$D$6</f>
        <v>2728.3120002339911</v>
      </c>
      <c r="Q50" s="34">
        <f>SUMIFS('[1]1. Отчет АТС'!$C:$C,'[1]1. Отчет АТС'!$A:$A,$A50,'[1]1. Отчет АТС'!$B:$B,15)+'[1]2. Иные услуги'!$D$11+('[1]3. Услуги по передаче'!$F$10)+('[1]4. СН (Установленные)'!$E$12*1000)+'[1]5. Плата за УРП'!$D$6</f>
        <v>2734.4520002339909</v>
      </c>
      <c r="R50" s="34">
        <f>SUMIFS('[1]1. Отчет АТС'!$C:$C,'[1]1. Отчет АТС'!$A:$A,$A50,'[1]1. Отчет АТС'!$B:$B,16)+'[1]2. Иные услуги'!$D$11+('[1]3. Услуги по передаче'!$F$10)+('[1]4. СН (Установленные)'!$E$12*1000)+'[1]5. Плата за УРП'!$D$6</f>
        <v>2722.5620002339911</v>
      </c>
      <c r="S50" s="34">
        <f>SUMIFS('[1]1. Отчет АТС'!$C:$C,'[1]1. Отчет АТС'!$A:$A,$A50,'[1]1. Отчет АТС'!$B:$B,17)+'[1]2. Иные услуги'!$D$11+('[1]3. Услуги по передаче'!$F$10)+('[1]4. СН (Установленные)'!$E$12*1000)+'[1]5. Плата за УРП'!$D$6</f>
        <v>2707.5520002339908</v>
      </c>
      <c r="T50" s="34">
        <f>SUMIFS('[1]1. Отчет АТС'!$C:$C,'[1]1. Отчет АТС'!$A:$A,$A50,'[1]1. Отчет АТС'!$B:$B,18)+'[1]2. Иные услуги'!$D$11+('[1]3. Услуги по передаче'!$F$10)+('[1]4. СН (Установленные)'!$E$12*1000)+'[1]5. Плата за УРП'!$D$6</f>
        <v>2691.4420002339912</v>
      </c>
      <c r="U50" s="34">
        <f>SUMIFS('[1]1. Отчет АТС'!$C:$C,'[1]1. Отчет АТС'!$A:$A,$A50,'[1]1. Отчет АТС'!$B:$B,19)+'[1]2. Иные услуги'!$D$11+('[1]3. Услуги по передаче'!$F$10)+('[1]4. СН (Установленные)'!$E$12*1000)+'[1]5. Плата за УРП'!$D$6</f>
        <v>2514.4220002339912</v>
      </c>
      <c r="V50" s="34">
        <f>SUMIFS('[1]1. Отчет АТС'!$C:$C,'[1]1. Отчет АТС'!$A:$A,$A50,'[1]1. Отчет АТС'!$B:$B,20)+'[1]2. Иные услуги'!$D$11+('[1]3. Услуги по передаче'!$F$10)+('[1]4. СН (Установленные)'!$E$12*1000)+'[1]5. Плата за УРП'!$D$6</f>
        <v>2600.4720002339909</v>
      </c>
      <c r="W50" s="34">
        <f>SUMIFS('[1]1. Отчет АТС'!$C:$C,'[1]1. Отчет АТС'!$A:$A,$A50,'[1]1. Отчет АТС'!$B:$B,21)+'[1]2. Иные услуги'!$D$11+('[1]3. Услуги по передаче'!$F$10)+('[1]4. СН (Установленные)'!$E$12*1000)+'[1]5. Плата за УРП'!$D$6</f>
        <v>2517.142000233991</v>
      </c>
      <c r="X50" s="34">
        <f>SUMIFS('[1]1. Отчет АТС'!$C:$C,'[1]1. Отчет АТС'!$A:$A,$A50,'[1]1. Отчет АТС'!$B:$B,22)+'[1]2. Иные услуги'!$D$11+('[1]3. Услуги по передаче'!$F$10)+('[1]4. СН (Установленные)'!$E$12*1000)+'[1]5. Плата за УРП'!$D$6</f>
        <v>2066.3120002339911</v>
      </c>
      <c r="Y50" s="34">
        <f>SUMIFS('[1]1. Отчет АТС'!$C:$C,'[1]1. Отчет АТС'!$A:$A,$A50,'[1]1. Отчет АТС'!$B:$B,23)+'[1]2. Иные услуги'!$D$11+('[1]3. Услуги по передаче'!$F$10)+('[1]4. СН (Установленные)'!$E$12*1000)+'[1]5. Плата за УРП'!$D$6</f>
        <v>1780.2420002339911</v>
      </c>
    </row>
    <row r="51" spans="1:25" ht="15">
      <c r="A51" s="33">
        <v>45450</v>
      </c>
      <c r="B51" s="34">
        <f>SUMIFS('[1]1. Отчет АТС'!$C:$C,'[1]1. Отчет АТС'!$A:$A,$A51,'[1]1. Отчет АТС'!$B:$B,0)+'[1]2. Иные услуги'!$D$11+('[1]3. Услуги по передаче'!$F$10)+('[1]4. СН (Установленные)'!$E$12*1000)+'[1]5. Плата за УРП'!$D$6</f>
        <v>1622.642000233991</v>
      </c>
      <c r="C51" s="34">
        <f>SUMIFS('[1]1. Отчет АТС'!$C:$C,'[1]1. Отчет АТС'!$A:$A,$A51,'[1]1. Отчет АТС'!$B:$B,1)+'[1]2. Иные услуги'!$D$11+('[1]3. Услуги по передаче'!$F$10)+('[1]4. СН (Установленные)'!$E$12*1000)+'[1]5. Плата за УРП'!$D$6</f>
        <v>1436.602000233991</v>
      </c>
      <c r="D51" s="34">
        <f>SUMIFS('[1]1. Отчет АТС'!$C:$C,'[1]1. Отчет АТС'!$A:$A,$A51,'[1]1. Отчет АТС'!$B:$B,2)+'[1]2. Иные услуги'!$D$11+('[1]3. Услуги по передаче'!$F$10)+('[1]4. СН (Установленные)'!$E$12*1000)+'[1]5. Плата за УРП'!$D$6</f>
        <v>798.56200023399106</v>
      </c>
      <c r="E51" s="34">
        <f>SUMIFS('[1]1. Отчет АТС'!$C:$C,'[1]1. Отчет АТС'!$A:$A,$A51,'[1]1. Отчет АТС'!$B:$B,3)+'[1]2. Иные услуги'!$D$11+('[1]3. Услуги по передаче'!$F$10)+('[1]4. СН (Установленные)'!$E$12*1000)+'[1]5. Плата за УРП'!$D$6</f>
        <v>785.66200023399097</v>
      </c>
      <c r="F51" s="34">
        <f>SUMIFS('[1]1. Отчет АТС'!$C:$C,'[1]1. Отчет АТС'!$A:$A,$A51,'[1]1. Отчет АТС'!$B:$B,4)+'[1]2. Иные услуги'!$D$11+('[1]3. Услуги по передаче'!$F$10)+('[1]4. СН (Установленные)'!$E$12*1000)+'[1]5. Плата за УРП'!$D$6</f>
        <v>778.73200023399102</v>
      </c>
      <c r="G51" s="34">
        <f>SUMIFS('[1]1. Отчет АТС'!$C:$C,'[1]1. Отчет АТС'!$A:$A,$A51,'[1]1. Отчет АТС'!$B:$B,5)+'[1]2. Иные услуги'!$D$11+('[1]3. Услуги по передаче'!$F$10)+('[1]4. СН (Установленные)'!$E$12*1000)+'[1]5. Плата за УРП'!$D$6</f>
        <v>803.83200023399104</v>
      </c>
      <c r="H51" s="34">
        <f>SUMIFS('[1]1. Отчет АТС'!$C:$C,'[1]1. Отчет АТС'!$A:$A,$A51,'[1]1. Отчет АТС'!$B:$B,6)+'[1]2. Иные услуги'!$D$11+('[1]3. Услуги по передаче'!$F$10)+('[1]4. СН (Установленные)'!$E$12*1000)+'[1]5. Плата за УРП'!$D$6</f>
        <v>1653.602000233991</v>
      </c>
      <c r="I51" s="34">
        <f>SUMIFS('[1]1. Отчет АТС'!$C:$C,'[1]1. Отчет АТС'!$A:$A,$A51,'[1]1. Отчет АТС'!$B:$B,7)+'[1]2. Иные услуги'!$D$11+('[1]3. Услуги по передаче'!$F$10)+('[1]4. СН (Установленные)'!$E$12*1000)+'[1]5. Плата за УРП'!$D$6</f>
        <v>1945.4320002339912</v>
      </c>
      <c r="J51" s="34">
        <f>SUMIFS('[1]1. Отчет АТС'!$C:$C,'[1]1. Отчет АТС'!$A:$A,$A51,'[1]1. Отчет АТС'!$B:$B,8)+'[1]2. Иные услуги'!$D$11+('[1]3. Услуги по передаче'!$F$10)+('[1]4. СН (Установленные)'!$E$12*1000)+'[1]5. Плата за УРП'!$D$6</f>
        <v>2315.4220002339912</v>
      </c>
      <c r="K51" s="34">
        <f>SUMIFS('[1]1. Отчет АТС'!$C:$C,'[1]1. Отчет АТС'!$A:$A,$A51,'[1]1. Отчет АТС'!$B:$B,9)+'[1]2. Иные услуги'!$D$11+('[1]3. Услуги по передаче'!$F$10)+('[1]4. СН (Установленные)'!$E$12*1000)+'[1]5. Плата за УРП'!$D$6</f>
        <v>2689.892000233991</v>
      </c>
      <c r="L51" s="34">
        <f>SUMIFS('[1]1. Отчет АТС'!$C:$C,'[1]1. Отчет АТС'!$A:$A,$A51,'[1]1. Отчет АТС'!$B:$B,10)+'[1]2. Иные услуги'!$D$11+('[1]3. Услуги по передаче'!$F$10)+('[1]4. СН (Установленные)'!$E$12*1000)+'[1]5. Плата за УРП'!$D$6</f>
        <v>2691.6920002339912</v>
      </c>
      <c r="M51" s="34">
        <f>SUMIFS('[1]1. Отчет АТС'!$C:$C,'[1]1. Отчет АТС'!$A:$A,$A51,'[1]1. Отчет АТС'!$B:$B,11)+'[1]2. Иные услуги'!$D$11+('[1]3. Услуги по передаче'!$F$10)+('[1]4. СН (Установленные)'!$E$12*1000)+'[1]5. Плата за УРП'!$D$6</f>
        <v>2693.832000233991</v>
      </c>
      <c r="N51" s="34">
        <f>SUMIFS('[1]1. Отчет АТС'!$C:$C,'[1]1. Отчет АТС'!$A:$A,$A51,'[1]1. Отчет АТС'!$B:$B,12)+'[1]2. Иные услуги'!$D$11+('[1]3. Услуги по передаче'!$F$10)+('[1]4. СН (Установленные)'!$E$12*1000)+'[1]5. Плата за УРП'!$D$6</f>
        <v>2697.6320002339908</v>
      </c>
      <c r="O51" s="34">
        <f>SUMIFS('[1]1. Отчет АТС'!$C:$C,'[1]1. Отчет АТС'!$A:$A,$A51,'[1]1. Отчет АТС'!$B:$B,13)+'[1]2. Иные услуги'!$D$11+('[1]3. Услуги по передаче'!$F$10)+('[1]4. СН (Установленные)'!$E$12*1000)+'[1]5. Плата за УРП'!$D$6</f>
        <v>2695.2620002339909</v>
      </c>
      <c r="P51" s="34">
        <f>SUMIFS('[1]1. Отчет АТС'!$C:$C,'[1]1. Отчет АТС'!$A:$A,$A51,'[1]1. Отчет АТС'!$B:$B,14)+'[1]2. Иные услуги'!$D$11+('[1]3. Услуги по передаче'!$F$10)+('[1]4. СН (Установленные)'!$E$12*1000)+'[1]5. Плата за УРП'!$D$6</f>
        <v>2701.2620002339909</v>
      </c>
      <c r="Q51" s="34">
        <f>SUMIFS('[1]1. Отчет АТС'!$C:$C,'[1]1. Отчет АТС'!$A:$A,$A51,'[1]1. Отчет АТС'!$B:$B,15)+'[1]2. Иные услуги'!$D$11+('[1]3. Услуги по передаче'!$F$10)+('[1]4. СН (Установленные)'!$E$12*1000)+'[1]5. Плата за УРП'!$D$6</f>
        <v>2702.0020002339911</v>
      </c>
      <c r="R51" s="34">
        <f>SUMIFS('[1]1. Отчет АТС'!$C:$C,'[1]1. Отчет АТС'!$A:$A,$A51,'[1]1. Отчет АТС'!$B:$B,16)+'[1]2. Иные услуги'!$D$11+('[1]3. Услуги по передаче'!$F$10)+('[1]4. СН (Установленные)'!$E$12*1000)+'[1]5. Плата за УРП'!$D$6</f>
        <v>2739.5920002339908</v>
      </c>
      <c r="S51" s="34">
        <f>SUMIFS('[1]1. Отчет АТС'!$C:$C,'[1]1. Отчет АТС'!$A:$A,$A51,'[1]1. Отчет АТС'!$B:$B,17)+'[1]2. Иные услуги'!$D$11+('[1]3. Услуги по передаче'!$F$10)+('[1]4. СН (Установленные)'!$E$12*1000)+'[1]5. Плата за УРП'!$D$6</f>
        <v>2719.2320002339911</v>
      </c>
      <c r="T51" s="34">
        <f>SUMIFS('[1]1. Отчет АТС'!$C:$C,'[1]1. Отчет АТС'!$A:$A,$A51,'[1]1. Отчет АТС'!$B:$B,18)+'[1]2. Иные услуги'!$D$11+('[1]3. Услуги по передаче'!$F$10)+('[1]4. СН (Установленные)'!$E$12*1000)+'[1]5. Плата за УРП'!$D$6</f>
        <v>2729.7620002339909</v>
      </c>
      <c r="U51" s="34">
        <f>SUMIFS('[1]1. Отчет АТС'!$C:$C,'[1]1. Отчет АТС'!$A:$A,$A51,'[1]1. Отчет АТС'!$B:$B,19)+'[1]2. Иные услуги'!$D$11+('[1]3. Услуги по передаче'!$F$10)+('[1]4. СН (Установленные)'!$E$12*1000)+'[1]5. Плата за УРП'!$D$6</f>
        <v>2694.9120002339914</v>
      </c>
      <c r="V51" s="34">
        <f>SUMIFS('[1]1. Отчет АТС'!$C:$C,'[1]1. Отчет АТС'!$A:$A,$A51,'[1]1. Отчет АТС'!$B:$B,20)+'[1]2. Иные услуги'!$D$11+('[1]3. Услуги по передаче'!$F$10)+('[1]4. СН (Установленные)'!$E$12*1000)+'[1]5. Плата за УРП'!$D$6</f>
        <v>2731.102000233991</v>
      </c>
      <c r="W51" s="34">
        <f>SUMIFS('[1]1. Отчет АТС'!$C:$C,'[1]1. Отчет АТС'!$A:$A,$A51,'[1]1. Отчет АТС'!$B:$B,21)+'[1]2. Иные услуги'!$D$11+('[1]3. Услуги по передаче'!$F$10)+('[1]4. СН (Установленные)'!$E$12*1000)+'[1]5. Плата за УРП'!$D$6</f>
        <v>2723.2320002339911</v>
      </c>
      <c r="X51" s="34">
        <f>SUMIFS('[1]1. Отчет АТС'!$C:$C,'[1]1. Отчет АТС'!$A:$A,$A51,'[1]1. Отчет АТС'!$B:$B,22)+'[1]2. Иные услуги'!$D$11+('[1]3. Услуги по передаче'!$F$10)+('[1]4. СН (Установленные)'!$E$12*1000)+'[1]5. Плата за УРП'!$D$6</f>
        <v>2341.892000233991</v>
      </c>
      <c r="Y51" s="34">
        <f>SUMIFS('[1]1. Отчет АТС'!$C:$C,'[1]1. Отчет АТС'!$A:$A,$A51,'[1]1. Отчет АТС'!$B:$B,23)+'[1]2. Иные услуги'!$D$11+('[1]3. Услуги по передаче'!$F$10)+('[1]4. СН (Установленные)'!$E$12*1000)+'[1]5. Плата за УРП'!$D$6</f>
        <v>1971.332000233991</v>
      </c>
    </row>
    <row r="52" spans="1:25" ht="15">
      <c r="A52" s="33">
        <v>45451</v>
      </c>
      <c r="B52" s="34">
        <f>SUMIFS('[1]1. Отчет АТС'!$C:$C,'[1]1. Отчет АТС'!$A:$A,$A52,'[1]1. Отчет АТС'!$B:$B,0)+'[1]2. Иные услуги'!$D$11+('[1]3. Услуги по передаче'!$F$10)+('[1]4. СН (Установленные)'!$E$12*1000)+'[1]5. Плата за УРП'!$D$6</f>
        <v>1901.092000233991</v>
      </c>
      <c r="C52" s="34">
        <f>SUMIFS('[1]1. Отчет АТС'!$C:$C,'[1]1. Отчет АТС'!$A:$A,$A52,'[1]1. Отчет АТС'!$B:$B,1)+'[1]2. Иные услуги'!$D$11+('[1]3. Услуги по передаче'!$F$10)+('[1]4. СН (Установленные)'!$E$12*1000)+'[1]5. Плата за УРП'!$D$6</f>
        <v>1682.1920002339909</v>
      </c>
      <c r="D52" s="34">
        <f>SUMIFS('[1]1. Отчет АТС'!$C:$C,'[1]1. Отчет АТС'!$A:$A,$A52,'[1]1. Отчет АТС'!$B:$B,2)+'[1]2. Иные услуги'!$D$11+('[1]3. Услуги по передаче'!$F$10)+('[1]4. СН (Установленные)'!$E$12*1000)+'[1]5. Плата за УРП'!$D$6</f>
        <v>1541.9420002339909</v>
      </c>
      <c r="E52" s="34">
        <f>SUMIFS('[1]1. Отчет АТС'!$C:$C,'[1]1. Отчет АТС'!$A:$A,$A52,'[1]1. Отчет АТС'!$B:$B,3)+'[1]2. Иные услуги'!$D$11+('[1]3. Услуги по передаче'!$F$10)+('[1]4. СН (Установленные)'!$E$12*1000)+'[1]5. Плата за УРП'!$D$6</f>
        <v>1483.0320002339909</v>
      </c>
      <c r="F52" s="34">
        <f>SUMIFS('[1]1. Отчет АТС'!$C:$C,'[1]1. Отчет АТС'!$A:$A,$A52,'[1]1. Отчет АТС'!$B:$B,4)+'[1]2. Иные услуги'!$D$11+('[1]3. Услуги по передаче'!$F$10)+('[1]4. СН (Установленные)'!$E$12*1000)+'[1]5. Плата за УРП'!$D$6</f>
        <v>1486.7320002339911</v>
      </c>
      <c r="G52" s="34">
        <f>SUMIFS('[1]1. Отчет АТС'!$C:$C,'[1]1. Отчет АТС'!$A:$A,$A52,'[1]1. Отчет АТС'!$B:$B,5)+'[1]2. Иные услуги'!$D$11+('[1]3. Услуги по передаче'!$F$10)+('[1]4. СН (Установленные)'!$E$12*1000)+'[1]5. Плата за УРП'!$D$6</f>
        <v>1601.9520002339909</v>
      </c>
      <c r="H52" s="34">
        <f>SUMIFS('[1]1. Отчет АТС'!$C:$C,'[1]1. Отчет АТС'!$A:$A,$A52,'[1]1. Отчет АТС'!$B:$B,6)+'[1]2. Иные услуги'!$D$11+('[1]3. Услуги по передаче'!$F$10)+('[1]4. СН (Установленные)'!$E$12*1000)+'[1]5. Плата за УРП'!$D$6</f>
        <v>1726.9520002339912</v>
      </c>
      <c r="I52" s="34">
        <f>SUMIFS('[1]1. Отчет АТС'!$C:$C,'[1]1. Отчет АТС'!$A:$A,$A52,'[1]1. Отчет АТС'!$B:$B,7)+'[1]2. Иные услуги'!$D$11+('[1]3. Услуги по передаче'!$F$10)+('[1]4. СН (Установленные)'!$E$12*1000)+'[1]5. Плата за УРП'!$D$6</f>
        <v>1913.842000233991</v>
      </c>
      <c r="J52" s="34">
        <f>SUMIFS('[1]1. Отчет АТС'!$C:$C,'[1]1. Отчет АТС'!$A:$A,$A52,'[1]1. Отчет АТС'!$B:$B,8)+'[1]2. Иные услуги'!$D$11+('[1]3. Услуги по передаче'!$F$10)+('[1]4. СН (Установленные)'!$E$12*1000)+'[1]5. Плата за УРП'!$D$6</f>
        <v>2409.8420002339908</v>
      </c>
      <c r="K52" s="34">
        <f>SUMIFS('[1]1. Отчет АТС'!$C:$C,'[1]1. Отчет АТС'!$A:$A,$A52,'[1]1. Отчет АТС'!$B:$B,9)+'[1]2. Иные услуги'!$D$11+('[1]3. Услуги по передаче'!$F$10)+('[1]4. СН (Установленные)'!$E$12*1000)+'[1]5. Плата за УРП'!$D$6</f>
        <v>2719.1120002339912</v>
      </c>
      <c r="L52" s="34">
        <f>SUMIFS('[1]1. Отчет АТС'!$C:$C,'[1]1. Отчет АТС'!$A:$A,$A52,'[1]1. Отчет АТС'!$B:$B,10)+'[1]2. Иные услуги'!$D$11+('[1]3. Услуги по передаче'!$F$10)+('[1]4. СН (Установленные)'!$E$12*1000)+'[1]5. Плата за УРП'!$D$6</f>
        <v>2739.582000233991</v>
      </c>
      <c r="M52" s="34">
        <f>SUMIFS('[1]1. Отчет АТС'!$C:$C,'[1]1. Отчет АТС'!$A:$A,$A52,'[1]1. Отчет АТС'!$B:$B,11)+'[1]2. Иные услуги'!$D$11+('[1]3. Услуги по передаче'!$F$10)+('[1]4. СН (Установленные)'!$E$12*1000)+'[1]5. Плата за УРП'!$D$6</f>
        <v>2745.6920002339907</v>
      </c>
      <c r="N52" s="34">
        <f>SUMIFS('[1]1. Отчет АТС'!$C:$C,'[1]1. Отчет АТС'!$A:$A,$A52,'[1]1. Отчет АТС'!$B:$B,12)+'[1]2. Иные услуги'!$D$11+('[1]3. Услуги по передаче'!$F$10)+('[1]4. СН (Установленные)'!$E$12*1000)+'[1]5. Плата за УРП'!$D$6</f>
        <v>2749.9520002339909</v>
      </c>
      <c r="O52" s="34">
        <f>SUMIFS('[1]1. Отчет АТС'!$C:$C,'[1]1. Отчет АТС'!$A:$A,$A52,'[1]1. Отчет АТС'!$B:$B,13)+'[1]2. Иные услуги'!$D$11+('[1]3. Услуги по передаче'!$F$10)+('[1]4. СН (Установленные)'!$E$12*1000)+'[1]5. Плата за УРП'!$D$6</f>
        <v>2747.3620002339908</v>
      </c>
      <c r="P52" s="34">
        <f>SUMIFS('[1]1. Отчет АТС'!$C:$C,'[1]1. Отчет АТС'!$A:$A,$A52,'[1]1. Отчет АТС'!$B:$B,14)+'[1]2. Иные услуги'!$D$11+('[1]3. Услуги по передаче'!$F$10)+('[1]4. СН (Установленные)'!$E$12*1000)+'[1]5. Плата за УРП'!$D$6</f>
        <v>2755.7320002339907</v>
      </c>
      <c r="Q52" s="34">
        <f>SUMIFS('[1]1. Отчет АТС'!$C:$C,'[1]1. Отчет АТС'!$A:$A,$A52,'[1]1. Отчет АТС'!$B:$B,15)+'[1]2. Иные услуги'!$D$11+('[1]3. Услуги по передаче'!$F$10)+('[1]4. СН (Установленные)'!$E$12*1000)+'[1]5. Плата за УРП'!$D$6</f>
        <v>2760.5420002339911</v>
      </c>
      <c r="R52" s="34">
        <f>SUMIFS('[1]1. Отчет АТС'!$C:$C,'[1]1. Отчет АТС'!$A:$A,$A52,'[1]1. Отчет АТС'!$B:$B,16)+'[1]2. Иные услуги'!$D$11+('[1]3. Услуги по передаче'!$F$10)+('[1]4. СН (Установленные)'!$E$12*1000)+'[1]5. Плата за УРП'!$D$6</f>
        <v>2775.1820002339909</v>
      </c>
      <c r="S52" s="34">
        <f>SUMIFS('[1]1. Отчет АТС'!$C:$C,'[1]1. Отчет АТС'!$A:$A,$A52,'[1]1. Отчет АТС'!$B:$B,17)+'[1]2. Иные услуги'!$D$11+('[1]3. Услуги по передаче'!$F$10)+('[1]4. СН (Установленные)'!$E$12*1000)+'[1]5. Плата за УРП'!$D$6</f>
        <v>2777.5020002339907</v>
      </c>
      <c r="T52" s="34">
        <f>SUMIFS('[1]1. Отчет АТС'!$C:$C,'[1]1. Отчет АТС'!$A:$A,$A52,'[1]1. Отчет АТС'!$B:$B,18)+'[1]2. Иные услуги'!$D$11+('[1]3. Услуги по передаче'!$F$10)+('[1]4. СН (Установленные)'!$E$12*1000)+'[1]5. Плата за УРП'!$D$6</f>
        <v>2768.2520002339907</v>
      </c>
      <c r="U52" s="34">
        <f>SUMIFS('[1]1. Отчет АТС'!$C:$C,'[1]1. Отчет АТС'!$A:$A,$A52,'[1]1. Отчет АТС'!$B:$B,19)+'[1]2. Иные услуги'!$D$11+('[1]3. Услуги по передаче'!$F$10)+('[1]4. СН (Установленные)'!$E$12*1000)+'[1]5. Плата за УРП'!$D$6</f>
        <v>2750.602000233991</v>
      </c>
      <c r="V52" s="34">
        <f>SUMIFS('[1]1. Отчет АТС'!$C:$C,'[1]1. Отчет АТС'!$A:$A,$A52,'[1]1. Отчет АТС'!$B:$B,20)+'[1]2. Иные услуги'!$D$11+('[1]3. Услуги по передаче'!$F$10)+('[1]4. СН (Установленные)'!$E$12*1000)+'[1]5. Плата за УРП'!$D$6</f>
        <v>2769.082000233991</v>
      </c>
      <c r="W52" s="34">
        <f>SUMIFS('[1]1. Отчет АТС'!$C:$C,'[1]1. Отчет АТС'!$A:$A,$A52,'[1]1. Отчет АТС'!$B:$B,21)+'[1]2. Иные услуги'!$D$11+('[1]3. Услуги по передаче'!$F$10)+('[1]4. СН (Установленные)'!$E$12*1000)+'[1]5. Плата за УРП'!$D$6</f>
        <v>2760.3420002339908</v>
      </c>
      <c r="X52" s="34">
        <f>SUMIFS('[1]1. Отчет АТС'!$C:$C,'[1]1. Отчет АТС'!$A:$A,$A52,'[1]1. Отчет АТС'!$B:$B,22)+'[1]2. Иные услуги'!$D$11+('[1]3. Услуги по передаче'!$F$10)+('[1]4. СН (Установленные)'!$E$12*1000)+'[1]5. Плата за УРП'!$D$6</f>
        <v>2655.8220002339913</v>
      </c>
      <c r="Y52" s="34">
        <f>SUMIFS('[1]1. Отчет АТС'!$C:$C,'[1]1. Отчет АТС'!$A:$A,$A52,'[1]1. Отчет АТС'!$B:$B,23)+'[1]2. Иные услуги'!$D$11+('[1]3. Услуги по передаче'!$F$10)+('[1]4. СН (Установленные)'!$E$12*1000)+'[1]5. Плата за УРП'!$D$6</f>
        <v>2147.0420002339911</v>
      </c>
    </row>
    <row r="53" spans="1:25" ht="15">
      <c r="A53" s="33">
        <v>45452</v>
      </c>
      <c r="B53" s="34">
        <f>SUMIFS('[1]1. Отчет АТС'!$C:$C,'[1]1. Отчет АТС'!$A:$A,$A53,'[1]1. Отчет АТС'!$B:$B,0)+'[1]2. Иные услуги'!$D$11+('[1]3. Услуги по передаче'!$F$10)+('[1]4. СН (Установленные)'!$E$12*1000)+'[1]5. Плата за УРП'!$D$6</f>
        <v>1819.9420002339912</v>
      </c>
      <c r="C53" s="34">
        <f>SUMIFS('[1]1. Отчет АТС'!$C:$C,'[1]1. Отчет АТС'!$A:$A,$A53,'[1]1. Отчет АТС'!$B:$B,1)+'[1]2. Иные услуги'!$D$11+('[1]3. Услуги по передаче'!$F$10)+('[1]4. СН (Установленные)'!$E$12*1000)+'[1]5. Плата за УРП'!$D$6</f>
        <v>1707.7320002339911</v>
      </c>
      <c r="D53" s="34">
        <f>SUMIFS('[1]1. Отчет АТС'!$C:$C,'[1]1. Отчет АТС'!$A:$A,$A53,'[1]1. Отчет АТС'!$B:$B,2)+'[1]2. Иные услуги'!$D$11+('[1]3. Услуги по передаче'!$F$10)+('[1]4. СН (Установленные)'!$E$12*1000)+'[1]5. Плата за УРП'!$D$6</f>
        <v>1537.4320002339909</v>
      </c>
      <c r="E53" s="34">
        <f>SUMIFS('[1]1. Отчет АТС'!$C:$C,'[1]1. Отчет АТС'!$A:$A,$A53,'[1]1. Отчет АТС'!$B:$B,3)+'[1]2. Иные услуги'!$D$11+('[1]3. Услуги по передаче'!$F$10)+('[1]4. СН (Установленные)'!$E$12*1000)+'[1]5. Плата за УРП'!$D$6</f>
        <v>1451.5920002339908</v>
      </c>
      <c r="F53" s="34">
        <f>SUMIFS('[1]1. Отчет АТС'!$C:$C,'[1]1. Отчет АТС'!$A:$A,$A53,'[1]1. Отчет АТС'!$B:$B,4)+'[1]2. Иные услуги'!$D$11+('[1]3. Услуги по передаче'!$F$10)+('[1]4. СН (Установленные)'!$E$12*1000)+'[1]5. Плата за УРП'!$D$6</f>
        <v>1401.912000233991</v>
      </c>
      <c r="G53" s="34">
        <f>SUMIFS('[1]1. Отчет АТС'!$C:$C,'[1]1. Отчет АТС'!$A:$A,$A53,'[1]1. Отчет АТС'!$B:$B,5)+'[1]2. Иные услуги'!$D$11+('[1]3. Услуги по передаче'!$F$10)+('[1]4. СН (Установленные)'!$E$12*1000)+'[1]5. Плата за УРП'!$D$6</f>
        <v>1438.2420002339909</v>
      </c>
      <c r="H53" s="34">
        <f>SUMIFS('[1]1. Отчет АТС'!$C:$C,'[1]1. Отчет АТС'!$A:$A,$A53,'[1]1. Отчет АТС'!$B:$B,6)+'[1]2. Иные услуги'!$D$11+('[1]3. Услуги по передаче'!$F$10)+('[1]4. СН (Установленные)'!$E$12*1000)+'[1]5. Плата за УРП'!$D$6</f>
        <v>1436.5720002339908</v>
      </c>
      <c r="I53" s="34">
        <f>SUMIFS('[1]1. Отчет АТС'!$C:$C,'[1]1. Отчет АТС'!$A:$A,$A53,'[1]1. Отчет АТС'!$B:$B,7)+'[1]2. Иные услуги'!$D$11+('[1]3. Услуги по передаче'!$F$10)+('[1]4. СН (Установленные)'!$E$12*1000)+'[1]5. Плата за УРП'!$D$6</f>
        <v>1827.622000233991</v>
      </c>
      <c r="J53" s="34">
        <f>SUMIFS('[1]1. Отчет АТС'!$C:$C,'[1]1. Отчет АТС'!$A:$A,$A53,'[1]1. Отчет АТС'!$B:$B,8)+'[1]2. Иные услуги'!$D$11+('[1]3. Услуги по передаче'!$F$10)+('[1]4. СН (Установленные)'!$E$12*1000)+'[1]5. Плата за УРП'!$D$6</f>
        <v>2180.0320002339913</v>
      </c>
      <c r="K53" s="34">
        <f>SUMIFS('[1]1. Отчет АТС'!$C:$C,'[1]1. Отчет АТС'!$A:$A,$A53,'[1]1. Отчет АТС'!$B:$B,9)+'[1]2. Иные услуги'!$D$11+('[1]3. Услуги по передаче'!$F$10)+('[1]4. СН (Установленные)'!$E$12*1000)+'[1]5. Плата за УРП'!$D$6</f>
        <v>2585.9820002339911</v>
      </c>
      <c r="L53" s="34">
        <f>SUMIFS('[1]1. Отчет АТС'!$C:$C,'[1]1. Отчет АТС'!$A:$A,$A53,'[1]1. Отчет АТС'!$B:$B,10)+'[1]2. Иные услуги'!$D$11+('[1]3. Услуги по передаче'!$F$10)+('[1]4. СН (Установленные)'!$E$12*1000)+'[1]5. Плата за УРП'!$D$6</f>
        <v>2711.5920002339908</v>
      </c>
      <c r="M53" s="34">
        <f>SUMIFS('[1]1. Отчет АТС'!$C:$C,'[1]1. Отчет АТС'!$A:$A,$A53,'[1]1. Отчет АТС'!$B:$B,11)+'[1]2. Иные услуги'!$D$11+('[1]3. Услуги по передаче'!$F$10)+('[1]4. СН (Установленные)'!$E$12*1000)+'[1]5. Плата за УРП'!$D$6</f>
        <v>2718.6620002339914</v>
      </c>
      <c r="N53" s="34">
        <f>SUMIFS('[1]1. Отчет АТС'!$C:$C,'[1]1. Отчет АТС'!$A:$A,$A53,'[1]1. Отчет АТС'!$B:$B,12)+'[1]2. Иные услуги'!$D$11+('[1]3. Услуги по передаче'!$F$10)+('[1]4. СН (Установленные)'!$E$12*1000)+'[1]5. Плата за УРП'!$D$6</f>
        <v>2718.4720002339909</v>
      </c>
      <c r="O53" s="34">
        <f>SUMIFS('[1]1. Отчет АТС'!$C:$C,'[1]1. Отчет АТС'!$A:$A,$A53,'[1]1. Отчет АТС'!$B:$B,13)+'[1]2. Иные услуги'!$D$11+('[1]3. Услуги по передаче'!$F$10)+('[1]4. СН (Установленные)'!$E$12*1000)+'[1]5. Плата за УРП'!$D$6</f>
        <v>2713.9420002339912</v>
      </c>
      <c r="P53" s="34">
        <f>SUMIFS('[1]1. Отчет АТС'!$C:$C,'[1]1. Отчет АТС'!$A:$A,$A53,'[1]1. Отчет АТС'!$B:$B,14)+'[1]2. Иные услуги'!$D$11+('[1]3. Услуги по передаче'!$F$10)+('[1]4. СН (Установленные)'!$E$12*1000)+'[1]5. Плата за УРП'!$D$6</f>
        <v>2718.3420002339908</v>
      </c>
      <c r="Q53" s="34">
        <f>SUMIFS('[1]1. Отчет АТС'!$C:$C,'[1]1. Отчет АТС'!$A:$A,$A53,'[1]1. Отчет АТС'!$B:$B,15)+'[1]2. Иные услуги'!$D$11+('[1]3. Услуги по передаче'!$F$10)+('[1]4. СН (Установленные)'!$E$12*1000)+'[1]5. Плата за УРП'!$D$6</f>
        <v>2718.3620002339912</v>
      </c>
      <c r="R53" s="34">
        <f>SUMIFS('[1]1. Отчет АТС'!$C:$C,'[1]1. Отчет АТС'!$A:$A,$A53,'[1]1. Отчет АТС'!$B:$B,16)+'[1]2. Иные услуги'!$D$11+('[1]3. Услуги по передаче'!$F$10)+('[1]4. СН (Установленные)'!$E$12*1000)+'[1]5. Плата за УРП'!$D$6</f>
        <v>2748.0420002339911</v>
      </c>
      <c r="S53" s="34">
        <f>SUMIFS('[1]1. Отчет АТС'!$C:$C,'[1]1. Отчет АТС'!$A:$A,$A53,'[1]1. Отчет АТС'!$B:$B,17)+'[1]2. Иные услуги'!$D$11+('[1]3. Услуги по передаче'!$F$10)+('[1]4. СН (Установленные)'!$E$12*1000)+'[1]5. Плата за УРП'!$D$6</f>
        <v>2755.162000233991</v>
      </c>
      <c r="T53" s="34">
        <f>SUMIFS('[1]1. Отчет АТС'!$C:$C,'[1]1. Отчет АТС'!$A:$A,$A53,'[1]1. Отчет АТС'!$B:$B,18)+'[1]2. Иные услуги'!$D$11+('[1]3. Услуги по передаче'!$F$10)+('[1]4. СН (Установленные)'!$E$12*1000)+'[1]5. Плата за УРП'!$D$6</f>
        <v>2752.372000233991</v>
      </c>
      <c r="U53" s="34">
        <f>SUMIFS('[1]1. Отчет АТС'!$C:$C,'[1]1. Отчет АТС'!$A:$A,$A53,'[1]1. Отчет АТС'!$B:$B,19)+'[1]2. Иные услуги'!$D$11+('[1]3. Услуги по передаче'!$F$10)+('[1]4. СН (Установленные)'!$E$12*1000)+'[1]5. Плата за УРП'!$D$6</f>
        <v>2723.3020002339908</v>
      </c>
      <c r="V53" s="34">
        <f>SUMIFS('[1]1. Отчет АТС'!$C:$C,'[1]1. Отчет АТС'!$A:$A,$A53,'[1]1. Отчет АТС'!$B:$B,20)+'[1]2. Иные услуги'!$D$11+('[1]3. Услуги по передаче'!$F$10)+('[1]4. СН (Установленные)'!$E$12*1000)+'[1]5. Плата за УРП'!$D$6</f>
        <v>2750.8020002339908</v>
      </c>
      <c r="W53" s="34">
        <f>SUMIFS('[1]1. Отчет АТС'!$C:$C,'[1]1. Отчет АТС'!$A:$A,$A53,'[1]1. Отчет АТС'!$B:$B,21)+'[1]2. Иные услуги'!$D$11+('[1]3. Услуги по передаче'!$F$10)+('[1]4. СН (Установленные)'!$E$12*1000)+'[1]5. Плата за УРП'!$D$6</f>
        <v>2734.5620002339911</v>
      </c>
      <c r="X53" s="34">
        <f>SUMIFS('[1]1. Отчет АТС'!$C:$C,'[1]1. Отчет АТС'!$A:$A,$A53,'[1]1. Отчет АТС'!$B:$B,22)+'[1]2. Иные услуги'!$D$11+('[1]3. Услуги по передаче'!$F$10)+('[1]4. СН (Установленные)'!$E$12*1000)+'[1]5. Плата за УРП'!$D$6</f>
        <v>2629.4720002339909</v>
      </c>
      <c r="Y53" s="34">
        <f>SUMIFS('[1]1. Отчет АТС'!$C:$C,'[1]1. Отчет АТС'!$A:$A,$A53,'[1]1. Отчет АТС'!$B:$B,23)+'[1]2. Иные услуги'!$D$11+('[1]3. Услуги по передаче'!$F$10)+('[1]4. СН (Установленные)'!$E$12*1000)+'[1]5. Плата за УРП'!$D$6</f>
        <v>2132.7720002339911</v>
      </c>
    </row>
    <row r="54" spans="1:25" ht="15">
      <c r="A54" s="33">
        <v>45453</v>
      </c>
      <c r="B54" s="34">
        <f>SUMIFS('[1]1. Отчет АТС'!$C:$C,'[1]1. Отчет АТС'!$A:$A,$A54,'[1]1. Отчет АТС'!$B:$B,0)+'[1]2. Иные услуги'!$D$11+('[1]3. Услуги по передаче'!$F$10)+('[1]4. СН (Установленные)'!$E$12*1000)+'[1]5. Плата за УРП'!$D$6</f>
        <v>1763.642000233991</v>
      </c>
      <c r="C54" s="34">
        <f>SUMIFS('[1]1. Отчет АТС'!$C:$C,'[1]1. Отчет АТС'!$A:$A,$A54,'[1]1. Отчет АТС'!$B:$B,1)+'[1]2. Иные услуги'!$D$11+('[1]3. Услуги по передаче'!$F$10)+('[1]4. СН (Установленные)'!$E$12*1000)+'[1]5. Плата за УРП'!$D$6</f>
        <v>1619.882000233991</v>
      </c>
      <c r="D54" s="34">
        <f>SUMIFS('[1]1. Отчет АТС'!$C:$C,'[1]1. Отчет АТС'!$A:$A,$A54,'[1]1. Отчет АТС'!$B:$B,2)+'[1]2. Иные услуги'!$D$11+('[1]3. Услуги по передаче'!$F$10)+('[1]4. СН (Установленные)'!$E$12*1000)+'[1]5. Плата за УРП'!$D$6</f>
        <v>1492.9920002339909</v>
      </c>
      <c r="E54" s="34">
        <f>SUMIFS('[1]1. Отчет АТС'!$C:$C,'[1]1. Отчет АТС'!$A:$A,$A54,'[1]1. Отчет АТС'!$B:$B,3)+'[1]2. Иные услуги'!$D$11+('[1]3. Услуги по передаче'!$F$10)+('[1]4. СН (Установленные)'!$E$12*1000)+'[1]5. Плата за УРП'!$D$6</f>
        <v>1441.7920002339911</v>
      </c>
      <c r="F54" s="34">
        <f>SUMIFS('[1]1. Отчет АТС'!$C:$C,'[1]1. Отчет АТС'!$A:$A,$A54,'[1]1. Отчет АТС'!$B:$B,4)+'[1]2. Иные услуги'!$D$11+('[1]3. Услуги по передаче'!$F$10)+('[1]4. СН (Установленные)'!$E$12*1000)+'[1]5. Плата за УРП'!$D$6</f>
        <v>1345.112000233991</v>
      </c>
      <c r="G54" s="34">
        <f>SUMIFS('[1]1. Отчет АТС'!$C:$C,'[1]1. Отчет АТС'!$A:$A,$A54,'[1]1. Отчет АТС'!$B:$B,5)+'[1]2. Иные услуги'!$D$11+('[1]3. Услуги по передаче'!$F$10)+('[1]4. СН (Установленные)'!$E$12*1000)+'[1]5. Плата за УРП'!$D$6</f>
        <v>1587.352000233991</v>
      </c>
      <c r="H54" s="34">
        <f>SUMIFS('[1]1. Отчет АТС'!$C:$C,'[1]1. Отчет АТС'!$A:$A,$A54,'[1]1. Отчет АТС'!$B:$B,6)+'[1]2. Иные услуги'!$D$11+('[1]3. Услуги по передаче'!$F$10)+('[1]4. СН (Установленные)'!$E$12*1000)+'[1]5. Плата за УРП'!$D$6</f>
        <v>1743.2020002339912</v>
      </c>
      <c r="I54" s="34">
        <f>SUMIFS('[1]1. Отчет АТС'!$C:$C,'[1]1. Отчет АТС'!$A:$A,$A54,'[1]1. Отчет АТС'!$B:$B,7)+'[1]2. Иные услуги'!$D$11+('[1]3. Услуги по передаче'!$F$10)+('[1]4. СН (Установленные)'!$E$12*1000)+'[1]5. Плата за УРП'!$D$6</f>
        <v>2099.892000233991</v>
      </c>
      <c r="J54" s="34">
        <f>SUMIFS('[1]1. Отчет АТС'!$C:$C,'[1]1. Отчет АТС'!$A:$A,$A54,'[1]1. Отчет АТС'!$B:$B,8)+'[1]2. Иные услуги'!$D$11+('[1]3. Услуги по передаче'!$F$10)+('[1]4. СН (Установленные)'!$E$12*1000)+'[1]5. Плата за УРП'!$D$6</f>
        <v>2712.3120002339911</v>
      </c>
      <c r="K54" s="34">
        <f>SUMIFS('[1]1. Отчет АТС'!$C:$C,'[1]1. Отчет АТС'!$A:$A,$A54,'[1]1. Отчет АТС'!$B:$B,9)+'[1]2. Иные услуги'!$D$11+('[1]3. Услуги по передаче'!$F$10)+('[1]4. СН (Установленные)'!$E$12*1000)+'[1]5. Плата за УРП'!$D$6</f>
        <v>2750.3820002339908</v>
      </c>
      <c r="L54" s="34">
        <f>SUMIFS('[1]1. Отчет АТС'!$C:$C,'[1]1. Отчет АТС'!$A:$A,$A54,'[1]1. Отчет АТС'!$B:$B,10)+'[1]2. Иные услуги'!$D$11+('[1]3. Услуги по передаче'!$F$10)+('[1]4. СН (Установленные)'!$E$12*1000)+'[1]5. Плата за УРП'!$D$6</f>
        <v>2760.0720002339908</v>
      </c>
      <c r="M54" s="34">
        <f>SUMIFS('[1]1. Отчет АТС'!$C:$C,'[1]1. Отчет АТС'!$A:$A,$A54,'[1]1. Отчет АТС'!$B:$B,11)+'[1]2. Иные услуги'!$D$11+('[1]3. Услуги по передаче'!$F$10)+('[1]4. СН (Установленные)'!$E$12*1000)+'[1]5. Плата за УРП'!$D$6</f>
        <v>2758.5520002339908</v>
      </c>
      <c r="N54" s="34">
        <f>SUMIFS('[1]1. Отчет АТС'!$C:$C,'[1]1. Отчет АТС'!$A:$A,$A54,'[1]1. Отчет АТС'!$B:$B,12)+'[1]2. Иные услуги'!$D$11+('[1]3. Услуги по передаче'!$F$10)+('[1]4. СН (Установленные)'!$E$12*1000)+'[1]5. Плата за УРП'!$D$6</f>
        <v>2761.4520002339909</v>
      </c>
      <c r="O54" s="34">
        <f>SUMIFS('[1]1. Отчет АТС'!$C:$C,'[1]1. Отчет АТС'!$A:$A,$A54,'[1]1. Отчет АТС'!$B:$B,13)+'[1]2. Иные услуги'!$D$11+('[1]3. Услуги по передаче'!$F$10)+('[1]4. СН (Установленные)'!$E$12*1000)+'[1]5. Плата за УРП'!$D$6</f>
        <v>2761.7720002339906</v>
      </c>
      <c r="P54" s="34">
        <f>SUMIFS('[1]1. Отчет АТС'!$C:$C,'[1]1. Отчет АТС'!$A:$A,$A54,'[1]1. Отчет АТС'!$B:$B,14)+'[1]2. Иные услуги'!$D$11+('[1]3. Услуги по передаче'!$F$10)+('[1]4. СН (Установленные)'!$E$12*1000)+'[1]5. Плата за УРП'!$D$6</f>
        <v>2776.2020002339909</v>
      </c>
      <c r="Q54" s="34">
        <f>SUMIFS('[1]1. Отчет АТС'!$C:$C,'[1]1. Отчет АТС'!$A:$A,$A54,'[1]1. Отчет АТС'!$B:$B,15)+'[1]2. Иные услуги'!$D$11+('[1]3. Услуги по передаче'!$F$10)+('[1]4. СН (Установленные)'!$E$12*1000)+'[1]5. Плата за УРП'!$D$6</f>
        <v>2776.5120002339909</v>
      </c>
      <c r="R54" s="34">
        <f>SUMIFS('[1]1. Отчет АТС'!$C:$C,'[1]1. Отчет АТС'!$A:$A,$A54,'[1]1. Отчет АТС'!$B:$B,16)+'[1]2. Иные услуги'!$D$11+('[1]3. Услуги по передаче'!$F$10)+('[1]4. СН (Установленные)'!$E$12*1000)+'[1]5. Плата за УРП'!$D$6</f>
        <v>2794.9420002339907</v>
      </c>
      <c r="S54" s="34">
        <f>SUMIFS('[1]1. Отчет АТС'!$C:$C,'[1]1. Отчет АТС'!$A:$A,$A54,'[1]1. Отчет АТС'!$B:$B,17)+'[1]2. Иные услуги'!$D$11+('[1]3. Услуги по передаче'!$F$10)+('[1]4. СН (Установленные)'!$E$12*1000)+'[1]5. Плата за УРП'!$D$6</f>
        <v>2779.4720002339909</v>
      </c>
      <c r="T54" s="34">
        <f>SUMIFS('[1]1. Отчет АТС'!$C:$C,'[1]1. Отчет АТС'!$A:$A,$A54,'[1]1. Отчет АТС'!$B:$B,18)+'[1]2. Иные услуги'!$D$11+('[1]3. Услуги по передаче'!$F$10)+('[1]4. СН (Установленные)'!$E$12*1000)+'[1]5. Плата за УРП'!$D$6</f>
        <v>2777.6920002339907</v>
      </c>
      <c r="U54" s="34">
        <f>SUMIFS('[1]1. Отчет АТС'!$C:$C,'[1]1. Отчет АТС'!$A:$A,$A54,'[1]1. Отчет АТС'!$B:$B,19)+'[1]2. Иные услуги'!$D$11+('[1]3. Услуги по передаче'!$F$10)+('[1]4. СН (Установленные)'!$E$12*1000)+'[1]5. Плата за УРП'!$D$6</f>
        <v>2747.2820002339909</v>
      </c>
      <c r="V54" s="34">
        <f>SUMIFS('[1]1. Отчет АТС'!$C:$C,'[1]1. Отчет АТС'!$A:$A,$A54,'[1]1. Отчет АТС'!$B:$B,20)+'[1]2. Иные услуги'!$D$11+('[1]3. Услуги по передаче'!$F$10)+('[1]4. СН (Установленные)'!$E$12*1000)+'[1]5. Плата за УРП'!$D$6</f>
        <v>2764.4620002339907</v>
      </c>
      <c r="W54" s="34">
        <f>SUMIFS('[1]1. Отчет АТС'!$C:$C,'[1]1. Отчет АТС'!$A:$A,$A54,'[1]1. Отчет АТС'!$B:$B,21)+'[1]2. Иные услуги'!$D$11+('[1]3. Услуги по передаче'!$F$10)+('[1]4. СН (Установленные)'!$E$12*1000)+'[1]5. Плата за УРП'!$D$6</f>
        <v>2756.8220002339908</v>
      </c>
      <c r="X54" s="34">
        <f>SUMIFS('[1]1. Отчет АТС'!$C:$C,'[1]1. Отчет АТС'!$A:$A,$A54,'[1]1. Отчет АТС'!$B:$B,22)+'[1]2. Иные услуги'!$D$11+('[1]3. Услуги по передаче'!$F$10)+('[1]4. СН (Установленные)'!$E$12*1000)+'[1]5. Плата за УРП'!$D$6</f>
        <v>2617.5720002339913</v>
      </c>
      <c r="Y54" s="34">
        <f>SUMIFS('[1]1. Отчет АТС'!$C:$C,'[1]1. Отчет АТС'!$A:$A,$A54,'[1]1. Отчет АТС'!$B:$B,23)+'[1]2. Иные услуги'!$D$11+('[1]3. Услуги по передаче'!$F$10)+('[1]4. СН (Установленные)'!$E$12*1000)+'[1]5. Плата за УРП'!$D$6</f>
        <v>2081.082000233991</v>
      </c>
    </row>
    <row r="55" spans="1:25" ht="15">
      <c r="A55" s="33">
        <v>45454</v>
      </c>
      <c r="B55" s="34">
        <f>SUMIFS('[1]1. Отчет АТС'!$C:$C,'[1]1. Отчет АТС'!$A:$A,$A55,'[1]1. Отчет АТС'!$B:$B,0)+'[1]2. Иные услуги'!$D$11+('[1]3. Услуги по передаче'!$F$10)+('[1]4. СН (Установленные)'!$E$12*1000)+'[1]5. Плата за УРП'!$D$6</f>
        <v>1743.7720002339911</v>
      </c>
      <c r="C55" s="34">
        <f>SUMIFS('[1]1. Отчет АТС'!$C:$C,'[1]1. Отчет АТС'!$A:$A,$A55,'[1]1. Отчет АТС'!$B:$B,1)+'[1]2. Иные услуги'!$D$11+('[1]3. Услуги по передаче'!$F$10)+('[1]4. СН (Установленные)'!$E$12*1000)+'[1]5. Плата за УРП'!$D$6</f>
        <v>1619.4820002339911</v>
      </c>
      <c r="D55" s="34">
        <f>SUMIFS('[1]1. Отчет АТС'!$C:$C,'[1]1. Отчет АТС'!$A:$A,$A55,'[1]1. Отчет АТС'!$B:$B,2)+'[1]2. Иные услуги'!$D$11+('[1]3. Услуги по передаче'!$F$10)+('[1]4. СН (Установленные)'!$E$12*1000)+'[1]5. Плата за УРП'!$D$6</f>
        <v>1457.9320002339909</v>
      </c>
      <c r="E55" s="34">
        <f>SUMIFS('[1]1. Отчет АТС'!$C:$C,'[1]1. Отчет АТС'!$A:$A,$A55,'[1]1. Отчет АТС'!$B:$B,3)+'[1]2. Иные услуги'!$D$11+('[1]3. Услуги по передаче'!$F$10)+('[1]4. СН (Установленные)'!$E$12*1000)+'[1]5. Плата за УРП'!$D$6</f>
        <v>1340.832000233991</v>
      </c>
      <c r="F55" s="34">
        <f>SUMIFS('[1]1. Отчет АТС'!$C:$C,'[1]1. Отчет АТС'!$A:$A,$A55,'[1]1. Отчет АТС'!$B:$B,4)+'[1]2. Иные услуги'!$D$11+('[1]3. Услуги по передаче'!$F$10)+('[1]4. СН (Установленные)'!$E$12*1000)+'[1]5. Плата за УРП'!$D$6</f>
        <v>1299.392000233991</v>
      </c>
      <c r="G55" s="34">
        <f>SUMIFS('[1]1. Отчет АТС'!$C:$C,'[1]1. Отчет АТС'!$A:$A,$A55,'[1]1. Отчет АТС'!$B:$B,5)+'[1]2. Иные услуги'!$D$11+('[1]3. Услуги по передаче'!$F$10)+('[1]4. СН (Установленные)'!$E$12*1000)+'[1]5. Плата за УРП'!$D$6</f>
        <v>823.96200023399103</v>
      </c>
      <c r="H55" s="34">
        <f>SUMIFS('[1]1. Отчет АТС'!$C:$C,'[1]1. Отчет АТС'!$A:$A,$A55,'[1]1. Отчет АТС'!$B:$B,6)+'[1]2. Иные услуги'!$D$11+('[1]3. Услуги по передаче'!$F$10)+('[1]4. СН (Установленные)'!$E$12*1000)+'[1]5. Плата за УРП'!$D$6</f>
        <v>1741.382000233991</v>
      </c>
      <c r="I55" s="34">
        <f>SUMIFS('[1]1. Отчет АТС'!$C:$C,'[1]1. Отчет АТС'!$A:$A,$A55,'[1]1. Отчет АТС'!$B:$B,7)+'[1]2. Иные услуги'!$D$11+('[1]3. Услуги по передаче'!$F$10)+('[1]4. СН (Установленные)'!$E$12*1000)+'[1]5. Плата за УРП'!$D$6</f>
        <v>2073.4320002339909</v>
      </c>
      <c r="J55" s="34">
        <f>SUMIFS('[1]1. Отчет АТС'!$C:$C,'[1]1. Отчет АТС'!$A:$A,$A55,'[1]1. Отчет АТС'!$B:$B,8)+'[1]2. Иные услуги'!$D$11+('[1]3. Услуги по передаче'!$F$10)+('[1]4. СН (Установленные)'!$E$12*1000)+'[1]5. Плата за УРП'!$D$6</f>
        <v>2502.1920002339912</v>
      </c>
      <c r="K55" s="34">
        <f>SUMIFS('[1]1. Отчет АТС'!$C:$C,'[1]1. Отчет АТС'!$A:$A,$A55,'[1]1. Отчет АТС'!$B:$B,9)+'[1]2. Иные услуги'!$D$11+('[1]3. Услуги по передаче'!$F$10)+('[1]4. СН (Установленные)'!$E$12*1000)+'[1]5. Плата за УРП'!$D$6</f>
        <v>2763.0320002339909</v>
      </c>
      <c r="L55" s="34">
        <f>SUMIFS('[1]1. Отчет АТС'!$C:$C,'[1]1. Отчет АТС'!$A:$A,$A55,'[1]1. Отчет АТС'!$B:$B,10)+'[1]2. Иные услуги'!$D$11+('[1]3. Услуги по передаче'!$F$10)+('[1]4. СН (Установленные)'!$E$12*1000)+'[1]5. Плата за УРП'!$D$6</f>
        <v>2768.352000233991</v>
      </c>
      <c r="M55" s="34">
        <f>SUMIFS('[1]1. Отчет АТС'!$C:$C,'[1]1. Отчет АТС'!$A:$A,$A55,'[1]1. Отчет АТС'!$B:$B,11)+'[1]2. Иные услуги'!$D$11+('[1]3. Услуги по передаче'!$F$10)+('[1]4. СН (Установленные)'!$E$12*1000)+'[1]5. Плата за УРП'!$D$6</f>
        <v>2785.872000233991</v>
      </c>
      <c r="N55" s="34">
        <f>SUMIFS('[1]1. Отчет АТС'!$C:$C,'[1]1. Отчет АТС'!$A:$A,$A55,'[1]1. Отчет АТС'!$B:$B,12)+'[1]2. Иные услуги'!$D$11+('[1]3. Услуги по передаче'!$F$10)+('[1]4. СН (Установленные)'!$E$12*1000)+'[1]5. Плата за УРП'!$D$6</f>
        <v>2790.2620002339909</v>
      </c>
      <c r="O55" s="34">
        <f>SUMIFS('[1]1. Отчет АТС'!$C:$C,'[1]1. Отчет АТС'!$A:$A,$A55,'[1]1. Отчет АТС'!$B:$B,13)+'[1]2. Иные услуги'!$D$11+('[1]3. Услуги по передаче'!$F$10)+('[1]4. СН (Установленные)'!$E$12*1000)+'[1]5. Плата за УРП'!$D$6</f>
        <v>2785.1820002339909</v>
      </c>
      <c r="P55" s="34">
        <f>SUMIFS('[1]1. Отчет АТС'!$C:$C,'[1]1. Отчет АТС'!$A:$A,$A55,'[1]1. Отчет АТС'!$B:$B,14)+'[1]2. Иные услуги'!$D$11+('[1]3. Услуги по передаче'!$F$10)+('[1]4. СН (Установленные)'!$E$12*1000)+'[1]5. Плата за УРП'!$D$6</f>
        <v>2811.4520002339909</v>
      </c>
      <c r="Q55" s="34">
        <f>SUMIFS('[1]1. Отчет АТС'!$C:$C,'[1]1. Отчет АТС'!$A:$A,$A55,'[1]1. Отчет АТС'!$B:$B,15)+'[1]2. Иные услуги'!$D$11+('[1]3. Услуги по передаче'!$F$10)+('[1]4. СН (Установленные)'!$E$12*1000)+'[1]5. Плата за УРП'!$D$6</f>
        <v>2835.1320002339908</v>
      </c>
      <c r="R55" s="34">
        <f>SUMIFS('[1]1. Отчет АТС'!$C:$C,'[1]1. Отчет АТС'!$A:$A,$A55,'[1]1. Отчет АТС'!$B:$B,16)+'[1]2. Иные услуги'!$D$11+('[1]3. Услуги по передаче'!$F$10)+('[1]4. СН (Установленные)'!$E$12*1000)+'[1]5. Плата за УРП'!$D$6</f>
        <v>2862.0520002339908</v>
      </c>
      <c r="S55" s="34">
        <f>SUMIFS('[1]1. Отчет АТС'!$C:$C,'[1]1. Отчет АТС'!$A:$A,$A55,'[1]1. Отчет АТС'!$B:$B,17)+'[1]2. Иные услуги'!$D$11+('[1]3. Услуги по передаче'!$F$10)+('[1]4. СН (Установленные)'!$E$12*1000)+'[1]5. Плата за УРП'!$D$6</f>
        <v>2833.9520002339909</v>
      </c>
      <c r="T55" s="34">
        <f>SUMIFS('[1]1. Отчет АТС'!$C:$C,'[1]1. Отчет АТС'!$A:$A,$A55,'[1]1. Отчет АТС'!$B:$B,18)+'[1]2. Иные услуги'!$D$11+('[1]3. Услуги по передаче'!$F$10)+('[1]4. СН (Установленные)'!$E$12*1000)+'[1]5. Плата за УРП'!$D$6</f>
        <v>2789.2520002339907</v>
      </c>
      <c r="U55" s="34">
        <f>SUMIFS('[1]1. Отчет АТС'!$C:$C,'[1]1. Отчет АТС'!$A:$A,$A55,'[1]1. Отчет АТС'!$B:$B,19)+'[1]2. Иные услуги'!$D$11+('[1]3. Услуги по передаче'!$F$10)+('[1]4. СН (Установленные)'!$E$12*1000)+'[1]5. Плата за УРП'!$D$6</f>
        <v>2750.4820002339907</v>
      </c>
      <c r="V55" s="34">
        <f>SUMIFS('[1]1. Отчет АТС'!$C:$C,'[1]1. Отчет АТС'!$A:$A,$A55,'[1]1. Отчет АТС'!$B:$B,20)+'[1]2. Иные услуги'!$D$11+('[1]3. Услуги по передаче'!$F$10)+('[1]4. СН (Установленные)'!$E$12*1000)+'[1]5. Плата за УРП'!$D$6</f>
        <v>2763.3420002339908</v>
      </c>
      <c r="W55" s="34">
        <f>SUMIFS('[1]1. Отчет АТС'!$C:$C,'[1]1. Отчет АТС'!$A:$A,$A55,'[1]1. Отчет АТС'!$B:$B,21)+'[1]2. Иные услуги'!$D$11+('[1]3. Услуги по передаче'!$F$10)+('[1]4. СН (Установленные)'!$E$12*1000)+'[1]5. Плата за УРП'!$D$6</f>
        <v>2754.4520002339909</v>
      </c>
      <c r="X55" s="34">
        <f>SUMIFS('[1]1. Отчет АТС'!$C:$C,'[1]1. Отчет АТС'!$A:$A,$A55,'[1]1. Отчет АТС'!$B:$B,22)+'[1]2. Иные услуги'!$D$11+('[1]3. Услуги по передаче'!$F$10)+('[1]4. СН (Установленные)'!$E$12*1000)+'[1]5. Плата за УРП'!$D$6</f>
        <v>2664.2220002339909</v>
      </c>
      <c r="Y55" s="34">
        <f>SUMIFS('[1]1. Отчет АТС'!$C:$C,'[1]1. Отчет АТС'!$A:$A,$A55,'[1]1. Отчет АТС'!$B:$B,23)+'[1]2. Иные услуги'!$D$11+('[1]3. Услуги по передаче'!$F$10)+('[1]4. СН (Установленные)'!$E$12*1000)+'[1]5. Плата за УРП'!$D$6</f>
        <v>2141.332000233991</v>
      </c>
    </row>
    <row r="56" spans="1:25" ht="15">
      <c r="A56" s="33">
        <v>45455</v>
      </c>
      <c r="B56" s="34">
        <f>SUMIFS('[1]1. Отчет АТС'!$C:$C,'[1]1. Отчет АТС'!$A:$A,$A56,'[1]1. Отчет АТС'!$B:$B,0)+'[1]2. Иные услуги'!$D$11+('[1]3. Услуги по передаче'!$F$10)+('[1]4. СН (Установленные)'!$E$12*1000)+'[1]5. Плата за УРП'!$D$6</f>
        <v>1871.5020002339911</v>
      </c>
      <c r="C56" s="34">
        <f>SUMIFS('[1]1. Отчет АТС'!$C:$C,'[1]1. Отчет АТС'!$A:$A,$A56,'[1]1. Отчет АТС'!$B:$B,1)+'[1]2. Иные услуги'!$D$11+('[1]3. Услуги по передаче'!$F$10)+('[1]4. СН (Установленные)'!$E$12*1000)+'[1]5. Плата за УРП'!$D$6</f>
        <v>1792.2720002339911</v>
      </c>
      <c r="D56" s="34">
        <f>SUMIFS('[1]1. Отчет АТС'!$C:$C,'[1]1. Отчет АТС'!$A:$A,$A56,'[1]1. Отчет АТС'!$B:$B,2)+'[1]2. Иные услуги'!$D$11+('[1]3. Услуги по передаче'!$F$10)+('[1]4. СН (Установленные)'!$E$12*1000)+'[1]5. Плата за УРП'!$D$6</f>
        <v>1654.9420002339909</v>
      </c>
      <c r="E56" s="34">
        <f>SUMIFS('[1]1. Отчет АТС'!$C:$C,'[1]1. Отчет АТС'!$A:$A,$A56,'[1]1. Отчет АТС'!$B:$B,3)+'[1]2. Иные услуги'!$D$11+('[1]3. Услуги по передаче'!$F$10)+('[1]4. СН (Установленные)'!$E$12*1000)+'[1]5. Плата за УРП'!$D$6</f>
        <v>1480.0520002339908</v>
      </c>
      <c r="F56" s="34">
        <f>SUMIFS('[1]1. Отчет АТС'!$C:$C,'[1]1. Отчет АТС'!$A:$A,$A56,'[1]1. Отчет АТС'!$B:$B,4)+'[1]2. Иные услуги'!$D$11+('[1]3. Услуги по передаче'!$F$10)+('[1]4. СН (Установленные)'!$E$12*1000)+'[1]5. Плата за УРП'!$D$6</f>
        <v>1426.2220002339909</v>
      </c>
      <c r="G56" s="34">
        <f>SUMIFS('[1]1. Отчет АТС'!$C:$C,'[1]1. Отчет АТС'!$A:$A,$A56,'[1]1. Отчет АТС'!$B:$B,5)+'[1]2. Иные услуги'!$D$11+('[1]3. Услуги по передаче'!$F$10)+('[1]4. СН (Установленные)'!$E$12*1000)+'[1]5. Плата за УРП'!$D$6</f>
        <v>1517.172000233991</v>
      </c>
      <c r="H56" s="34">
        <f>SUMIFS('[1]1. Отчет АТС'!$C:$C,'[1]1. Отчет АТС'!$A:$A,$A56,'[1]1. Отчет АТС'!$B:$B,6)+'[1]2. Иные услуги'!$D$11+('[1]3. Услуги по передаче'!$F$10)+('[1]4. СН (Установленные)'!$E$12*1000)+'[1]5. Плата за УРП'!$D$6</f>
        <v>1548.652000233991</v>
      </c>
      <c r="I56" s="34">
        <f>SUMIFS('[1]1. Отчет АТС'!$C:$C,'[1]1. Отчет АТС'!$A:$A,$A56,'[1]1. Отчет АТС'!$B:$B,7)+'[1]2. Иные услуги'!$D$11+('[1]3. Услуги по передаче'!$F$10)+('[1]4. СН (Установленные)'!$E$12*1000)+'[1]5. Плата за УРП'!$D$6</f>
        <v>1838.7720002339911</v>
      </c>
      <c r="J56" s="34">
        <f>SUMIFS('[1]1. Отчет АТС'!$C:$C,'[1]1. Отчет АТС'!$A:$A,$A56,'[1]1. Отчет АТС'!$B:$B,8)+'[1]2. Иные услуги'!$D$11+('[1]3. Услуги по передаче'!$F$10)+('[1]4. СН (Установленные)'!$E$12*1000)+'[1]5. Плата за УРП'!$D$6</f>
        <v>2183.3120002339911</v>
      </c>
      <c r="K56" s="34">
        <f>SUMIFS('[1]1. Отчет АТС'!$C:$C,'[1]1. Отчет АТС'!$A:$A,$A56,'[1]1. Отчет АТС'!$B:$B,9)+'[1]2. Иные услуги'!$D$11+('[1]3. Услуги по передаче'!$F$10)+('[1]4. СН (Установленные)'!$E$12*1000)+'[1]5. Плата за УРП'!$D$6</f>
        <v>2685.8420002339908</v>
      </c>
      <c r="L56" s="34">
        <f>SUMIFS('[1]1. Отчет АТС'!$C:$C,'[1]1. Отчет АТС'!$A:$A,$A56,'[1]1. Отчет АТС'!$B:$B,10)+'[1]2. Иные услуги'!$D$11+('[1]3. Услуги по передаче'!$F$10)+('[1]4. СН (Установленные)'!$E$12*1000)+'[1]5. Плата за УРП'!$D$6</f>
        <v>2752.9320002339909</v>
      </c>
      <c r="M56" s="34">
        <f>SUMIFS('[1]1. Отчет АТС'!$C:$C,'[1]1. Отчет АТС'!$A:$A,$A56,'[1]1. Отчет АТС'!$B:$B,11)+'[1]2. Иные услуги'!$D$11+('[1]3. Услуги по передаче'!$F$10)+('[1]4. СН (Установленные)'!$E$12*1000)+'[1]5. Плата за УРП'!$D$6</f>
        <v>2766.142000233991</v>
      </c>
      <c r="N56" s="34">
        <f>SUMIFS('[1]1. Отчет АТС'!$C:$C,'[1]1. Отчет АТС'!$A:$A,$A56,'[1]1. Отчет АТС'!$B:$B,12)+'[1]2. Иные услуги'!$D$11+('[1]3. Услуги по передаче'!$F$10)+('[1]4. СН (Установленные)'!$E$12*1000)+'[1]5. Плата за УРП'!$D$6</f>
        <v>2766.0520002339908</v>
      </c>
      <c r="O56" s="34">
        <f>SUMIFS('[1]1. Отчет АТС'!$C:$C,'[1]1. Отчет АТС'!$A:$A,$A56,'[1]1. Отчет АТС'!$B:$B,13)+'[1]2. Иные услуги'!$D$11+('[1]3. Услуги по передаче'!$F$10)+('[1]4. СН (Установленные)'!$E$12*1000)+'[1]5. Плата за УРП'!$D$6</f>
        <v>2762.1920002339907</v>
      </c>
      <c r="P56" s="34">
        <f>SUMIFS('[1]1. Отчет АТС'!$C:$C,'[1]1. Отчет АТС'!$A:$A,$A56,'[1]1. Отчет АТС'!$B:$B,14)+'[1]2. Иные услуги'!$D$11+('[1]3. Услуги по передаче'!$F$10)+('[1]4. СН (Установленные)'!$E$12*1000)+'[1]5. Плата за УРП'!$D$6</f>
        <v>2763.1920002339907</v>
      </c>
      <c r="Q56" s="34">
        <f>SUMIFS('[1]1. Отчет АТС'!$C:$C,'[1]1. Отчет АТС'!$A:$A,$A56,'[1]1. Отчет АТС'!$B:$B,15)+'[1]2. Иные услуги'!$D$11+('[1]3. Услуги по передаче'!$F$10)+('[1]4. СН (Установленные)'!$E$12*1000)+'[1]5. Плата за УРП'!$D$6</f>
        <v>2762.4620002339907</v>
      </c>
      <c r="R56" s="34">
        <f>SUMIFS('[1]1. Отчет АТС'!$C:$C,'[1]1. Отчет АТС'!$A:$A,$A56,'[1]1. Отчет АТС'!$B:$B,16)+'[1]2. Иные услуги'!$D$11+('[1]3. Услуги по передаче'!$F$10)+('[1]4. СН (Установленные)'!$E$12*1000)+'[1]5. Плата за УРП'!$D$6</f>
        <v>2759.4820002339907</v>
      </c>
      <c r="S56" s="34">
        <f>SUMIFS('[1]1. Отчет АТС'!$C:$C,'[1]1. Отчет АТС'!$A:$A,$A56,'[1]1. Отчет АТС'!$B:$B,17)+'[1]2. Иные услуги'!$D$11+('[1]3. Услуги по передаче'!$F$10)+('[1]4. СН (Установленные)'!$E$12*1000)+'[1]5. Плата за УРП'!$D$6</f>
        <v>2737.3820002339908</v>
      </c>
      <c r="T56" s="34">
        <f>SUMIFS('[1]1. Отчет АТС'!$C:$C,'[1]1. Отчет АТС'!$A:$A,$A56,'[1]1. Отчет АТС'!$B:$B,18)+'[1]2. Иные услуги'!$D$11+('[1]3. Услуги по передаче'!$F$10)+('[1]4. СН (Установленные)'!$E$12*1000)+'[1]5. Плата за УРП'!$D$6</f>
        <v>2728.7520002339911</v>
      </c>
      <c r="U56" s="34">
        <f>SUMIFS('[1]1. Отчет АТС'!$C:$C,'[1]1. Отчет АТС'!$A:$A,$A56,'[1]1. Отчет АТС'!$B:$B,19)+'[1]2. Иные услуги'!$D$11+('[1]3. Услуги по передаче'!$F$10)+('[1]4. СН (Установленные)'!$E$12*1000)+'[1]5. Плата за УРП'!$D$6</f>
        <v>2695.7820002339913</v>
      </c>
      <c r="V56" s="34">
        <f>SUMIFS('[1]1. Отчет АТС'!$C:$C,'[1]1. Отчет АТС'!$A:$A,$A56,'[1]1. Отчет АТС'!$B:$B,20)+'[1]2. Иные услуги'!$D$11+('[1]3. Услуги по передаче'!$F$10)+('[1]4. СН (Установленные)'!$E$12*1000)+'[1]5. Плата за УРП'!$D$6</f>
        <v>2733.662000233991</v>
      </c>
      <c r="W56" s="34">
        <f>SUMIFS('[1]1. Отчет АТС'!$C:$C,'[1]1. Отчет АТС'!$A:$A,$A56,'[1]1. Отчет АТС'!$B:$B,21)+'[1]2. Иные услуги'!$D$11+('[1]3. Услуги по передаче'!$F$10)+('[1]4. СН (Установленные)'!$E$12*1000)+'[1]5. Плата за УРП'!$D$6</f>
        <v>2719.852000233991</v>
      </c>
      <c r="X56" s="34">
        <f>SUMIFS('[1]1. Отчет АТС'!$C:$C,'[1]1. Отчет АТС'!$A:$A,$A56,'[1]1. Отчет АТС'!$B:$B,22)+'[1]2. Иные услуги'!$D$11+('[1]3. Услуги по передаче'!$F$10)+('[1]4. СН (Установленные)'!$E$12*1000)+'[1]5. Плата за УРП'!$D$6</f>
        <v>2440.122000233991</v>
      </c>
      <c r="Y56" s="34">
        <f>SUMIFS('[1]1. Отчет АТС'!$C:$C,'[1]1. Отчет АТС'!$A:$A,$A56,'[1]1. Отчет АТС'!$B:$B,23)+'[1]2. Иные услуги'!$D$11+('[1]3. Услуги по передаче'!$F$10)+('[1]4. СН (Установленные)'!$E$12*1000)+'[1]5. Плата за УРП'!$D$6</f>
        <v>2041.592000233991</v>
      </c>
    </row>
    <row r="57" spans="1:25" ht="15">
      <c r="A57" s="33">
        <v>45456</v>
      </c>
      <c r="B57" s="34">
        <f>SUMIFS('[1]1. Отчет АТС'!$C:$C,'[1]1. Отчет АТС'!$A:$A,$A57,'[1]1. Отчет АТС'!$B:$B,0)+'[1]2. Иные услуги'!$D$11+('[1]3. Услуги по передаче'!$F$10)+('[1]4. СН (Установленные)'!$E$12*1000)+'[1]5. Плата за УРП'!$D$6</f>
        <v>1833.582000233991</v>
      </c>
      <c r="C57" s="34">
        <f>SUMIFS('[1]1. Отчет АТС'!$C:$C,'[1]1. Отчет АТС'!$A:$A,$A57,'[1]1. Отчет АТС'!$B:$B,1)+'[1]2. Иные услуги'!$D$11+('[1]3. Услуги по передаче'!$F$10)+('[1]4. СН (Установленные)'!$E$12*1000)+'[1]5. Плата за УРП'!$D$6</f>
        <v>1800.132000233991</v>
      </c>
      <c r="D57" s="34">
        <f>SUMIFS('[1]1. Отчет АТС'!$C:$C,'[1]1. Отчет АТС'!$A:$A,$A57,'[1]1. Отчет АТС'!$B:$B,2)+'[1]2. Иные услуги'!$D$11+('[1]3. Услуги по передаче'!$F$10)+('[1]4. СН (Установленные)'!$E$12*1000)+'[1]5. Плата за УРП'!$D$6</f>
        <v>1666.582000233991</v>
      </c>
      <c r="E57" s="34">
        <f>SUMIFS('[1]1. Отчет АТС'!$C:$C,'[1]1. Отчет АТС'!$A:$A,$A57,'[1]1. Отчет АТС'!$B:$B,3)+'[1]2. Иные услуги'!$D$11+('[1]3. Услуги по передаче'!$F$10)+('[1]4. СН (Установленные)'!$E$12*1000)+'[1]5. Плата за УРП'!$D$6</f>
        <v>1498.9720002339909</v>
      </c>
      <c r="F57" s="34">
        <f>SUMIFS('[1]1. Отчет АТС'!$C:$C,'[1]1. Отчет АТС'!$A:$A,$A57,'[1]1. Отчет АТС'!$B:$B,4)+'[1]2. Иные услуги'!$D$11+('[1]3. Услуги по передаче'!$F$10)+('[1]4. СН (Установленные)'!$E$12*1000)+'[1]5. Плата за УРП'!$D$6</f>
        <v>1392.0920002339908</v>
      </c>
      <c r="G57" s="34">
        <f>SUMIFS('[1]1. Отчет АТС'!$C:$C,'[1]1. Отчет АТС'!$A:$A,$A57,'[1]1. Отчет АТС'!$B:$B,5)+'[1]2. Иные услуги'!$D$11+('[1]3. Услуги по передаче'!$F$10)+('[1]4. СН (Установленные)'!$E$12*1000)+'[1]5. Плата за УРП'!$D$6</f>
        <v>1686.5220002339911</v>
      </c>
      <c r="H57" s="34">
        <f>SUMIFS('[1]1. Отчет АТС'!$C:$C,'[1]1. Отчет АТС'!$A:$A,$A57,'[1]1. Отчет АТС'!$B:$B,6)+'[1]2. Иные услуги'!$D$11+('[1]3. Услуги по передаче'!$F$10)+('[1]4. СН (Установленные)'!$E$12*1000)+'[1]5. Плата за УРП'!$D$6</f>
        <v>1806.2520002339911</v>
      </c>
      <c r="I57" s="34">
        <f>SUMIFS('[1]1. Отчет АТС'!$C:$C,'[1]1. Отчет АТС'!$A:$A,$A57,'[1]1. Отчет АТС'!$B:$B,7)+'[1]2. Иные услуги'!$D$11+('[1]3. Услуги по передаче'!$F$10)+('[1]4. СН (Установленные)'!$E$12*1000)+'[1]5. Плата за УРП'!$D$6</f>
        <v>2109.332000233991</v>
      </c>
      <c r="J57" s="34">
        <f>SUMIFS('[1]1. Отчет АТС'!$C:$C,'[1]1. Отчет АТС'!$A:$A,$A57,'[1]1. Отчет АТС'!$B:$B,8)+'[1]2. Иные услуги'!$D$11+('[1]3. Услуги по передаче'!$F$10)+('[1]4. СН (Установленные)'!$E$12*1000)+'[1]5. Плата за УРП'!$D$6</f>
        <v>2739.2120002339907</v>
      </c>
      <c r="K57" s="34">
        <f>SUMIFS('[1]1. Отчет АТС'!$C:$C,'[1]1. Отчет АТС'!$A:$A,$A57,'[1]1. Отчет АТС'!$B:$B,9)+'[1]2. Иные услуги'!$D$11+('[1]3. Услуги по передаче'!$F$10)+('[1]4. СН (Установленные)'!$E$12*1000)+'[1]5. Плата за УРП'!$D$6</f>
        <v>2786.0720002339908</v>
      </c>
      <c r="L57" s="34">
        <f>SUMIFS('[1]1. Отчет АТС'!$C:$C,'[1]1. Отчет АТС'!$A:$A,$A57,'[1]1. Отчет АТС'!$B:$B,10)+'[1]2. Иные услуги'!$D$11+('[1]3. Услуги по передаче'!$F$10)+('[1]4. СН (Установленные)'!$E$12*1000)+'[1]5. Плата за УРП'!$D$6</f>
        <v>2800.8620002339908</v>
      </c>
      <c r="M57" s="34">
        <f>SUMIFS('[1]1. Отчет АТС'!$C:$C,'[1]1. Отчет АТС'!$A:$A,$A57,'[1]1. Отчет АТС'!$B:$B,11)+'[1]2. Иные услуги'!$D$11+('[1]3. Услуги по передаче'!$F$10)+('[1]4. СН (Установленные)'!$E$12*1000)+'[1]5. Плата за УРП'!$D$6</f>
        <v>2810.7920002339911</v>
      </c>
      <c r="N57" s="34">
        <f>SUMIFS('[1]1. Отчет АТС'!$C:$C,'[1]1. Отчет АТС'!$A:$A,$A57,'[1]1. Отчет АТС'!$B:$B,12)+'[1]2. Иные услуги'!$D$11+('[1]3. Услуги по передаче'!$F$10)+('[1]4. СН (Установленные)'!$E$12*1000)+'[1]5. Плата за УРП'!$D$6</f>
        <v>2806.8420002339908</v>
      </c>
      <c r="O57" s="34">
        <f>SUMIFS('[1]1. Отчет АТС'!$C:$C,'[1]1. Отчет АТС'!$A:$A,$A57,'[1]1. Отчет АТС'!$B:$B,13)+'[1]2. Иные услуги'!$D$11+('[1]3. Услуги по передаче'!$F$10)+('[1]4. СН (Установленные)'!$E$12*1000)+'[1]5. Плата за УРП'!$D$6</f>
        <v>2810.5620002339911</v>
      </c>
      <c r="P57" s="34">
        <f>SUMIFS('[1]1. Отчет АТС'!$C:$C,'[1]1. Отчет АТС'!$A:$A,$A57,'[1]1. Отчет АТС'!$B:$B,14)+'[1]2. Иные услуги'!$D$11+('[1]3. Услуги по передаче'!$F$10)+('[1]4. СН (Установленные)'!$E$12*1000)+'[1]5. Плата за УРП'!$D$6</f>
        <v>2825.5220002339906</v>
      </c>
      <c r="Q57" s="34">
        <f>SUMIFS('[1]1. Отчет АТС'!$C:$C,'[1]1. Отчет АТС'!$A:$A,$A57,'[1]1. Отчет АТС'!$B:$B,15)+'[1]2. Иные услуги'!$D$11+('[1]3. Услуги по передаче'!$F$10)+('[1]4. СН (Установленные)'!$E$12*1000)+'[1]5. Плата за УРП'!$D$6</f>
        <v>2826.5320002339909</v>
      </c>
      <c r="R57" s="34">
        <f>SUMIFS('[1]1. Отчет АТС'!$C:$C,'[1]1. Отчет АТС'!$A:$A,$A57,'[1]1. Отчет АТС'!$B:$B,16)+'[1]2. Иные услуги'!$D$11+('[1]3. Услуги по передаче'!$F$10)+('[1]4. СН (Установленные)'!$E$12*1000)+'[1]5. Плата за УРП'!$D$6</f>
        <v>2830.3120002339911</v>
      </c>
      <c r="S57" s="34">
        <f>SUMIFS('[1]1. Отчет АТС'!$C:$C,'[1]1. Отчет АТС'!$A:$A,$A57,'[1]1. Отчет АТС'!$B:$B,17)+'[1]2. Иные услуги'!$D$11+('[1]3. Услуги по передаче'!$F$10)+('[1]4. СН (Установленные)'!$E$12*1000)+'[1]5. Плата за УРП'!$D$6</f>
        <v>2823.0920002339908</v>
      </c>
      <c r="T57" s="34">
        <f>SUMIFS('[1]1. Отчет АТС'!$C:$C,'[1]1. Отчет АТС'!$A:$A,$A57,'[1]1. Отчет АТС'!$B:$B,18)+'[1]2. Иные услуги'!$D$11+('[1]3. Услуги по передаче'!$F$10)+('[1]4. СН (Установленные)'!$E$12*1000)+'[1]5. Плата за УРП'!$D$6</f>
        <v>2825.5220002339906</v>
      </c>
      <c r="U57" s="34">
        <f>SUMIFS('[1]1. Отчет АТС'!$C:$C,'[1]1. Отчет АТС'!$A:$A,$A57,'[1]1. Отчет АТС'!$B:$B,19)+'[1]2. Иные услуги'!$D$11+('[1]3. Услуги по передаче'!$F$10)+('[1]4. СН (Установленные)'!$E$12*1000)+'[1]5. Плата за УРП'!$D$6</f>
        <v>2784.6920002339907</v>
      </c>
      <c r="V57" s="34">
        <f>SUMIFS('[1]1. Отчет АТС'!$C:$C,'[1]1. Отчет АТС'!$A:$A,$A57,'[1]1. Отчет АТС'!$B:$B,20)+'[1]2. Иные услуги'!$D$11+('[1]3. Услуги по передаче'!$F$10)+('[1]4. СН (Установленные)'!$E$12*1000)+'[1]5. Плата за УРП'!$D$6</f>
        <v>2805.5620002339911</v>
      </c>
      <c r="W57" s="34">
        <f>SUMIFS('[1]1. Отчет АТС'!$C:$C,'[1]1. Отчет АТС'!$A:$A,$A57,'[1]1. Отчет АТС'!$B:$B,21)+'[1]2. Иные услуги'!$D$11+('[1]3. Услуги по передаче'!$F$10)+('[1]4. СН (Установленные)'!$E$12*1000)+'[1]5. Плата за УРП'!$D$6</f>
        <v>2766.5020002339907</v>
      </c>
      <c r="X57" s="34">
        <f>SUMIFS('[1]1. Отчет АТС'!$C:$C,'[1]1. Отчет АТС'!$A:$A,$A57,'[1]1. Отчет АТС'!$B:$B,22)+'[1]2. Иные услуги'!$D$11+('[1]3. Услуги по передаче'!$F$10)+('[1]4. СН (Установленные)'!$E$12*1000)+'[1]5. Плата за УРП'!$D$6</f>
        <v>2709.602000233991</v>
      </c>
      <c r="Y57" s="34">
        <f>SUMIFS('[1]1. Отчет АТС'!$C:$C,'[1]1. Отчет АТС'!$A:$A,$A57,'[1]1. Отчет АТС'!$B:$B,23)+'[1]2. Иные услуги'!$D$11+('[1]3. Услуги по передаче'!$F$10)+('[1]4. СН (Установленные)'!$E$12*1000)+'[1]5. Плата за УРП'!$D$6</f>
        <v>2121.8120002339911</v>
      </c>
    </row>
    <row r="58" spans="1:25" ht="15">
      <c r="A58" s="33">
        <v>45457</v>
      </c>
      <c r="B58" s="34">
        <f>SUMIFS('[1]1. Отчет АТС'!$C:$C,'[1]1. Отчет АТС'!$A:$A,$A58,'[1]1. Отчет АТС'!$B:$B,0)+'[1]2. Иные услуги'!$D$11+('[1]3. Услуги по передаче'!$F$10)+('[1]4. СН (Установленные)'!$E$12*1000)+'[1]5. Плата за УРП'!$D$6</f>
        <v>1807.602000233991</v>
      </c>
      <c r="C58" s="34">
        <f>SUMIFS('[1]1. Отчет АТС'!$C:$C,'[1]1. Отчет АТС'!$A:$A,$A58,'[1]1. Отчет АТС'!$B:$B,1)+'[1]2. Иные услуги'!$D$11+('[1]3. Услуги по передаче'!$F$10)+('[1]4. СН (Установленные)'!$E$12*1000)+'[1]5. Плата за УРП'!$D$6</f>
        <v>1738.322000233991</v>
      </c>
      <c r="D58" s="34">
        <f>SUMIFS('[1]1. Отчет АТС'!$C:$C,'[1]1. Отчет АТС'!$A:$A,$A58,'[1]1. Отчет АТС'!$B:$B,2)+'[1]2. Иные услуги'!$D$11+('[1]3. Услуги по передаче'!$F$10)+('[1]4. СН (Установленные)'!$E$12*1000)+'[1]5. Плата за УРП'!$D$6</f>
        <v>1515.582000233991</v>
      </c>
      <c r="E58" s="34">
        <f>SUMIFS('[1]1. Отчет АТС'!$C:$C,'[1]1. Отчет АТС'!$A:$A,$A58,'[1]1. Отчет АТС'!$B:$B,3)+'[1]2. Иные услуги'!$D$11+('[1]3. Услуги по передаче'!$F$10)+('[1]4. СН (Установленные)'!$E$12*1000)+'[1]5. Плата за УРП'!$D$6</f>
        <v>1387.2720002339911</v>
      </c>
      <c r="F58" s="34">
        <f>SUMIFS('[1]1. Отчет АТС'!$C:$C,'[1]1. Отчет АТС'!$A:$A,$A58,'[1]1. Отчет АТС'!$B:$B,4)+'[1]2. Иные услуги'!$D$11+('[1]3. Услуги по передаче'!$F$10)+('[1]4. СН (Установленные)'!$E$12*1000)+'[1]5. Плата за УРП'!$D$6</f>
        <v>1417.832000233991</v>
      </c>
      <c r="G58" s="34">
        <f>SUMIFS('[1]1. Отчет АТС'!$C:$C,'[1]1. Отчет АТС'!$A:$A,$A58,'[1]1. Отчет АТС'!$B:$B,5)+'[1]2. Иные услуги'!$D$11+('[1]3. Услуги по передаче'!$F$10)+('[1]4. СН (Установленные)'!$E$12*1000)+'[1]5. Плата за УРП'!$D$6</f>
        <v>1694.672000233991</v>
      </c>
      <c r="H58" s="34">
        <f>SUMIFS('[1]1. Отчет АТС'!$C:$C,'[1]1. Отчет АТС'!$A:$A,$A58,'[1]1. Отчет АТС'!$B:$B,6)+'[1]2. Иные услуги'!$D$11+('[1]3. Услуги по передаче'!$F$10)+('[1]4. СН (Установленные)'!$E$12*1000)+'[1]5. Плата за УРП'!$D$6</f>
        <v>1777.102000233991</v>
      </c>
      <c r="I58" s="34">
        <f>SUMIFS('[1]1. Отчет АТС'!$C:$C,'[1]1. Отчет АТС'!$A:$A,$A58,'[1]1. Отчет АТС'!$B:$B,7)+'[1]2. Иные услуги'!$D$11+('[1]3. Услуги по передаче'!$F$10)+('[1]4. СН (Установленные)'!$E$12*1000)+'[1]5. Плата за УРП'!$D$6</f>
        <v>2067.2520002339911</v>
      </c>
      <c r="J58" s="34">
        <f>SUMIFS('[1]1. Отчет АТС'!$C:$C,'[1]1. Отчет АТС'!$A:$A,$A58,'[1]1. Отчет АТС'!$B:$B,8)+'[1]2. Иные услуги'!$D$11+('[1]3. Услуги по передаче'!$F$10)+('[1]4. СН (Установленные)'!$E$12*1000)+'[1]5. Плата за УРП'!$D$6</f>
        <v>2727.4420002339912</v>
      </c>
      <c r="K58" s="34">
        <f>SUMIFS('[1]1. Отчет АТС'!$C:$C,'[1]1. Отчет АТС'!$A:$A,$A58,'[1]1. Отчет АТС'!$B:$B,9)+'[1]2. Иные услуги'!$D$11+('[1]3. Услуги по передаче'!$F$10)+('[1]4. СН (Установленные)'!$E$12*1000)+'[1]5. Плата за УРП'!$D$6</f>
        <v>2777.142000233991</v>
      </c>
      <c r="L58" s="34">
        <f>SUMIFS('[1]1. Отчет АТС'!$C:$C,'[1]1. Отчет АТС'!$A:$A,$A58,'[1]1. Отчет АТС'!$B:$B,10)+'[1]2. Иные услуги'!$D$11+('[1]3. Услуги по передаче'!$F$10)+('[1]4. СН (Установленные)'!$E$12*1000)+'[1]5. Плата за УРП'!$D$6</f>
        <v>2892.3220002339908</v>
      </c>
      <c r="M58" s="34">
        <f>SUMIFS('[1]1. Отчет АТС'!$C:$C,'[1]1. Отчет АТС'!$A:$A,$A58,'[1]1. Отчет АТС'!$B:$B,11)+'[1]2. Иные услуги'!$D$11+('[1]3. Услуги по передаче'!$F$10)+('[1]4. СН (Установленные)'!$E$12*1000)+'[1]5. Плата за УРП'!$D$6</f>
        <v>2942.7820002339909</v>
      </c>
      <c r="N58" s="34">
        <f>SUMIFS('[1]1. Отчет АТС'!$C:$C,'[1]1. Отчет АТС'!$A:$A,$A58,'[1]1. Отчет АТС'!$B:$B,12)+'[1]2. Иные услуги'!$D$11+('[1]3. Услуги по передаче'!$F$10)+('[1]4. СН (Установленные)'!$E$12*1000)+'[1]5. Плата за УРП'!$D$6</f>
        <v>2979.4620002339907</v>
      </c>
      <c r="O58" s="34">
        <f>SUMIFS('[1]1. Отчет АТС'!$C:$C,'[1]1. Отчет АТС'!$A:$A,$A58,'[1]1. Отчет АТС'!$B:$B,13)+'[1]2. Иные услуги'!$D$11+('[1]3. Услуги по передаче'!$F$10)+('[1]4. СН (Установленные)'!$E$12*1000)+'[1]5. Плата за УРП'!$D$6</f>
        <v>2998.2420002339909</v>
      </c>
      <c r="P58" s="34">
        <f>SUMIFS('[1]1. Отчет АТС'!$C:$C,'[1]1. Отчет АТС'!$A:$A,$A58,'[1]1. Отчет АТС'!$B:$B,14)+'[1]2. Иные услуги'!$D$11+('[1]3. Услуги по передаче'!$F$10)+('[1]4. СН (Установленные)'!$E$12*1000)+'[1]5. Плата за УРП'!$D$6</f>
        <v>3021.2220002339909</v>
      </c>
      <c r="Q58" s="34">
        <f>SUMIFS('[1]1. Отчет АТС'!$C:$C,'[1]1. Отчет АТС'!$A:$A,$A58,'[1]1. Отчет АТС'!$B:$B,15)+'[1]2. Иные услуги'!$D$11+('[1]3. Услуги по передаче'!$F$10)+('[1]4. СН (Установленные)'!$E$12*1000)+'[1]5. Плата за УРП'!$D$6</f>
        <v>3011.7620002339909</v>
      </c>
      <c r="R58" s="34">
        <f>SUMIFS('[1]1. Отчет АТС'!$C:$C,'[1]1. Отчет АТС'!$A:$A,$A58,'[1]1. Отчет АТС'!$B:$B,16)+'[1]2. Иные услуги'!$D$11+('[1]3. Услуги по передаче'!$F$10)+('[1]4. СН (Установленные)'!$E$12*1000)+'[1]5. Плата за УРП'!$D$6</f>
        <v>2819.6920002339907</v>
      </c>
      <c r="S58" s="34">
        <f>SUMIFS('[1]1. Отчет АТС'!$C:$C,'[1]1. Отчет АТС'!$A:$A,$A58,'[1]1. Отчет АТС'!$B:$B,17)+'[1]2. Иные услуги'!$D$11+('[1]3. Услуги по передаче'!$F$10)+('[1]4. СН (Установленные)'!$E$12*1000)+'[1]5. Плата за УРП'!$D$6</f>
        <v>2800.7820002339909</v>
      </c>
      <c r="T58" s="34">
        <f>SUMIFS('[1]1. Отчет АТС'!$C:$C,'[1]1. Отчет АТС'!$A:$A,$A58,'[1]1. Отчет АТС'!$B:$B,18)+'[1]2. Иные услуги'!$D$11+('[1]3. Услуги по передаче'!$F$10)+('[1]4. СН (Установленные)'!$E$12*1000)+'[1]5. Плата за УРП'!$D$6</f>
        <v>2859.622000233991</v>
      </c>
      <c r="U58" s="34">
        <f>SUMIFS('[1]1. Отчет АТС'!$C:$C,'[1]1. Отчет АТС'!$A:$A,$A58,'[1]1. Отчет АТС'!$B:$B,19)+'[1]2. Иные услуги'!$D$11+('[1]3. Услуги по передаче'!$F$10)+('[1]4. СН (Установленные)'!$E$12*1000)+'[1]5. Плата за УРП'!$D$6</f>
        <v>2761.622000233991</v>
      </c>
      <c r="V58" s="34">
        <f>SUMIFS('[1]1. Отчет АТС'!$C:$C,'[1]1. Отчет АТС'!$A:$A,$A58,'[1]1. Отчет АТС'!$B:$B,20)+'[1]2. Иные услуги'!$D$11+('[1]3. Услуги по передаче'!$F$10)+('[1]4. СН (Установленные)'!$E$12*1000)+'[1]5. Плата за УРП'!$D$6</f>
        <v>2748.4920002339909</v>
      </c>
      <c r="W58" s="34">
        <f>SUMIFS('[1]1. Отчет АТС'!$C:$C,'[1]1. Отчет АТС'!$A:$A,$A58,'[1]1. Отчет АТС'!$B:$B,21)+'[1]2. Иные услуги'!$D$11+('[1]3. Услуги по передаче'!$F$10)+('[1]4. СН (Установленные)'!$E$12*1000)+'[1]5. Плата за УРП'!$D$6</f>
        <v>2733.4520002339914</v>
      </c>
      <c r="X58" s="34">
        <f>SUMIFS('[1]1. Отчет АТС'!$C:$C,'[1]1. Отчет АТС'!$A:$A,$A58,'[1]1. Отчет АТС'!$B:$B,22)+'[1]2. Иные услуги'!$D$11+('[1]3. Услуги по передаче'!$F$10)+('[1]4. СН (Установленные)'!$E$12*1000)+'[1]5. Плата за УРП'!$D$6</f>
        <v>2654.8020002339908</v>
      </c>
      <c r="Y58" s="34">
        <f>SUMIFS('[1]1. Отчет АТС'!$C:$C,'[1]1. Отчет АТС'!$A:$A,$A58,'[1]1. Отчет АТС'!$B:$B,23)+'[1]2. Иные услуги'!$D$11+('[1]3. Услуги по передаче'!$F$10)+('[1]4. СН (Установленные)'!$E$12*1000)+'[1]5. Плата за УРП'!$D$6</f>
        <v>2082.2020002339914</v>
      </c>
    </row>
    <row r="59" spans="1:25" ht="15">
      <c r="A59" s="33">
        <v>45458</v>
      </c>
      <c r="B59" s="34">
        <f>SUMIFS('[1]1. Отчет АТС'!$C:$C,'[1]1. Отчет АТС'!$A:$A,$A59,'[1]1. Отчет АТС'!$B:$B,0)+'[1]2. Иные услуги'!$D$11+('[1]3. Услуги по передаче'!$F$10)+('[1]4. СН (Установленные)'!$E$12*1000)+'[1]5. Плата за УРП'!$D$6</f>
        <v>1846.632000233991</v>
      </c>
      <c r="C59" s="34">
        <f>SUMIFS('[1]1. Отчет АТС'!$C:$C,'[1]1. Отчет АТС'!$A:$A,$A59,'[1]1. Отчет АТС'!$B:$B,1)+'[1]2. Иные услуги'!$D$11+('[1]3. Услуги по передаче'!$F$10)+('[1]4. СН (Установленные)'!$E$12*1000)+'[1]5. Плата за УРП'!$D$6</f>
        <v>1813.5520002339911</v>
      </c>
      <c r="D59" s="34">
        <f>SUMIFS('[1]1. Отчет АТС'!$C:$C,'[1]1. Отчет АТС'!$A:$A,$A59,'[1]1. Отчет АТС'!$B:$B,2)+'[1]2. Иные услуги'!$D$11+('[1]3. Услуги по передаче'!$F$10)+('[1]4. СН (Установленные)'!$E$12*1000)+'[1]5. Плата за УРП'!$D$6</f>
        <v>1704.382000233991</v>
      </c>
      <c r="E59" s="34">
        <f>SUMIFS('[1]1. Отчет АТС'!$C:$C,'[1]1. Отчет АТС'!$A:$A,$A59,'[1]1. Отчет АТС'!$B:$B,3)+'[1]2. Иные услуги'!$D$11+('[1]3. Услуги по передаче'!$F$10)+('[1]4. СН (Установленные)'!$E$12*1000)+'[1]5. Плата за УРП'!$D$6</f>
        <v>1488.132000233991</v>
      </c>
      <c r="F59" s="34">
        <f>SUMIFS('[1]1. Отчет АТС'!$C:$C,'[1]1. Отчет АТС'!$A:$A,$A59,'[1]1. Отчет АТС'!$B:$B,4)+'[1]2. Иные услуги'!$D$11+('[1]3. Услуги по передаче'!$F$10)+('[1]4. СН (Установленные)'!$E$12*1000)+'[1]5. Плата за УРП'!$D$6</f>
        <v>1434.9620002339909</v>
      </c>
      <c r="G59" s="34">
        <f>SUMIFS('[1]1. Отчет АТС'!$C:$C,'[1]1. Отчет АТС'!$A:$A,$A59,'[1]1. Отчет АТС'!$B:$B,5)+'[1]2. Иные услуги'!$D$11+('[1]3. Услуги по передаче'!$F$10)+('[1]4. СН (Установленные)'!$E$12*1000)+'[1]5. Плата за УРП'!$D$6</f>
        <v>1636.4920002339909</v>
      </c>
      <c r="H59" s="34">
        <f>SUMIFS('[1]1. Отчет АТС'!$C:$C,'[1]1. Отчет АТС'!$A:$A,$A59,'[1]1. Отчет АТС'!$B:$B,6)+'[1]2. Иные услуги'!$D$11+('[1]3. Услуги по передаче'!$F$10)+('[1]4. СН (Установленные)'!$E$12*1000)+'[1]5. Плата за УРП'!$D$6</f>
        <v>1649.4420002339909</v>
      </c>
      <c r="I59" s="34">
        <f>SUMIFS('[1]1. Отчет АТС'!$C:$C,'[1]1. Отчет АТС'!$A:$A,$A59,'[1]1. Отчет АТС'!$B:$B,7)+'[1]2. Иные услуги'!$D$11+('[1]3. Услуги по передаче'!$F$10)+('[1]4. СН (Установленные)'!$E$12*1000)+'[1]5. Плата за УРП'!$D$6</f>
        <v>1835.072000233991</v>
      </c>
      <c r="J59" s="34">
        <f>SUMIFS('[1]1. Отчет АТС'!$C:$C,'[1]1. Отчет АТС'!$A:$A,$A59,'[1]1. Отчет АТС'!$B:$B,8)+'[1]2. Иные услуги'!$D$11+('[1]3. Услуги по передаче'!$F$10)+('[1]4. СН (Установленные)'!$E$12*1000)+'[1]5. Плата за УРП'!$D$6</f>
        <v>2309.4020002339912</v>
      </c>
      <c r="K59" s="34">
        <f>SUMIFS('[1]1. Отчет АТС'!$C:$C,'[1]1. Отчет АТС'!$A:$A,$A59,'[1]1. Отчет АТС'!$B:$B,9)+'[1]2. Иные услуги'!$D$11+('[1]3. Услуги по передаче'!$F$10)+('[1]4. СН (Установленные)'!$E$12*1000)+'[1]5. Плата за УРП'!$D$6</f>
        <v>2736.7120002339911</v>
      </c>
      <c r="L59" s="34">
        <f>SUMIFS('[1]1. Отчет АТС'!$C:$C,'[1]1. Отчет АТС'!$A:$A,$A59,'[1]1. Отчет АТС'!$B:$B,10)+'[1]2. Иные услуги'!$D$11+('[1]3. Услуги по передаче'!$F$10)+('[1]4. СН (Установленные)'!$E$12*1000)+'[1]5. Плата за УРП'!$D$6</f>
        <v>2759.0920002339908</v>
      </c>
      <c r="M59" s="34">
        <f>SUMIFS('[1]1. Отчет АТС'!$C:$C,'[1]1. Отчет АТС'!$A:$A,$A59,'[1]1. Отчет АТС'!$B:$B,11)+'[1]2. Иные услуги'!$D$11+('[1]3. Услуги по передаче'!$F$10)+('[1]4. СН (Установленные)'!$E$12*1000)+'[1]5. Плата за УРП'!$D$6</f>
        <v>2767.1820002339909</v>
      </c>
      <c r="N59" s="34">
        <f>SUMIFS('[1]1. Отчет АТС'!$C:$C,'[1]1. Отчет АТС'!$A:$A,$A59,'[1]1. Отчет АТС'!$B:$B,12)+'[1]2. Иные услуги'!$D$11+('[1]3. Услуги по передаче'!$F$10)+('[1]4. СН (Установленные)'!$E$12*1000)+'[1]5. Плата за УРП'!$D$6</f>
        <v>2748.8820002339908</v>
      </c>
      <c r="O59" s="34">
        <f>SUMIFS('[1]1. Отчет АТС'!$C:$C,'[1]1. Отчет АТС'!$A:$A,$A59,'[1]1. Отчет АТС'!$B:$B,13)+'[1]2. Иные услуги'!$D$11+('[1]3. Услуги по передаче'!$F$10)+('[1]4. СН (Установленные)'!$E$12*1000)+'[1]5. Плата за УРП'!$D$6</f>
        <v>2742.892000233991</v>
      </c>
      <c r="P59" s="34">
        <f>SUMIFS('[1]1. Отчет АТС'!$C:$C,'[1]1. Отчет АТС'!$A:$A,$A59,'[1]1. Отчет АТС'!$B:$B,14)+'[1]2. Иные услуги'!$D$11+('[1]3. Услуги по передаче'!$F$10)+('[1]4. СН (Установленные)'!$E$12*1000)+'[1]5. Плата за УРП'!$D$6</f>
        <v>2767.2720002339906</v>
      </c>
      <c r="Q59" s="34">
        <f>SUMIFS('[1]1. Отчет АТС'!$C:$C,'[1]1. Отчет АТС'!$A:$A,$A59,'[1]1. Отчет АТС'!$B:$B,15)+'[1]2. Иные услуги'!$D$11+('[1]3. Услуги по передаче'!$F$10)+('[1]4. СН (Установленные)'!$E$12*1000)+'[1]5. Плата за УРП'!$D$6</f>
        <v>2775.832000233991</v>
      </c>
      <c r="R59" s="34">
        <f>SUMIFS('[1]1. Отчет АТС'!$C:$C,'[1]1. Отчет АТС'!$A:$A,$A59,'[1]1. Отчет АТС'!$B:$B,16)+'[1]2. Иные услуги'!$D$11+('[1]3. Услуги по передаче'!$F$10)+('[1]4. СН (Установленные)'!$E$12*1000)+'[1]5. Плата за УРП'!$D$6</f>
        <v>2799.3820002339908</v>
      </c>
      <c r="S59" s="34">
        <f>SUMIFS('[1]1. Отчет АТС'!$C:$C,'[1]1. Отчет АТС'!$A:$A,$A59,'[1]1. Отчет АТС'!$B:$B,17)+'[1]2. Иные услуги'!$D$11+('[1]3. Услуги по передаче'!$F$10)+('[1]4. СН (Установленные)'!$E$12*1000)+'[1]5. Плата за УРП'!$D$6</f>
        <v>2792.5120002339909</v>
      </c>
      <c r="T59" s="34">
        <f>SUMIFS('[1]1. Отчет АТС'!$C:$C,'[1]1. Отчет АТС'!$A:$A,$A59,'[1]1. Отчет АТС'!$B:$B,18)+'[1]2. Иные услуги'!$D$11+('[1]3. Услуги по передаче'!$F$10)+('[1]4. СН (Установленные)'!$E$12*1000)+'[1]5. Плата за УРП'!$D$6</f>
        <v>2765.4720002339909</v>
      </c>
      <c r="U59" s="34">
        <f>SUMIFS('[1]1. Отчет АТС'!$C:$C,'[1]1. Отчет АТС'!$A:$A,$A59,'[1]1. Отчет АТС'!$B:$B,19)+'[1]2. Иные услуги'!$D$11+('[1]3. Услуги по передаче'!$F$10)+('[1]4. СН (Установленные)'!$E$12*1000)+'[1]5. Плата за УРП'!$D$6</f>
        <v>2737.3220002339908</v>
      </c>
      <c r="V59" s="34">
        <f>SUMIFS('[1]1. Отчет АТС'!$C:$C,'[1]1. Отчет АТС'!$A:$A,$A59,'[1]1. Отчет АТС'!$B:$B,20)+'[1]2. Иные услуги'!$D$11+('[1]3. Услуги по передаче'!$F$10)+('[1]4. СН (Установленные)'!$E$12*1000)+'[1]5. Плата за УРП'!$D$6</f>
        <v>2745.7220002339909</v>
      </c>
      <c r="W59" s="34">
        <f>SUMIFS('[1]1. Отчет АТС'!$C:$C,'[1]1. Отчет АТС'!$A:$A,$A59,'[1]1. Отчет АТС'!$B:$B,21)+'[1]2. Иные услуги'!$D$11+('[1]3. Услуги по передаче'!$F$10)+('[1]4. СН (Установленные)'!$E$12*1000)+'[1]5. Плата за УРП'!$D$6</f>
        <v>2728.4520002339914</v>
      </c>
      <c r="X59" s="34">
        <f>SUMIFS('[1]1. Отчет АТС'!$C:$C,'[1]1. Отчет АТС'!$A:$A,$A59,'[1]1. Отчет АТС'!$B:$B,22)+'[1]2. Иные услуги'!$D$11+('[1]3. Услуги по передаче'!$F$10)+('[1]4. СН (Установленные)'!$E$12*1000)+'[1]5. Плата за УРП'!$D$6</f>
        <v>2600.6920002339912</v>
      </c>
      <c r="Y59" s="34">
        <f>SUMIFS('[1]1. Отчет АТС'!$C:$C,'[1]1. Отчет АТС'!$A:$A,$A59,'[1]1. Отчет АТС'!$B:$B,23)+'[1]2. Иные услуги'!$D$11+('[1]3. Услуги по передаче'!$F$10)+('[1]4. СН (Установленные)'!$E$12*1000)+'[1]5. Плата за УРП'!$D$6</f>
        <v>2080.2720002339911</v>
      </c>
    </row>
    <row r="60" spans="1:25" ht="15">
      <c r="A60" s="33">
        <v>45459</v>
      </c>
      <c r="B60" s="34">
        <f>SUMIFS('[1]1. Отчет АТС'!$C:$C,'[1]1. Отчет АТС'!$A:$A,$A60,'[1]1. Отчет АТС'!$B:$B,0)+'[1]2. Иные услуги'!$D$11+('[1]3. Услуги по передаче'!$F$10)+('[1]4. СН (Установленные)'!$E$12*1000)+'[1]5. Плата за УРП'!$D$6</f>
        <v>1811.5020002339911</v>
      </c>
      <c r="C60" s="34">
        <f>SUMIFS('[1]1. Отчет АТС'!$C:$C,'[1]1. Отчет АТС'!$A:$A,$A60,'[1]1. Отчет АТС'!$B:$B,1)+'[1]2. Иные услуги'!$D$11+('[1]3. Услуги по передаче'!$F$10)+('[1]4. СН (Установленные)'!$E$12*1000)+'[1]5. Плата за УРП'!$D$6</f>
        <v>1762.7420002339911</v>
      </c>
      <c r="D60" s="34">
        <f>SUMIFS('[1]1. Отчет АТС'!$C:$C,'[1]1. Отчет АТС'!$A:$A,$A60,'[1]1. Отчет АТС'!$B:$B,2)+'[1]2. Иные услуги'!$D$11+('[1]3. Услуги по передаче'!$F$10)+('[1]4. СН (Установленные)'!$E$12*1000)+'[1]5. Плата за УРП'!$D$6</f>
        <v>1657.162000233991</v>
      </c>
      <c r="E60" s="34">
        <f>SUMIFS('[1]1. Отчет АТС'!$C:$C,'[1]1. Отчет АТС'!$A:$A,$A60,'[1]1. Отчет АТС'!$B:$B,3)+'[1]2. Иные услуги'!$D$11+('[1]3. Услуги по передаче'!$F$10)+('[1]4. СН (Установленные)'!$E$12*1000)+'[1]5. Плата за УРП'!$D$6</f>
        <v>1445.3120002339911</v>
      </c>
      <c r="F60" s="34">
        <f>SUMIFS('[1]1. Отчет АТС'!$C:$C,'[1]1. Отчет АТС'!$A:$A,$A60,'[1]1. Отчет АТС'!$B:$B,4)+'[1]2. Иные услуги'!$D$11+('[1]3. Услуги по передаче'!$F$10)+('[1]4. СН (Установленные)'!$E$12*1000)+'[1]5. Плата за УРП'!$D$6</f>
        <v>1316.6820002339909</v>
      </c>
      <c r="G60" s="34">
        <f>SUMIFS('[1]1. Отчет АТС'!$C:$C,'[1]1. Отчет АТС'!$A:$A,$A60,'[1]1. Отчет АТС'!$B:$B,5)+'[1]2. Иные услуги'!$D$11+('[1]3. Услуги по передаче'!$F$10)+('[1]4. СН (Установленные)'!$E$12*1000)+'[1]5. Плата за УРП'!$D$6</f>
        <v>1579.0920002339908</v>
      </c>
      <c r="H60" s="34">
        <f>SUMIFS('[1]1. Отчет АТС'!$C:$C,'[1]1. Отчет АТС'!$A:$A,$A60,'[1]1. Отчет АТС'!$B:$B,6)+'[1]2. Иные услуги'!$D$11+('[1]3. Услуги по передаче'!$F$10)+('[1]4. СН (Установленные)'!$E$12*1000)+'[1]5. Плата за УРП'!$D$6</f>
        <v>1524.162000233991</v>
      </c>
      <c r="I60" s="34">
        <f>SUMIFS('[1]1. Отчет АТС'!$C:$C,'[1]1. Отчет АТС'!$A:$A,$A60,'[1]1. Отчет АТС'!$B:$B,7)+'[1]2. Иные услуги'!$D$11+('[1]3. Услуги по передаче'!$F$10)+('[1]4. СН (Установленные)'!$E$12*1000)+'[1]5. Плата за УРП'!$D$6</f>
        <v>1708.372000233991</v>
      </c>
      <c r="J60" s="34">
        <f>SUMIFS('[1]1. Отчет АТС'!$C:$C,'[1]1. Отчет АТС'!$A:$A,$A60,'[1]1. Отчет АТС'!$B:$B,8)+'[1]2. Иные услуги'!$D$11+('[1]3. Услуги по передаче'!$F$10)+('[1]4. СН (Установленные)'!$E$12*1000)+'[1]5. Плата за УРП'!$D$6</f>
        <v>2107.7320002339911</v>
      </c>
      <c r="K60" s="34">
        <f>SUMIFS('[1]1. Отчет АТС'!$C:$C,'[1]1. Отчет АТС'!$A:$A,$A60,'[1]1. Отчет АТС'!$B:$B,9)+'[1]2. Иные услуги'!$D$11+('[1]3. Услуги по передаче'!$F$10)+('[1]4. СН (Установленные)'!$E$12*1000)+'[1]5. Плата за УРП'!$D$6</f>
        <v>2671.7020002339914</v>
      </c>
      <c r="L60" s="34">
        <f>SUMIFS('[1]1. Отчет АТС'!$C:$C,'[1]1. Отчет АТС'!$A:$A,$A60,'[1]1. Отчет АТС'!$B:$B,10)+'[1]2. Иные услуги'!$D$11+('[1]3. Услуги по передаче'!$F$10)+('[1]4. СН (Установленные)'!$E$12*1000)+'[1]5. Плата за УРП'!$D$6</f>
        <v>2734.9820002339911</v>
      </c>
      <c r="M60" s="34">
        <f>SUMIFS('[1]1. Отчет АТС'!$C:$C,'[1]1. Отчет АТС'!$A:$A,$A60,'[1]1. Отчет АТС'!$B:$B,11)+'[1]2. Иные услуги'!$D$11+('[1]3. Услуги по передаче'!$F$10)+('[1]4. СН (Установленные)'!$E$12*1000)+'[1]5. Плата за УРП'!$D$6</f>
        <v>2737.5920002339908</v>
      </c>
      <c r="N60" s="34">
        <f>SUMIFS('[1]1. Отчет АТС'!$C:$C,'[1]1. Отчет АТС'!$A:$A,$A60,'[1]1. Отчет АТС'!$B:$B,12)+'[1]2. Иные услуги'!$D$11+('[1]3. Услуги по передаче'!$F$10)+('[1]4. СН (Установленные)'!$E$12*1000)+'[1]5. Плата за УРП'!$D$6</f>
        <v>2744.7020002339909</v>
      </c>
      <c r="O60" s="34">
        <f>SUMIFS('[1]1. Отчет АТС'!$C:$C,'[1]1. Отчет АТС'!$A:$A,$A60,'[1]1. Отчет АТС'!$B:$B,13)+'[1]2. Иные услуги'!$D$11+('[1]3. Услуги по передаче'!$F$10)+('[1]4. СН (Установленные)'!$E$12*1000)+'[1]5. Плата за УРП'!$D$6</f>
        <v>2733.1520002339912</v>
      </c>
      <c r="P60" s="34">
        <f>SUMIFS('[1]1. Отчет АТС'!$C:$C,'[1]1. Отчет АТС'!$A:$A,$A60,'[1]1. Отчет АТС'!$B:$B,14)+'[1]2. Иные услуги'!$D$11+('[1]3. Услуги по передаче'!$F$10)+('[1]4. СН (Установленные)'!$E$12*1000)+'[1]5. Плата за УРП'!$D$6</f>
        <v>2740.0620002339911</v>
      </c>
      <c r="Q60" s="34">
        <f>SUMIFS('[1]1. Отчет АТС'!$C:$C,'[1]1. Отчет АТС'!$A:$A,$A60,'[1]1. Отчет АТС'!$B:$B,15)+'[1]2. Иные услуги'!$D$11+('[1]3. Услуги по передаче'!$F$10)+('[1]4. СН (Установленные)'!$E$12*1000)+'[1]5. Плата за УРП'!$D$6</f>
        <v>2737.5920002339908</v>
      </c>
      <c r="R60" s="34">
        <f>SUMIFS('[1]1. Отчет АТС'!$C:$C,'[1]1. Отчет АТС'!$A:$A,$A60,'[1]1. Отчет АТС'!$B:$B,16)+'[1]2. Иные услуги'!$D$11+('[1]3. Услуги по передаче'!$F$10)+('[1]4. СН (Установленные)'!$E$12*1000)+'[1]5. Плата за УРП'!$D$6</f>
        <v>2749.8420002339908</v>
      </c>
      <c r="S60" s="34">
        <f>SUMIFS('[1]1. Отчет АТС'!$C:$C,'[1]1. Отчет АТС'!$A:$A,$A60,'[1]1. Отчет АТС'!$B:$B,17)+'[1]2. Иные услуги'!$D$11+('[1]3. Услуги по передаче'!$F$10)+('[1]4. СН (Установленные)'!$E$12*1000)+'[1]5. Плата за УРП'!$D$6</f>
        <v>2748.4720002339909</v>
      </c>
      <c r="T60" s="34">
        <f>SUMIFS('[1]1. Отчет АТС'!$C:$C,'[1]1. Отчет АТС'!$A:$A,$A60,'[1]1. Отчет АТС'!$B:$B,18)+'[1]2. Иные услуги'!$D$11+('[1]3. Услуги по передаче'!$F$10)+('[1]4. СН (Установленные)'!$E$12*1000)+'[1]5. Плата за УРП'!$D$6</f>
        <v>2753.2520002339907</v>
      </c>
      <c r="U60" s="34">
        <f>SUMIFS('[1]1. Отчет АТС'!$C:$C,'[1]1. Отчет АТС'!$A:$A,$A60,'[1]1. Отчет АТС'!$B:$B,19)+'[1]2. Иные услуги'!$D$11+('[1]3. Услуги по передаче'!$F$10)+('[1]4. СН (Установленные)'!$E$12*1000)+'[1]5. Плата за УРП'!$D$6</f>
        <v>2739.9820002339907</v>
      </c>
      <c r="V60" s="34">
        <f>SUMIFS('[1]1. Отчет АТС'!$C:$C,'[1]1. Отчет АТС'!$A:$A,$A60,'[1]1. Отчет АТС'!$B:$B,20)+'[1]2. Иные услуги'!$D$11+('[1]3. Услуги по передаче'!$F$10)+('[1]4. СН (Установленные)'!$E$12*1000)+'[1]5. Плата за УРП'!$D$6</f>
        <v>2751.5420002339911</v>
      </c>
      <c r="W60" s="34">
        <f>SUMIFS('[1]1. Отчет АТС'!$C:$C,'[1]1. Отчет АТС'!$A:$A,$A60,'[1]1. Отчет АТС'!$B:$B,21)+'[1]2. Иные услуги'!$D$11+('[1]3. Услуги по передаче'!$F$10)+('[1]4. СН (Установленные)'!$E$12*1000)+'[1]5. Плата за УРП'!$D$6</f>
        <v>2725.2820002339913</v>
      </c>
      <c r="X60" s="34">
        <f>SUMIFS('[1]1. Отчет АТС'!$C:$C,'[1]1. Отчет АТС'!$A:$A,$A60,'[1]1. Отчет АТС'!$B:$B,22)+'[1]2. Иные услуги'!$D$11+('[1]3. Услуги по передаче'!$F$10)+('[1]4. СН (Установленные)'!$E$12*1000)+'[1]5. Плата за УРП'!$D$6</f>
        <v>2505.6820002339909</v>
      </c>
      <c r="Y60" s="34">
        <f>SUMIFS('[1]1. Отчет АТС'!$C:$C,'[1]1. Отчет АТС'!$A:$A,$A60,'[1]1. Отчет АТС'!$B:$B,23)+'[1]2. Иные услуги'!$D$11+('[1]3. Услуги по передаче'!$F$10)+('[1]4. СН (Установленные)'!$E$12*1000)+'[1]5. Плата за УРП'!$D$6</f>
        <v>2087.0220002339911</v>
      </c>
    </row>
    <row r="61" spans="1:25" ht="15">
      <c r="A61" s="33">
        <v>45460</v>
      </c>
      <c r="B61" s="34">
        <f>SUMIFS('[1]1. Отчет АТС'!$C:$C,'[1]1. Отчет АТС'!$A:$A,$A61,'[1]1. Отчет АТС'!$B:$B,0)+'[1]2. Иные услуги'!$D$11+('[1]3. Услуги по передаче'!$F$10)+('[1]4. СН (Установленные)'!$E$12*1000)+'[1]5. Плата за УРП'!$D$6</f>
        <v>1869.582000233991</v>
      </c>
      <c r="C61" s="34">
        <f>SUMIFS('[1]1. Отчет АТС'!$C:$C,'[1]1. Отчет АТС'!$A:$A,$A61,'[1]1. Отчет АТС'!$B:$B,1)+'[1]2. Иные услуги'!$D$11+('[1]3. Услуги по передаче'!$F$10)+('[1]4. СН (Установленные)'!$E$12*1000)+'[1]5. Плата за УРП'!$D$6</f>
        <v>1801.4120002339912</v>
      </c>
      <c r="D61" s="34">
        <f>SUMIFS('[1]1. Отчет АТС'!$C:$C,'[1]1. Отчет АТС'!$A:$A,$A61,'[1]1. Отчет АТС'!$B:$B,2)+'[1]2. Иные услуги'!$D$11+('[1]3. Услуги по передаче'!$F$10)+('[1]4. СН (Установленные)'!$E$12*1000)+'[1]5. Плата за УРП'!$D$6</f>
        <v>1710.9920002339911</v>
      </c>
      <c r="E61" s="34">
        <f>SUMIFS('[1]1. Отчет АТС'!$C:$C,'[1]1. Отчет АТС'!$A:$A,$A61,'[1]1. Отчет АТС'!$B:$B,3)+'[1]2. Иные услуги'!$D$11+('[1]3. Услуги по передаче'!$F$10)+('[1]4. СН (Установленные)'!$E$12*1000)+'[1]5. Плата за УРП'!$D$6</f>
        <v>1597.2620002339909</v>
      </c>
      <c r="F61" s="34">
        <f>SUMIFS('[1]1. Отчет АТС'!$C:$C,'[1]1. Отчет АТС'!$A:$A,$A61,'[1]1. Отчет АТС'!$B:$B,4)+'[1]2. Иные услуги'!$D$11+('[1]3. Услуги по передаче'!$F$10)+('[1]4. СН (Установленные)'!$E$12*1000)+'[1]5. Плата за УРП'!$D$6</f>
        <v>1663.0320002339909</v>
      </c>
      <c r="G61" s="34">
        <f>SUMIFS('[1]1. Отчет АТС'!$C:$C,'[1]1. Отчет АТС'!$A:$A,$A61,'[1]1. Отчет АТС'!$B:$B,5)+'[1]2. Иные услуги'!$D$11+('[1]3. Услуги по передаче'!$F$10)+('[1]4. СН (Установленные)'!$E$12*1000)+'[1]5. Плата за УРП'!$D$6</f>
        <v>1775.872000233991</v>
      </c>
      <c r="H61" s="34">
        <f>SUMIFS('[1]1. Отчет АТС'!$C:$C,'[1]1. Отчет АТС'!$A:$A,$A61,'[1]1. Отчет АТС'!$B:$B,6)+'[1]2. Иные услуги'!$D$11+('[1]3. Услуги по передаче'!$F$10)+('[1]4. СН (Установленные)'!$E$12*1000)+'[1]5. Плата за УРП'!$D$6</f>
        <v>1856.4120002339912</v>
      </c>
      <c r="I61" s="34">
        <f>SUMIFS('[1]1. Отчет АТС'!$C:$C,'[1]1. Отчет АТС'!$A:$A,$A61,'[1]1. Отчет АТС'!$B:$B,7)+'[1]2. Иные услуги'!$D$11+('[1]3. Услуги по передаче'!$F$10)+('[1]4. СН (Установленные)'!$E$12*1000)+'[1]5. Плата за УРП'!$D$6</f>
        <v>2088.4520002339914</v>
      </c>
      <c r="J61" s="34">
        <f>SUMIFS('[1]1. Отчет АТС'!$C:$C,'[1]1. Отчет АТС'!$A:$A,$A61,'[1]1. Отчет АТС'!$B:$B,8)+'[1]2. Иные услуги'!$D$11+('[1]3. Услуги по передаче'!$F$10)+('[1]4. СН (Установленные)'!$E$12*1000)+'[1]5. Плата за УРП'!$D$6</f>
        <v>2689.372000233991</v>
      </c>
      <c r="K61" s="34">
        <f>SUMIFS('[1]1. Отчет АТС'!$C:$C,'[1]1. Отчет АТС'!$A:$A,$A61,'[1]1. Отчет АТС'!$B:$B,9)+'[1]2. Иные услуги'!$D$11+('[1]3. Услуги по передаче'!$F$10)+('[1]4. СН (Установленные)'!$E$12*1000)+'[1]5. Плата за УРП'!$D$6</f>
        <v>2746.7620002339909</v>
      </c>
      <c r="L61" s="34">
        <f>SUMIFS('[1]1. Отчет АТС'!$C:$C,'[1]1. Отчет АТС'!$A:$A,$A61,'[1]1. Отчет АТС'!$B:$B,10)+'[1]2. Иные услуги'!$D$11+('[1]3. Услуги по передаче'!$F$10)+('[1]4. СН (Установленные)'!$E$12*1000)+'[1]5. Плата за УРП'!$D$6</f>
        <v>2762.9920002339909</v>
      </c>
      <c r="M61" s="34">
        <f>SUMIFS('[1]1. Отчет АТС'!$C:$C,'[1]1. Отчет АТС'!$A:$A,$A61,'[1]1. Отчет АТС'!$B:$B,11)+'[1]2. Иные услуги'!$D$11+('[1]3. Услуги по передаче'!$F$10)+('[1]4. СН (Установленные)'!$E$12*1000)+'[1]5. Плата за УРП'!$D$6</f>
        <v>2766.4520002339909</v>
      </c>
      <c r="N61" s="34">
        <f>SUMIFS('[1]1. Отчет АТС'!$C:$C,'[1]1. Отчет АТС'!$A:$A,$A61,'[1]1. Отчет АТС'!$B:$B,12)+'[1]2. Иные услуги'!$D$11+('[1]3. Услуги по передаче'!$F$10)+('[1]4. СН (Установленные)'!$E$12*1000)+'[1]5. Плата за УРП'!$D$6</f>
        <v>2764.4520002339909</v>
      </c>
      <c r="O61" s="34">
        <f>SUMIFS('[1]1. Отчет АТС'!$C:$C,'[1]1. Отчет АТС'!$A:$A,$A61,'[1]1. Отчет АТС'!$B:$B,13)+'[1]2. Иные услуги'!$D$11+('[1]3. Услуги по передаче'!$F$10)+('[1]4. СН (Установленные)'!$E$12*1000)+'[1]5. Плата за УРП'!$D$6</f>
        <v>2761.4620002339907</v>
      </c>
      <c r="P61" s="34">
        <f>SUMIFS('[1]1. Отчет АТС'!$C:$C,'[1]1. Отчет АТС'!$A:$A,$A61,'[1]1. Отчет АТС'!$B:$B,14)+'[1]2. Иные услуги'!$D$11+('[1]3. Услуги по передаче'!$F$10)+('[1]4. СН (Установленные)'!$E$12*1000)+'[1]5. Плата за УРП'!$D$6</f>
        <v>2769.3120002339911</v>
      </c>
      <c r="Q61" s="34">
        <f>SUMIFS('[1]1. Отчет АТС'!$C:$C,'[1]1. Отчет АТС'!$A:$A,$A61,'[1]1. Отчет АТС'!$B:$B,15)+'[1]2. Иные услуги'!$D$11+('[1]3. Услуги по передаче'!$F$10)+('[1]4. СН (Установленные)'!$E$12*1000)+'[1]5. Плата за УРП'!$D$6</f>
        <v>2767.4820002339907</v>
      </c>
      <c r="R61" s="34">
        <f>SUMIFS('[1]1. Отчет АТС'!$C:$C,'[1]1. Отчет АТС'!$A:$A,$A61,'[1]1. Отчет АТС'!$B:$B,16)+'[1]2. Иные услуги'!$D$11+('[1]3. Услуги по передаче'!$F$10)+('[1]4. СН (Установленные)'!$E$12*1000)+'[1]5. Плата за УРП'!$D$6</f>
        <v>2772.0620002339911</v>
      </c>
      <c r="S61" s="34">
        <f>SUMIFS('[1]1. Отчет АТС'!$C:$C,'[1]1. Отчет АТС'!$A:$A,$A61,'[1]1. Отчет АТС'!$B:$B,17)+'[1]2. Иные услуги'!$D$11+('[1]3. Услуги по передаче'!$F$10)+('[1]4. СН (Установленные)'!$E$12*1000)+'[1]5. Плата за УРП'!$D$6</f>
        <v>2769.8420002339908</v>
      </c>
      <c r="T61" s="34">
        <f>SUMIFS('[1]1. Отчет АТС'!$C:$C,'[1]1. Отчет АТС'!$A:$A,$A61,'[1]1. Отчет АТС'!$B:$B,18)+'[1]2. Иные услуги'!$D$11+('[1]3. Услуги по передаче'!$F$10)+('[1]4. СН (Установленные)'!$E$12*1000)+'[1]5. Плата за УРП'!$D$6</f>
        <v>2764.1520002339907</v>
      </c>
      <c r="U61" s="34">
        <f>SUMIFS('[1]1. Отчет АТС'!$C:$C,'[1]1. Отчет АТС'!$A:$A,$A61,'[1]1. Отчет АТС'!$B:$B,19)+'[1]2. Иные услуги'!$D$11+('[1]3. Услуги по передаче'!$F$10)+('[1]4. СН (Установленные)'!$E$12*1000)+'[1]5. Плата за УРП'!$D$6</f>
        <v>2748.0320002339909</v>
      </c>
      <c r="V61" s="34">
        <f>SUMIFS('[1]1. Отчет АТС'!$C:$C,'[1]1. Отчет АТС'!$A:$A,$A61,'[1]1. Отчет АТС'!$B:$B,20)+'[1]2. Иные услуги'!$D$11+('[1]3. Услуги по передаче'!$F$10)+('[1]4. СН (Установленные)'!$E$12*1000)+'[1]5. Плата за УРП'!$D$6</f>
        <v>2750.6120002339908</v>
      </c>
      <c r="W61" s="34">
        <f>SUMIFS('[1]1. Отчет АТС'!$C:$C,'[1]1. Отчет АТС'!$A:$A,$A61,'[1]1. Отчет АТС'!$B:$B,21)+'[1]2. Иные услуги'!$D$11+('[1]3. Услуги по передаче'!$F$10)+('[1]4. СН (Установленные)'!$E$12*1000)+'[1]5. Плата за УРП'!$D$6</f>
        <v>2742.3120002339911</v>
      </c>
      <c r="X61" s="34">
        <f>SUMIFS('[1]1. Отчет АТС'!$C:$C,'[1]1. Отчет АТС'!$A:$A,$A61,'[1]1. Отчет АТС'!$B:$B,22)+'[1]2. Иные услуги'!$D$11+('[1]3. Услуги по передаче'!$F$10)+('[1]4. СН (Установленные)'!$E$12*1000)+'[1]5. Плата за УРП'!$D$6</f>
        <v>2460.2620002339909</v>
      </c>
      <c r="Y61" s="34">
        <f>SUMIFS('[1]1. Отчет АТС'!$C:$C,'[1]1. Отчет АТС'!$A:$A,$A61,'[1]1. Отчет АТС'!$B:$B,23)+'[1]2. Иные услуги'!$D$11+('[1]3. Услуги по передаче'!$F$10)+('[1]4. СН (Установленные)'!$E$12*1000)+'[1]5. Плата за УРП'!$D$6</f>
        <v>2082.4720002339909</v>
      </c>
    </row>
    <row r="62" spans="1:25" ht="15">
      <c r="A62" s="33">
        <v>45461</v>
      </c>
      <c r="B62" s="34">
        <f>SUMIFS('[1]1. Отчет АТС'!$C:$C,'[1]1. Отчет АТС'!$A:$A,$A62,'[1]1. Отчет АТС'!$B:$B,0)+'[1]2. Иные услуги'!$D$11+('[1]3. Услуги по передаче'!$F$10)+('[1]4. СН (Установленные)'!$E$12*1000)+'[1]5. Плата за УРП'!$D$6</f>
        <v>1859.9920002339911</v>
      </c>
      <c r="C62" s="34">
        <f>SUMIFS('[1]1. Отчет АТС'!$C:$C,'[1]1. Отчет АТС'!$A:$A,$A62,'[1]1. Отчет АТС'!$B:$B,1)+'[1]2. Иные услуги'!$D$11+('[1]3. Услуги по передаче'!$F$10)+('[1]4. СН (Установленные)'!$E$12*1000)+'[1]5. Плата за УРП'!$D$6</f>
        <v>1770.362000233991</v>
      </c>
      <c r="D62" s="34">
        <f>SUMIFS('[1]1. Отчет АТС'!$C:$C,'[1]1. Отчет АТС'!$A:$A,$A62,'[1]1. Отчет АТС'!$B:$B,2)+'[1]2. Иные услуги'!$D$11+('[1]3. Услуги по передаче'!$F$10)+('[1]4. СН (Установленные)'!$E$12*1000)+'[1]5. Плата за УРП'!$D$6</f>
        <v>1599.7020002339909</v>
      </c>
      <c r="E62" s="34">
        <f>SUMIFS('[1]1. Отчет АТС'!$C:$C,'[1]1. Отчет АТС'!$A:$A,$A62,'[1]1. Отчет АТС'!$B:$B,3)+'[1]2. Иные услуги'!$D$11+('[1]3. Услуги по передаче'!$F$10)+('[1]4. СН (Установленные)'!$E$12*1000)+'[1]5. Плата за УРП'!$D$6</f>
        <v>1536.7520002339911</v>
      </c>
      <c r="F62" s="34">
        <f>SUMIFS('[1]1. Отчет АТС'!$C:$C,'[1]1. Отчет АТС'!$A:$A,$A62,'[1]1. Отчет АТС'!$B:$B,4)+'[1]2. Иные услуги'!$D$11+('[1]3. Услуги по передаче'!$F$10)+('[1]4. СН (Установленные)'!$E$12*1000)+'[1]5. Плата за УРП'!$D$6</f>
        <v>1521.402000233991</v>
      </c>
      <c r="G62" s="34">
        <f>SUMIFS('[1]1. Отчет АТС'!$C:$C,'[1]1. Отчет АТС'!$A:$A,$A62,'[1]1. Отчет АТС'!$B:$B,5)+'[1]2. Иные услуги'!$D$11+('[1]3. Услуги по передаче'!$F$10)+('[1]4. СН (Установленные)'!$E$12*1000)+'[1]5. Плата за УРП'!$D$6</f>
        <v>1752.872000233991</v>
      </c>
      <c r="H62" s="34">
        <f>SUMIFS('[1]1. Отчет АТС'!$C:$C,'[1]1. Отчет АТС'!$A:$A,$A62,'[1]1. Отчет АТС'!$B:$B,6)+'[1]2. Иные услуги'!$D$11+('[1]3. Услуги по передаче'!$F$10)+('[1]4. СН (Установленные)'!$E$12*1000)+'[1]5. Плата за УРП'!$D$6</f>
        <v>1854.4720002339911</v>
      </c>
      <c r="I62" s="34">
        <f>SUMIFS('[1]1. Отчет АТС'!$C:$C,'[1]1. Отчет АТС'!$A:$A,$A62,'[1]1. Отчет АТС'!$B:$B,7)+'[1]2. Иные услуги'!$D$11+('[1]3. Услуги по передаче'!$F$10)+('[1]4. СН (Установленные)'!$E$12*1000)+'[1]5. Плата за УРП'!$D$6</f>
        <v>2164.9720002339909</v>
      </c>
      <c r="J62" s="34">
        <f>SUMIFS('[1]1. Отчет АТС'!$C:$C,'[1]1. Отчет АТС'!$A:$A,$A62,'[1]1. Отчет АТС'!$B:$B,8)+'[1]2. Иные услуги'!$D$11+('[1]3. Услуги по передаче'!$F$10)+('[1]4. СН (Установленные)'!$E$12*1000)+'[1]5. Плата за УРП'!$D$6</f>
        <v>2733.622000233991</v>
      </c>
      <c r="K62" s="34">
        <f>SUMIFS('[1]1. Отчет АТС'!$C:$C,'[1]1. Отчет АТС'!$A:$A,$A62,'[1]1. Отчет АТС'!$B:$B,9)+'[1]2. Иные услуги'!$D$11+('[1]3. Услуги по передаче'!$F$10)+('[1]4. СН (Установленные)'!$E$12*1000)+'[1]5. Плата за УРП'!$D$6</f>
        <v>2778.6920002339907</v>
      </c>
      <c r="L62" s="34">
        <f>SUMIFS('[1]1. Отчет АТС'!$C:$C,'[1]1. Отчет АТС'!$A:$A,$A62,'[1]1. Отчет АТС'!$B:$B,10)+'[1]2. Иные услуги'!$D$11+('[1]3. Услуги по передаче'!$F$10)+('[1]4. СН (Установленные)'!$E$12*1000)+'[1]5. Плата за УРП'!$D$6</f>
        <v>2851.9220002339907</v>
      </c>
      <c r="M62" s="34">
        <f>SUMIFS('[1]1. Отчет АТС'!$C:$C,'[1]1. Отчет АТС'!$A:$A,$A62,'[1]1. Отчет АТС'!$B:$B,11)+'[1]2. Иные услуги'!$D$11+('[1]3. Услуги по передаче'!$F$10)+('[1]4. СН (Установленные)'!$E$12*1000)+'[1]5. Плата за УРП'!$D$6</f>
        <v>2871.892000233991</v>
      </c>
      <c r="N62" s="34">
        <f>SUMIFS('[1]1. Отчет АТС'!$C:$C,'[1]1. Отчет АТС'!$A:$A,$A62,'[1]1. Отчет АТС'!$B:$B,12)+'[1]2. Иные услуги'!$D$11+('[1]3. Услуги по передаче'!$F$10)+('[1]4. СН (Установленные)'!$E$12*1000)+'[1]5. Плата за УРП'!$D$6</f>
        <v>2876.3120002339911</v>
      </c>
      <c r="O62" s="34">
        <f>SUMIFS('[1]1. Отчет АТС'!$C:$C,'[1]1. Отчет АТС'!$A:$A,$A62,'[1]1. Отчет АТС'!$B:$B,13)+'[1]2. Иные услуги'!$D$11+('[1]3. Услуги по передаче'!$F$10)+('[1]4. СН (Установленные)'!$E$12*1000)+'[1]5. Плата за УРП'!$D$6</f>
        <v>2908.9220002339907</v>
      </c>
      <c r="P62" s="34">
        <f>SUMIFS('[1]1. Отчет АТС'!$C:$C,'[1]1. Отчет АТС'!$A:$A,$A62,'[1]1. Отчет АТС'!$B:$B,14)+'[1]2. Иные услуги'!$D$11+('[1]3. Услуги по передаче'!$F$10)+('[1]4. СН (Установленные)'!$E$12*1000)+'[1]5. Плата за УРП'!$D$6</f>
        <v>2952.5620002339911</v>
      </c>
      <c r="Q62" s="34">
        <f>SUMIFS('[1]1. Отчет АТС'!$C:$C,'[1]1. Отчет АТС'!$A:$A,$A62,'[1]1. Отчет АТС'!$B:$B,15)+'[1]2. Иные услуги'!$D$11+('[1]3. Услуги по передаче'!$F$10)+('[1]4. СН (Установленные)'!$E$12*1000)+'[1]5. Плата за УРП'!$D$6</f>
        <v>2884.4620002339907</v>
      </c>
      <c r="R62" s="34">
        <f>SUMIFS('[1]1. Отчет АТС'!$C:$C,'[1]1. Отчет АТС'!$A:$A,$A62,'[1]1. Отчет АТС'!$B:$B,16)+'[1]2. Иные услуги'!$D$11+('[1]3. Услуги по передаче'!$F$10)+('[1]4. СН (Установленные)'!$E$12*1000)+'[1]5. Плата за УРП'!$D$6</f>
        <v>2887.2520002339907</v>
      </c>
      <c r="S62" s="34">
        <f>SUMIFS('[1]1. Отчет АТС'!$C:$C,'[1]1. Отчет АТС'!$A:$A,$A62,'[1]1. Отчет АТС'!$B:$B,17)+'[1]2. Иные услуги'!$D$11+('[1]3. Услуги по передаче'!$F$10)+('[1]4. СН (Установленные)'!$E$12*1000)+'[1]5. Плата за УРП'!$D$6</f>
        <v>2887.5520002339908</v>
      </c>
      <c r="T62" s="34">
        <f>SUMIFS('[1]1. Отчет АТС'!$C:$C,'[1]1. Отчет АТС'!$A:$A,$A62,'[1]1. Отчет АТС'!$B:$B,18)+'[1]2. Иные услуги'!$D$11+('[1]3. Услуги по передаче'!$F$10)+('[1]4. СН (Установленные)'!$E$12*1000)+'[1]5. Плата за УРП'!$D$6</f>
        <v>2888.2920002339911</v>
      </c>
      <c r="U62" s="34">
        <f>SUMIFS('[1]1. Отчет АТС'!$C:$C,'[1]1. Отчет АТС'!$A:$A,$A62,'[1]1. Отчет АТС'!$B:$B,19)+'[1]2. Иные услуги'!$D$11+('[1]3. Услуги по передаче'!$F$10)+('[1]4. СН (Установленные)'!$E$12*1000)+'[1]5. Плата за УРП'!$D$6</f>
        <v>2807.832000233991</v>
      </c>
      <c r="V62" s="34">
        <f>SUMIFS('[1]1. Отчет АТС'!$C:$C,'[1]1. Отчет АТС'!$A:$A,$A62,'[1]1. Отчет АТС'!$B:$B,20)+'[1]2. Иные услуги'!$D$11+('[1]3. Услуги по передаче'!$F$10)+('[1]4. СН (Установленные)'!$E$12*1000)+'[1]5. Плата за УРП'!$D$6</f>
        <v>2811.872000233991</v>
      </c>
      <c r="W62" s="34">
        <f>SUMIFS('[1]1. Отчет АТС'!$C:$C,'[1]1. Отчет АТС'!$A:$A,$A62,'[1]1. Отчет АТС'!$B:$B,21)+'[1]2. Иные услуги'!$D$11+('[1]3. Услуги по передаче'!$F$10)+('[1]4. СН (Установленные)'!$E$12*1000)+'[1]5. Плата за УРП'!$D$6</f>
        <v>2771.5520002339908</v>
      </c>
      <c r="X62" s="34">
        <f>SUMIFS('[1]1. Отчет АТС'!$C:$C,'[1]1. Отчет АТС'!$A:$A,$A62,'[1]1. Отчет АТС'!$B:$B,22)+'[1]2. Иные услуги'!$D$11+('[1]3. Услуги по передаче'!$F$10)+('[1]4. СН (Установленные)'!$E$12*1000)+'[1]5. Плата за УРП'!$D$6</f>
        <v>2713.392000233991</v>
      </c>
      <c r="Y62" s="34">
        <f>SUMIFS('[1]1. Отчет АТС'!$C:$C,'[1]1. Отчет АТС'!$A:$A,$A62,'[1]1. Отчет АТС'!$B:$B,23)+'[1]2. Иные услуги'!$D$11+('[1]3. Услуги по передаче'!$F$10)+('[1]4. СН (Установленные)'!$E$12*1000)+'[1]5. Плата за УРП'!$D$6</f>
        <v>2158.9820002339911</v>
      </c>
    </row>
    <row r="63" spans="1:25" ht="15">
      <c r="A63" s="33">
        <v>45462</v>
      </c>
      <c r="B63" s="34">
        <f>SUMIFS('[1]1. Отчет АТС'!$C:$C,'[1]1. Отчет АТС'!$A:$A,$A63,'[1]1. Отчет АТС'!$B:$B,0)+'[1]2. Иные услуги'!$D$11+('[1]3. Услуги по передаче'!$F$10)+('[1]4. СН (Установленные)'!$E$12*1000)+'[1]5. Плата за УРП'!$D$6</f>
        <v>1885.4320002339912</v>
      </c>
      <c r="C63" s="34">
        <f>SUMIFS('[1]1. Отчет АТС'!$C:$C,'[1]1. Отчет АТС'!$A:$A,$A63,'[1]1. Отчет АТС'!$B:$B,1)+'[1]2. Иные услуги'!$D$11+('[1]3. Услуги по передаче'!$F$10)+('[1]4. СН (Установленные)'!$E$12*1000)+'[1]5. Плата за УРП'!$D$6</f>
        <v>1837.592000233991</v>
      </c>
      <c r="D63" s="34">
        <f>SUMIFS('[1]1. Отчет АТС'!$C:$C,'[1]1. Отчет АТС'!$A:$A,$A63,'[1]1. Отчет АТС'!$B:$B,2)+'[1]2. Иные услуги'!$D$11+('[1]3. Услуги по передаче'!$F$10)+('[1]4. СН (Установленные)'!$E$12*1000)+'[1]5. Плата за УРП'!$D$6</f>
        <v>1633.402000233991</v>
      </c>
      <c r="E63" s="34">
        <f>SUMIFS('[1]1. Отчет АТС'!$C:$C,'[1]1. Отчет АТС'!$A:$A,$A63,'[1]1. Отчет АТС'!$B:$B,3)+'[1]2. Иные услуги'!$D$11+('[1]3. Услуги по передаче'!$F$10)+('[1]4. СН (Установленные)'!$E$12*1000)+'[1]5. Плата за УРП'!$D$6</f>
        <v>1489.332000233991</v>
      </c>
      <c r="F63" s="34">
        <f>SUMIFS('[1]1. Отчет АТС'!$C:$C,'[1]1. Отчет АТС'!$A:$A,$A63,'[1]1. Отчет АТС'!$B:$B,4)+'[1]2. Иные услуги'!$D$11+('[1]3. Услуги по передаче'!$F$10)+('[1]4. СН (Установленные)'!$E$12*1000)+'[1]5. Плата за УРП'!$D$6</f>
        <v>1472.8220002339908</v>
      </c>
      <c r="G63" s="34">
        <f>SUMIFS('[1]1. Отчет АТС'!$C:$C,'[1]1. Отчет АТС'!$A:$A,$A63,'[1]1. Отчет АТС'!$B:$B,5)+'[1]2. Иные услуги'!$D$11+('[1]3. Услуги по передаче'!$F$10)+('[1]4. СН (Установленные)'!$E$12*1000)+'[1]5. Плата за УРП'!$D$6</f>
        <v>1779.9520002339912</v>
      </c>
      <c r="H63" s="34">
        <f>SUMIFS('[1]1. Отчет АТС'!$C:$C,'[1]1. Отчет АТС'!$A:$A,$A63,'[1]1. Отчет АТС'!$B:$B,6)+'[1]2. Иные услуги'!$D$11+('[1]3. Услуги по передаче'!$F$10)+('[1]4. СН (Установленные)'!$E$12*1000)+'[1]5. Плата за УРП'!$D$6</f>
        <v>1875.2420002339911</v>
      </c>
      <c r="I63" s="34">
        <f>SUMIFS('[1]1. Отчет АТС'!$C:$C,'[1]1. Отчет АТС'!$A:$A,$A63,'[1]1. Отчет АТС'!$B:$B,7)+'[1]2. Иные услуги'!$D$11+('[1]3. Услуги по передаче'!$F$10)+('[1]4. СН (Установленные)'!$E$12*1000)+'[1]5. Плата за УРП'!$D$6</f>
        <v>2207.0520002339908</v>
      </c>
      <c r="J63" s="34">
        <f>SUMIFS('[1]1. Отчет АТС'!$C:$C,'[1]1. Отчет АТС'!$A:$A,$A63,'[1]1. Отчет АТС'!$B:$B,8)+'[1]2. Иные услуги'!$D$11+('[1]3. Услуги по передаче'!$F$10)+('[1]4. СН (Установленные)'!$E$12*1000)+'[1]5. Плата за УРП'!$D$6</f>
        <v>2760.1820002339909</v>
      </c>
      <c r="K63" s="34">
        <f>SUMIFS('[1]1. Отчет АТС'!$C:$C,'[1]1. Отчет АТС'!$A:$A,$A63,'[1]1. Отчет АТС'!$B:$B,9)+'[1]2. Иные услуги'!$D$11+('[1]3. Услуги по передаче'!$F$10)+('[1]4. СН (Установленные)'!$E$12*1000)+'[1]5. Плата за УРП'!$D$6</f>
        <v>2870.8020002339908</v>
      </c>
      <c r="L63" s="34">
        <f>SUMIFS('[1]1. Отчет АТС'!$C:$C,'[1]1. Отчет АТС'!$A:$A,$A63,'[1]1. Отчет АТС'!$B:$B,10)+'[1]2. Иные услуги'!$D$11+('[1]3. Услуги по передаче'!$F$10)+('[1]4. СН (Установленные)'!$E$12*1000)+'[1]5. Плата за УРП'!$D$6</f>
        <v>2993.3620002339908</v>
      </c>
      <c r="M63" s="34">
        <f>SUMIFS('[1]1. Отчет АТС'!$C:$C,'[1]1. Отчет АТС'!$A:$A,$A63,'[1]1. Отчет АТС'!$B:$B,11)+'[1]2. Иные услуги'!$D$11+('[1]3. Услуги по передаче'!$F$10)+('[1]4. СН (Установленные)'!$E$12*1000)+'[1]5. Плата за УРП'!$D$6</f>
        <v>3035.0520002339908</v>
      </c>
      <c r="N63" s="34">
        <f>SUMIFS('[1]1. Отчет АТС'!$C:$C,'[1]1. Отчет АТС'!$A:$A,$A63,'[1]1. Отчет АТС'!$B:$B,12)+'[1]2. Иные услуги'!$D$11+('[1]3. Услуги по передаче'!$F$10)+('[1]4. СН (Установленные)'!$E$12*1000)+'[1]5. Плата за УРП'!$D$6</f>
        <v>3050.3620002339908</v>
      </c>
      <c r="O63" s="34">
        <f>SUMIFS('[1]1. Отчет АТС'!$C:$C,'[1]1. Отчет АТС'!$A:$A,$A63,'[1]1. Отчет АТС'!$B:$B,13)+'[1]2. Иные услуги'!$D$11+('[1]3. Услуги по передаче'!$F$10)+('[1]4. СН (Установленные)'!$E$12*1000)+'[1]5. Плата за УРП'!$D$6</f>
        <v>3067.142000233991</v>
      </c>
      <c r="P63" s="34">
        <f>SUMIFS('[1]1. Отчет АТС'!$C:$C,'[1]1. Отчет АТС'!$A:$A,$A63,'[1]1. Отчет АТС'!$B:$B,14)+'[1]2. Иные услуги'!$D$11+('[1]3. Услуги по передаче'!$F$10)+('[1]4. СН (Установленные)'!$E$12*1000)+'[1]5. Плата за УРП'!$D$6</f>
        <v>3100.5020002339907</v>
      </c>
      <c r="Q63" s="34">
        <f>SUMIFS('[1]1. Отчет АТС'!$C:$C,'[1]1. Отчет АТС'!$A:$A,$A63,'[1]1. Отчет АТС'!$B:$B,15)+'[1]2. Иные услуги'!$D$11+('[1]3. Услуги по передаче'!$F$10)+('[1]4. СН (Установленные)'!$E$12*1000)+'[1]5. Плата за УРП'!$D$6</f>
        <v>3118.1920002339907</v>
      </c>
      <c r="R63" s="34">
        <f>SUMIFS('[1]1. Отчет АТС'!$C:$C,'[1]1. Отчет АТС'!$A:$A,$A63,'[1]1. Отчет АТС'!$B:$B,16)+'[1]2. Иные услуги'!$D$11+('[1]3. Услуги по передаче'!$F$10)+('[1]4. СН (Установленные)'!$E$12*1000)+'[1]5. Плата за УРП'!$D$6</f>
        <v>3125.5720002339908</v>
      </c>
      <c r="S63" s="34">
        <f>SUMIFS('[1]1. Отчет АТС'!$C:$C,'[1]1. Отчет АТС'!$A:$A,$A63,'[1]1. Отчет АТС'!$B:$B,17)+'[1]2. Иные услуги'!$D$11+('[1]3. Услуги по передаче'!$F$10)+('[1]4. СН (Установленные)'!$E$12*1000)+'[1]5. Плата за УРП'!$D$6</f>
        <v>3133.2820002339909</v>
      </c>
      <c r="T63" s="34">
        <f>SUMIFS('[1]1. Отчет АТС'!$C:$C,'[1]1. Отчет АТС'!$A:$A,$A63,'[1]1. Отчет АТС'!$B:$B,18)+'[1]2. Иные услуги'!$D$11+('[1]3. Услуги по передаче'!$F$10)+('[1]4. СН (Установленные)'!$E$12*1000)+'[1]5. Плата за УРП'!$D$6</f>
        <v>3066.4220002339907</v>
      </c>
      <c r="U63" s="34">
        <f>SUMIFS('[1]1. Отчет АТС'!$C:$C,'[1]1. Отчет АТС'!$A:$A,$A63,'[1]1. Отчет АТС'!$B:$B,19)+'[1]2. Иные услуги'!$D$11+('[1]3. Услуги по передаче'!$F$10)+('[1]4. СН (Установленные)'!$E$12*1000)+'[1]5. Плата за УРП'!$D$6</f>
        <v>2949.622000233991</v>
      </c>
      <c r="V63" s="34">
        <f>SUMIFS('[1]1. Отчет АТС'!$C:$C,'[1]1. Отчет АТС'!$A:$A,$A63,'[1]1. Отчет АТС'!$B:$B,20)+'[1]2. Иные услуги'!$D$11+('[1]3. Услуги по передаче'!$F$10)+('[1]4. СН (Установленные)'!$E$12*1000)+'[1]5. Плата за УРП'!$D$6</f>
        <v>2974.0020002339907</v>
      </c>
      <c r="W63" s="34">
        <f>SUMIFS('[1]1. Отчет АТС'!$C:$C,'[1]1. Отчет АТС'!$A:$A,$A63,'[1]1. Отчет АТС'!$B:$B,21)+'[1]2. Иные услуги'!$D$11+('[1]3. Услуги по передаче'!$F$10)+('[1]4. СН (Установленные)'!$E$12*1000)+'[1]5. Плата за УРП'!$D$6</f>
        <v>2905.4720002339909</v>
      </c>
      <c r="X63" s="34">
        <f>SUMIFS('[1]1. Отчет АТС'!$C:$C,'[1]1. Отчет АТС'!$A:$A,$A63,'[1]1. Отчет АТС'!$B:$B,22)+'[1]2. Иные услуги'!$D$11+('[1]3. Услуги по передаче'!$F$10)+('[1]4. СН (Установленные)'!$E$12*1000)+'[1]5. Плата за УРП'!$D$6</f>
        <v>2743.142000233991</v>
      </c>
      <c r="Y63" s="34">
        <f>SUMIFS('[1]1. Отчет АТС'!$C:$C,'[1]1. Отчет АТС'!$A:$A,$A63,'[1]1. Отчет АТС'!$B:$B,23)+'[1]2. Иные услуги'!$D$11+('[1]3. Услуги по передаче'!$F$10)+('[1]4. СН (Установленные)'!$E$12*1000)+'[1]5. Плата за УРП'!$D$6</f>
        <v>2223.5920002339908</v>
      </c>
    </row>
    <row r="64" spans="1:25" ht="15">
      <c r="A64" s="33">
        <v>45463</v>
      </c>
      <c r="B64" s="34">
        <f>SUMIFS('[1]1. Отчет АТС'!$C:$C,'[1]1. Отчет АТС'!$A:$A,$A64,'[1]1. Отчет АТС'!$B:$B,0)+'[1]2. Иные услуги'!$D$11+('[1]3. Услуги по передаче'!$F$10)+('[1]4. СН (Установленные)'!$E$12*1000)+'[1]5. Плата за УРП'!$D$6</f>
        <v>1903.7420002339911</v>
      </c>
      <c r="C64" s="34">
        <f>SUMIFS('[1]1. Отчет АТС'!$C:$C,'[1]1. Отчет АТС'!$A:$A,$A64,'[1]1. Отчет АТС'!$B:$B,1)+'[1]2. Иные услуги'!$D$11+('[1]3. Услуги по передаче'!$F$10)+('[1]4. СН (Установленные)'!$E$12*1000)+'[1]5. Плата за УРП'!$D$6</f>
        <v>1861.2420002339911</v>
      </c>
      <c r="D64" s="34">
        <f>SUMIFS('[1]1. Отчет АТС'!$C:$C,'[1]1. Отчет АТС'!$A:$A,$A64,'[1]1. Отчет АТС'!$B:$B,2)+'[1]2. Иные услуги'!$D$11+('[1]3. Услуги по передаче'!$F$10)+('[1]4. СН (Установленные)'!$E$12*1000)+'[1]5. Плата за УРП'!$D$6</f>
        <v>1649.102000233991</v>
      </c>
      <c r="E64" s="34">
        <f>SUMIFS('[1]1. Отчет АТС'!$C:$C,'[1]1. Отчет АТС'!$A:$A,$A64,'[1]1. Отчет АТС'!$B:$B,3)+'[1]2. Иные услуги'!$D$11+('[1]3. Услуги по передаче'!$F$10)+('[1]4. СН (Установленные)'!$E$12*1000)+'[1]5. Плата за УРП'!$D$6</f>
        <v>1540.4620002339909</v>
      </c>
      <c r="F64" s="34">
        <f>SUMIFS('[1]1. Отчет АТС'!$C:$C,'[1]1. Отчет АТС'!$A:$A,$A64,'[1]1. Отчет АТС'!$B:$B,4)+'[1]2. Иные услуги'!$D$11+('[1]3. Услуги по передаче'!$F$10)+('[1]4. СН (Установленные)'!$E$12*1000)+'[1]5. Плата за УРП'!$D$6</f>
        <v>1481.122000233991</v>
      </c>
      <c r="G64" s="34">
        <f>SUMIFS('[1]1. Отчет АТС'!$C:$C,'[1]1. Отчет АТС'!$A:$A,$A64,'[1]1. Отчет АТС'!$B:$B,5)+'[1]2. Иные услуги'!$D$11+('[1]3. Услуги по передаче'!$F$10)+('[1]4. СН (Установленные)'!$E$12*1000)+'[1]5. Плата за УРП'!$D$6</f>
        <v>1672.372000233991</v>
      </c>
      <c r="H64" s="34">
        <f>SUMIFS('[1]1. Отчет АТС'!$C:$C,'[1]1. Отчет АТС'!$A:$A,$A64,'[1]1. Отчет АТС'!$B:$B,6)+'[1]2. Иные услуги'!$D$11+('[1]3. Услуги по передаче'!$F$10)+('[1]4. СН (Установленные)'!$E$12*1000)+'[1]5. Плата за УРП'!$D$6</f>
        <v>1807.9520002339912</v>
      </c>
      <c r="I64" s="34">
        <f>SUMIFS('[1]1. Отчет АТС'!$C:$C,'[1]1. Отчет АТС'!$A:$A,$A64,'[1]1. Отчет АТС'!$B:$B,7)+'[1]2. Иные услуги'!$D$11+('[1]3. Услуги по передаче'!$F$10)+('[1]4. СН (Установленные)'!$E$12*1000)+'[1]5. Плата за УРП'!$D$6</f>
        <v>2098.9920002339913</v>
      </c>
      <c r="J64" s="34">
        <f>SUMIFS('[1]1. Отчет АТС'!$C:$C,'[1]1. Отчет АТС'!$A:$A,$A64,'[1]1. Отчет АТС'!$B:$B,8)+'[1]2. Иные услуги'!$D$11+('[1]3. Услуги по передаче'!$F$10)+('[1]4. СН (Установленные)'!$E$12*1000)+'[1]5. Плата за УРП'!$D$6</f>
        <v>2739.1320002339908</v>
      </c>
      <c r="K64" s="34">
        <f>SUMIFS('[1]1. Отчет АТС'!$C:$C,'[1]1. Отчет АТС'!$A:$A,$A64,'[1]1. Отчет АТС'!$B:$B,9)+'[1]2. Иные услуги'!$D$11+('[1]3. Услуги по передаче'!$F$10)+('[1]4. СН (Установленные)'!$E$12*1000)+'[1]5. Плата за УРП'!$D$6</f>
        <v>2765.9920002339909</v>
      </c>
      <c r="L64" s="34">
        <f>SUMIFS('[1]1. Отчет АТС'!$C:$C,'[1]1. Отчет АТС'!$A:$A,$A64,'[1]1. Отчет АТС'!$B:$B,10)+'[1]2. Иные услуги'!$D$11+('[1]3. Услуги по передаче'!$F$10)+('[1]4. СН (Установленные)'!$E$12*1000)+'[1]5. Плата за УРП'!$D$6</f>
        <v>2812.4320002339909</v>
      </c>
      <c r="M64" s="34">
        <f>SUMIFS('[1]1. Отчет АТС'!$C:$C,'[1]1. Отчет АТС'!$A:$A,$A64,'[1]1. Отчет АТС'!$B:$B,11)+'[1]2. Иные услуги'!$D$11+('[1]3. Услуги по передаче'!$F$10)+('[1]4. СН (Установленные)'!$E$12*1000)+'[1]5. Плата за УРП'!$D$6</f>
        <v>2847.9620002339907</v>
      </c>
      <c r="N64" s="34">
        <f>SUMIFS('[1]1. Отчет АТС'!$C:$C,'[1]1. Отчет АТС'!$A:$A,$A64,'[1]1. Отчет АТС'!$B:$B,12)+'[1]2. Иные услуги'!$D$11+('[1]3. Услуги по передаче'!$F$10)+('[1]4. СН (Установленные)'!$E$12*1000)+'[1]5. Плата за УРП'!$D$6</f>
        <v>2876.0220002339906</v>
      </c>
      <c r="O64" s="34">
        <f>SUMIFS('[1]1. Отчет АТС'!$C:$C,'[1]1. Отчет АТС'!$A:$A,$A64,'[1]1. Отчет АТС'!$B:$B,13)+'[1]2. Иные услуги'!$D$11+('[1]3. Услуги по передаче'!$F$10)+('[1]4. СН (Установленные)'!$E$12*1000)+'[1]5. Плата за УРП'!$D$6</f>
        <v>2837.662000233991</v>
      </c>
      <c r="P64" s="34">
        <f>SUMIFS('[1]1. Отчет АТС'!$C:$C,'[1]1. Отчет АТС'!$A:$A,$A64,'[1]1. Отчет АТС'!$B:$B,14)+'[1]2. Иные услуги'!$D$11+('[1]3. Услуги по передаче'!$F$10)+('[1]4. СН (Установленные)'!$E$12*1000)+'[1]5. Плата за УРП'!$D$6</f>
        <v>2853.5420002339911</v>
      </c>
      <c r="Q64" s="34">
        <f>SUMIFS('[1]1. Отчет АТС'!$C:$C,'[1]1. Отчет АТС'!$A:$A,$A64,'[1]1. Отчет АТС'!$B:$B,15)+'[1]2. Иные услуги'!$D$11+('[1]3. Услуги по передаче'!$F$10)+('[1]4. СН (Установленные)'!$E$12*1000)+'[1]5. Плата за УРП'!$D$6</f>
        <v>2860.8120002339911</v>
      </c>
      <c r="R64" s="34">
        <f>SUMIFS('[1]1. Отчет АТС'!$C:$C,'[1]1. Отчет АТС'!$A:$A,$A64,'[1]1. Отчет АТС'!$B:$B,16)+'[1]2. Иные услуги'!$D$11+('[1]3. Услуги по передаче'!$F$10)+('[1]4. СН (Установленные)'!$E$12*1000)+'[1]5. Плата за УРП'!$D$6</f>
        <v>2844.9520002339909</v>
      </c>
      <c r="S64" s="34">
        <f>SUMIFS('[1]1. Отчет АТС'!$C:$C,'[1]1. Отчет АТС'!$A:$A,$A64,'[1]1. Отчет АТС'!$B:$B,17)+'[1]2. Иные услуги'!$D$11+('[1]3. Услуги по передаче'!$F$10)+('[1]4. СН (Установленные)'!$E$12*1000)+'[1]5. Плата за УРП'!$D$6</f>
        <v>2842.5320002339909</v>
      </c>
      <c r="T64" s="34">
        <f>SUMIFS('[1]1. Отчет АТС'!$C:$C,'[1]1. Отчет АТС'!$A:$A,$A64,'[1]1. Отчет АТС'!$B:$B,18)+'[1]2. Иные услуги'!$D$11+('[1]3. Услуги по передаче'!$F$10)+('[1]4. СН (Установленные)'!$E$12*1000)+'[1]5. Плата за УРП'!$D$6</f>
        <v>2791.9920002339909</v>
      </c>
      <c r="U64" s="34">
        <f>SUMIFS('[1]1. Отчет АТС'!$C:$C,'[1]1. Отчет АТС'!$A:$A,$A64,'[1]1. Отчет АТС'!$B:$B,19)+'[1]2. Иные услуги'!$D$11+('[1]3. Услуги по передаче'!$F$10)+('[1]4. СН (Установленные)'!$E$12*1000)+'[1]5. Плата за УРП'!$D$6</f>
        <v>2772.4520002339909</v>
      </c>
      <c r="V64" s="34">
        <f>SUMIFS('[1]1. Отчет АТС'!$C:$C,'[1]1. Отчет АТС'!$A:$A,$A64,'[1]1. Отчет АТС'!$B:$B,20)+'[1]2. Иные услуги'!$D$11+('[1]3. Услуги по передаче'!$F$10)+('[1]4. СН (Установленные)'!$E$12*1000)+'[1]5. Плата за УРП'!$D$6</f>
        <v>2767.7120002339907</v>
      </c>
      <c r="W64" s="34">
        <f>SUMIFS('[1]1. Отчет АТС'!$C:$C,'[1]1. Отчет АТС'!$A:$A,$A64,'[1]1. Отчет АТС'!$B:$B,21)+'[1]2. Иные услуги'!$D$11+('[1]3. Услуги по передаче'!$F$10)+('[1]4. СН (Установленные)'!$E$12*1000)+'[1]5. Плата за УРП'!$D$6</f>
        <v>2750.1720002339907</v>
      </c>
      <c r="X64" s="34">
        <f>SUMIFS('[1]1. Отчет АТС'!$C:$C,'[1]1. Отчет АТС'!$A:$A,$A64,'[1]1. Отчет АТС'!$B:$B,22)+'[1]2. Иные услуги'!$D$11+('[1]3. Услуги по передаче'!$F$10)+('[1]4. СН (Установленные)'!$E$12*1000)+'[1]5. Плата за УРП'!$D$6</f>
        <v>2313.5020002339911</v>
      </c>
      <c r="Y64" s="34">
        <f>SUMIFS('[1]1. Отчет АТС'!$C:$C,'[1]1. Отчет АТС'!$A:$A,$A64,'[1]1. Отчет АТС'!$B:$B,23)+'[1]2. Иные услуги'!$D$11+('[1]3. Услуги по передаче'!$F$10)+('[1]4. СН (Установленные)'!$E$12*1000)+'[1]5. Плата за УРП'!$D$6</f>
        <v>1968.362000233991</v>
      </c>
    </row>
    <row r="65" spans="1:25" ht="15">
      <c r="A65" s="33">
        <v>45464</v>
      </c>
      <c r="B65" s="34">
        <f>SUMIFS('[1]1. Отчет АТС'!$C:$C,'[1]1. Отчет АТС'!$A:$A,$A65,'[1]1. Отчет АТС'!$B:$B,0)+'[1]2. Иные услуги'!$D$11+('[1]3. Услуги по передаче'!$F$10)+('[1]4. СН (Установленные)'!$E$12*1000)+'[1]5. Плата за УРП'!$D$6</f>
        <v>1746.392000233991</v>
      </c>
      <c r="C65" s="34">
        <f>SUMIFS('[1]1. Отчет АТС'!$C:$C,'[1]1. Отчет АТС'!$A:$A,$A65,'[1]1. Отчет АТС'!$B:$B,1)+'[1]2. Иные услуги'!$D$11+('[1]3. Услуги по передаче'!$F$10)+('[1]4. СН (Установленные)'!$E$12*1000)+'[1]5. Плата за УРП'!$D$6</f>
        <v>1597.0520002339908</v>
      </c>
      <c r="D65" s="34">
        <f>SUMIFS('[1]1. Отчет АТС'!$C:$C,'[1]1. Отчет АТС'!$A:$A,$A65,'[1]1. Отчет АТС'!$B:$B,2)+'[1]2. Иные услуги'!$D$11+('[1]3. Услуги по передаче'!$F$10)+('[1]4. СН (Установленные)'!$E$12*1000)+'[1]5. Плата за УРП'!$D$6</f>
        <v>1401.402000233991</v>
      </c>
      <c r="E65" s="34">
        <f>SUMIFS('[1]1. Отчет АТС'!$C:$C,'[1]1. Отчет АТС'!$A:$A,$A65,'[1]1. Отчет АТС'!$B:$B,3)+'[1]2. Иные услуги'!$D$11+('[1]3. Услуги по передаче'!$F$10)+('[1]4. СН (Установленные)'!$E$12*1000)+'[1]5. Плата за УРП'!$D$6</f>
        <v>780.44200023399105</v>
      </c>
      <c r="F65" s="34">
        <f>SUMIFS('[1]1. Отчет АТС'!$C:$C,'[1]1. Отчет АТС'!$A:$A,$A65,'[1]1. Отчет АТС'!$B:$B,4)+'[1]2. Иные услуги'!$D$11+('[1]3. Услуги по передаче'!$F$10)+('[1]4. СН (Установленные)'!$E$12*1000)+'[1]5. Плата за УРП'!$D$6</f>
        <v>874.53200023399108</v>
      </c>
      <c r="G65" s="34">
        <f>SUMIFS('[1]1. Отчет АТС'!$C:$C,'[1]1. Отчет АТС'!$A:$A,$A65,'[1]1. Отчет АТС'!$B:$B,5)+'[1]2. Иные услуги'!$D$11+('[1]3. Услуги по передаче'!$F$10)+('[1]4. СН (Установленные)'!$E$12*1000)+'[1]5. Плата за УРП'!$D$6</f>
        <v>694.11200023399101</v>
      </c>
      <c r="H65" s="34">
        <f>SUMIFS('[1]1. Отчет АТС'!$C:$C,'[1]1. Отчет АТС'!$A:$A,$A65,'[1]1. Отчет АТС'!$B:$B,6)+'[1]2. Иные услуги'!$D$11+('[1]3. Услуги по передаче'!$F$10)+('[1]4. СН (Установленные)'!$E$12*1000)+'[1]5. Плата за УРП'!$D$6</f>
        <v>1643.922000233991</v>
      </c>
      <c r="I65" s="34">
        <f>SUMIFS('[1]1. Отчет АТС'!$C:$C,'[1]1. Отчет АТС'!$A:$A,$A65,'[1]1. Отчет АТС'!$B:$B,7)+'[1]2. Иные услуги'!$D$11+('[1]3. Услуги по передаче'!$F$10)+('[1]4. СН (Установленные)'!$E$12*1000)+'[1]5. Плата за УРП'!$D$6</f>
        <v>1869.7220002339911</v>
      </c>
      <c r="J65" s="34">
        <f>SUMIFS('[1]1. Отчет АТС'!$C:$C,'[1]1. Отчет АТС'!$A:$A,$A65,'[1]1. Отчет АТС'!$B:$B,8)+'[1]2. Иные услуги'!$D$11+('[1]3. Услуги по передаче'!$F$10)+('[1]4. СН (Установленные)'!$E$12*1000)+'[1]5. Плата за УРП'!$D$6</f>
        <v>2217.7120002339911</v>
      </c>
      <c r="K65" s="34">
        <f>SUMIFS('[1]1. Отчет АТС'!$C:$C,'[1]1. Отчет АТС'!$A:$A,$A65,'[1]1. Отчет АТС'!$B:$B,9)+'[1]2. Иные услуги'!$D$11+('[1]3. Услуги по передаче'!$F$10)+('[1]4. СН (Установленные)'!$E$12*1000)+'[1]5. Плата за УРП'!$D$6</f>
        <v>2546.7920002339911</v>
      </c>
      <c r="L65" s="34">
        <f>SUMIFS('[1]1. Отчет АТС'!$C:$C,'[1]1. Отчет АТС'!$A:$A,$A65,'[1]1. Отчет АТС'!$B:$B,10)+'[1]2. Иные услуги'!$D$11+('[1]3. Услуги по передаче'!$F$10)+('[1]4. СН (Установленные)'!$E$12*1000)+'[1]5. Плата за УРП'!$D$6</f>
        <v>2622.7020002339914</v>
      </c>
      <c r="M65" s="34">
        <f>SUMIFS('[1]1. Отчет АТС'!$C:$C,'[1]1. Отчет АТС'!$A:$A,$A65,'[1]1. Отчет АТС'!$B:$B,11)+'[1]2. Иные услуги'!$D$11+('[1]3. Услуги по передаче'!$F$10)+('[1]4. СН (Установленные)'!$E$12*1000)+'[1]5. Плата за УРП'!$D$6</f>
        <v>2646.0620002339911</v>
      </c>
      <c r="N65" s="34">
        <f>SUMIFS('[1]1. Отчет АТС'!$C:$C,'[1]1. Отчет АТС'!$A:$A,$A65,'[1]1. Отчет АТС'!$B:$B,12)+'[1]2. Иные услуги'!$D$11+('[1]3. Услуги по передаче'!$F$10)+('[1]4. СН (Установленные)'!$E$12*1000)+'[1]5. Плата за УРП'!$D$6</f>
        <v>2362.4720002339909</v>
      </c>
      <c r="O65" s="34">
        <f>SUMIFS('[1]1. Отчет АТС'!$C:$C,'[1]1. Отчет АТС'!$A:$A,$A65,'[1]1. Отчет АТС'!$B:$B,13)+'[1]2. Иные услуги'!$D$11+('[1]3. Услуги по передаче'!$F$10)+('[1]4. СН (Установленные)'!$E$12*1000)+'[1]5. Плата за УРП'!$D$6</f>
        <v>2653.0720002339913</v>
      </c>
      <c r="P65" s="34">
        <f>SUMIFS('[1]1. Отчет АТС'!$C:$C,'[1]1. Отчет АТС'!$A:$A,$A65,'[1]1. Отчет АТС'!$B:$B,14)+'[1]2. Иные услуги'!$D$11+('[1]3. Услуги по передаче'!$F$10)+('[1]4. СН (Установленные)'!$E$12*1000)+'[1]5. Плата за УРП'!$D$6</f>
        <v>2691.5020002339911</v>
      </c>
      <c r="Q65" s="34">
        <f>SUMIFS('[1]1. Отчет АТС'!$C:$C,'[1]1. Отчет АТС'!$A:$A,$A65,'[1]1. Отчет АТС'!$B:$B,15)+'[1]2. Иные услуги'!$D$11+('[1]3. Услуги по передаче'!$F$10)+('[1]4. СН (Установленные)'!$E$12*1000)+'[1]5. Плата за УРП'!$D$6</f>
        <v>2708.6720002339912</v>
      </c>
      <c r="R65" s="34">
        <f>SUMIFS('[1]1. Отчет АТС'!$C:$C,'[1]1. Отчет АТС'!$A:$A,$A65,'[1]1. Отчет АТС'!$B:$B,16)+'[1]2. Иные услуги'!$D$11+('[1]3. Услуги по передаче'!$F$10)+('[1]4. СН (Установленные)'!$E$12*1000)+'[1]5. Плата за УРП'!$D$6</f>
        <v>2700.1120002339912</v>
      </c>
      <c r="S65" s="34">
        <f>SUMIFS('[1]1. Отчет АТС'!$C:$C,'[1]1. Отчет АТС'!$A:$A,$A65,'[1]1. Отчет АТС'!$B:$B,17)+'[1]2. Иные услуги'!$D$11+('[1]3. Услуги по передаче'!$F$10)+('[1]4. СН (Установленные)'!$E$12*1000)+'[1]5. Плата за УРП'!$D$6</f>
        <v>2673.0620002339911</v>
      </c>
      <c r="T65" s="34">
        <f>SUMIFS('[1]1. Отчет АТС'!$C:$C,'[1]1. Отчет АТС'!$A:$A,$A65,'[1]1. Отчет АТС'!$B:$B,18)+'[1]2. Иные услуги'!$D$11+('[1]3. Услуги по передаче'!$F$10)+('[1]4. СН (Установленные)'!$E$12*1000)+'[1]5. Плата за УРП'!$D$6</f>
        <v>2632.4920002339913</v>
      </c>
      <c r="U65" s="34">
        <f>SUMIFS('[1]1. Отчет АТС'!$C:$C,'[1]1. Отчет АТС'!$A:$A,$A65,'[1]1. Отчет АТС'!$B:$B,19)+'[1]2. Иные услуги'!$D$11+('[1]3. Услуги по передаче'!$F$10)+('[1]4. СН (Установленные)'!$E$12*1000)+'[1]5. Плата за УРП'!$D$6</f>
        <v>2502.0220002339911</v>
      </c>
      <c r="V65" s="34">
        <f>SUMIFS('[1]1. Отчет АТС'!$C:$C,'[1]1. Отчет АТС'!$A:$A,$A65,'[1]1. Отчет АТС'!$B:$B,20)+'[1]2. Иные услуги'!$D$11+('[1]3. Услуги по передаче'!$F$10)+('[1]4. СН (Установленные)'!$E$12*1000)+'[1]5. Плата за УРП'!$D$6</f>
        <v>2733.2720002339911</v>
      </c>
      <c r="W65" s="34">
        <f>SUMIFS('[1]1. Отчет АТС'!$C:$C,'[1]1. Отчет АТС'!$A:$A,$A65,'[1]1. Отчет АТС'!$B:$B,21)+'[1]2. Иные услуги'!$D$11+('[1]3. Услуги по передаче'!$F$10)+('[1]4. СН (Установленные)'!$E$12*1000)+'[1]5. Плата за УРП'!$D$6</f>
        <v>2717.1320002339908</v>
      </c>
      <c r="X65" s="34">
        <f>SUMIFS('[1]1. Отчет АТС'!$C:$C,'[1]1. Отчет АТС'!$A:$A,$A65,'[1]1. Отчет АТС'!$B:$B,22)+'[1]2. Иные услуги'!$D$11+('[1]3. Услуги по передаче'!$F$10)+('[1]4. СН (Установленные)'!$E$12*1000)+'[1]5. Плата за УРП'!$D$6</f>
        <v>2374.0220002339911</v>
      </c>
      <c r="Y65" s="34">
        <f>SUMIFS('[1]1. Отчет АТС'!$C:$C,'[1]1. Отчет АТС'!$A:$A,$A65,'[1]1. Отчет АТС'!$B:$B,23)+'[1]2. Иные услуги'!$D$11+('[1]3. Услуги по передаче'!$F$10)+('[1]4. СН (Установленные)'!$E$12*1000)+'[1]5. Плата за УРП'!$D$6</f>
        <v>1976.9920002339911</v>
      </c>
    </row>
    <row r="66" spans="1:25" ht="15">
      <c r="A66" s="33">
        <v>45465</v>
      </c>
      <c r="B66" s="34">
        <f>SUMIFS('[1]1. Отчет АТС'!$C:$C,'[1]1. Отчет АТС'!$A:$A,$A66,'[1]1. Отчет АТС'!$B:$B,0)+'[1]2. Иные услуги'!$D$11+('[1]3. Услуги по передаче'!$F$10)+('[1]4. СН (Установленные)'!$E$12*1000)+'[1]5. Плата за УРП'!$D$6</f>
        <v>1892.2620002339911</v>
      </c>
      <c r="C66" s="34">
        <f>SUMIFS('[1]1. Отчет АТС'!$C:$C,'[1]1. Отчет АТС'!$A:$A,$A66,'[1]1. Отчет АТС'!$B:$B,1)+'[1]2. Иные услуги'!$D$11+('[1]3. Услуги по передаче'!$F$10)+('[1]4. СН (Установленные)'!$E$12*1000)+'[1]5. Плата за УРП'!$D$6</f>
        <v>1828.9920002339911</v>
      </c>
      <c r="D66" s="34">
        <f>SUMIFS('[1]1. Отчет АТС'!$C:$C,'[1]1. Отчет АТС'!$A:$A,$A66,'[1]1. Отчет АТС'!$B:$B,2)+'[1]2. Иные услуги'!$D$11+('[1]3. Услуги по передаче'!$F$10)+('[1]4. СН (Установленные)'!$E$12*1000)+'[1]5. Плата за УРП'!$D$6</f>
        <v>1703.8420002339908</v>
      </c>
      <c r="E66" s="34">
        <f>SUMIFS('[1]1. Отчет АТС'!$C:$C,'[1]1. Отчет АТС'!$A:$A,$A66,'[1]1. Отчет АТС'!$B:$B,3)+'[1]2. Иные услуги'!$D$11+('[1]3. Услуги по передаче'!$F$10)+('[1]4. СН (Установленные)'!$E$12*1000)+'[1]5. Плата за УРП'!$D$6</f>
        <v>1602.9820002339911</v>
      </c>
      <c r="F66" s="34">
        <f>SUMIFS('[1]1. Отчет АТС'!$C:$C,'[1]1. Отчет АТС'!$A:$A,$A66,'[1]1. Отчет АТС'!$B:$B,4)+'[1]2. Иные услуги'!$D$11+('[1]3. Услуги по передаче'!$F$10)+('[1]4. СН (Установленные)'!$E$12*1000)+'[1]5. Плата за УРП'!$D$6</f>
        <v>1608.4720002339909</v>
      </c>
      <c r="G66" s="34">
        <f>SUMIFS('[1]1. Отчет АТС'!$C:$C,'[1]1. Отчет АТС'!$A:$A,$A66,'[1]1. Отчет АТС'!$B:$B,5)+'[1]2. Иные услуги'!$D$11+('[1]3. Услуги по передаче'!$F$10)+('[1]4. СН (Установленные)'!$E$12*1000)+'[1]5. Плата за УРП'!$D$6</f>
        <v>1697.1820002339909</v>
      </c>
      <c r="H66" s="34">
        <f>SUMIFS('[1]1. Отчет АТС'!$C:$C,'[1]1. Отчет АТС'!$A:$A,$A66,'[1]1. Отчет АТС'!$B:$B,6)+'[1]2. Иные услуги'!$D$11+('[1]3. Услуги по передаче'!$F$10)+('[1]4. СН (Установленные)'!$E$12*1000)+'[1]5. Плата за УРП'!$D$6</f>
        <v>1693.862000233991</v>
      </c>
      <c r="I66" s="34">
        <f>SUMIFS('[1]1. Отчет АТС'!$C:$C,'[1]1. Отчет АТС'!$A:$A,$A66,'[1]1. Отчет АТС'!$B:$B,7)+'[1]2. Иные услуги'!$D$11+('[1]3. Услуги по передаче'!$F$10)+('[1]4. СН (Установленные)'!$E$12*1000)+'[1]5. Плата за УРП'!$D$6</f>
        <v>1937.9720002339911</v>
      </c>
      <c r="J66" s="34">
        <f>SUMIFS('[1]1. Отчет АТС'!$C:$C,'[1]1. Отчет АТС'!$A:$A,$A66,'[1]1. Отчет АТС'!$B:$B,8)+'[1]2. Иные услуги'!$D$11+('[1]3. Услуги по передаче'!$F$10)+('[1]4. СН (Установленные)'!$E$12*1000)+'[1]5. Плата за УРП'!$D$6</f>
        <v>2500.9220002339912</v>
      </c>
      <c r="K66" s="34">
        <f>SUMIFS('[1]1. Отчет АТС'!$C:$C,'[1]1. Отчет АТС'!$A:$A,$A66,'[1]1. Отчет АТС'!$B:$B,9)+'[1]2. Иные услуги'!$D$11+('[1]3. Услуги по передаче'!$F$10)+('[1]4. СН (Установленные)'!$E$12*1000)+'[1]5. Плата за УРП'!$D$6</f>
        <v>2743.0120002339909</v>
      </c>
      <c r="L66" s="34">
        <f>SUMIFS('[1]1. Отчет АТС'!$C:$C,'[1]1. Отчет АТС'!$A:$A,$A66,'[1]1. Отчет АТС'!$B:$B,10)+'[1]2. Иные услуги'!$D$11+('[1]3. Услуги по передаче'!$F$10)+('[1]4. СН (Установленные)'!$E$12*1000)+'[1]5. Плата за УРП'!$D$6</f>
        <v>2764.2620002339909</v>
      </c>
      <c r="M66" s="34">
        <f>SUMIFS('[1]1. Отчет АТС'!$C:$C,'[1]1. Отчет АТС'!$A:$A,$A66,'[1]1. Отчет АТС'!$B:$B,11)+'[1]2. Иные услуги'!$D$11+('[1]3. Услуги по передаче'!$F$10)+('[1]4. СН (Установленные)'!$E$12*1000)+'[1]5. Плата за УРП'!$D$6</f>
        <v>2764.142000233991</v>
      </c>
      <c r="N66" s="34">
        <f>SUMIFS('[1]1. Отчет АТС'!$C:$C,'[1]1. Отчет АТС'!$A:$A,$A66,'[1]1. Отчет АТС'!$B:$B,12)+'[1]2. Иные услуги'!$D$11+('[1]3. Услуги по передаче'!$F$10)+('[1]4. СН (Установленные)'!$E$12*1000)+'[1]5. Плата за УРП'!$D$6</f>
        <v>2768.372000233991</v>
      </c>
      <c r="O66" s="34">
        <f>SUMIFS('[1]1. Отчет АТС'!$C:$C,'[1]1. Отчет АТС'!$A:$A,$A66,'[1]1. Отчет АТС'!$B:$B,13)+'[1]2. Иные услуги'!$D$11+('[1]3. Услуги по передаче'!$F$10)+('[1]4. СН (Установленные)'!$E$12*1000)+'[1]5. Плата за УРП'!$D$6</f>
        <v>2766.3120002339911</v>
      </c>
      <c r="P66" s="34">
        <f>SUMIFS('[1]1. Отчет АТС'!$C:$C,'[1]1. Отчет АТС'!$A:$A,$A66,'[1]1. Отчет АТС'!$B:$B,14)+'[1]2. Иные услуги'!$D$11+('[1]3. Услуги по передаче'!$F$10)+('[1]4. СН (Установленные)'!$E$12*1000)+'[1]5. Плата за УРП'!$D$6</f>
        <v>2776.6820002339909</v>
      </c>
      <c r="Q66" s="34">
        <f>SUMIFS('[1]1. Отчет АТС'!$C:$C,'[1]1. Отчет АТС'!$A:$A,$A66,'[1]1. Отчет АТС'!$B:$B,15)+'[1]2. Иные услуги'!$D$11+('[1]3. Услуги по передаче'!$F$10)+('[1]4. СН (Установленные)'!$E$12*1000)+'[1]5. Плата за УРП'!$D$6</f>
        <v>2779.3620002339908</v>
      </c>
      <c r="R66" s="34">
        <f>SUMIFS('[1]1. Отчет АТС'!$C:$C,'[1]1. Отчет АТС'!$A:$A,$A66,'[1]1. Отчет АТС'!$B:$B,16)+'[1]2. Иные услуги'!$D$11+('[1]3. Услуги по передаче'!$F$10)+('[1]4. СН (Установленные)'!$E$12*1000)+'[1]5. Плата за УРП'!$D$6</f>
        <v>2783.3120002339911</v>
      </c>
      <c r="S66" s="34">
        <f>SUMIFS('[1]1. Отчет АТС'!$C:$C,'[1]1. Отчет АТС'!$A:$A,$A66,'[1]1. Отчет АТС'!$B:$B,17)+'[1]2. Иные услуги'!$D$11+('[1]3. Услуги по передаче'!$F$10)+('[1]4. СН (Установленные)'!$E$12*1000)+'[1]5. Плата за УРП'!$D$6</f>
        <v>2782.872000233991</v>
      </c>
      <c r="T66" s="34">
        <f>SUMIFS('[1]1. Отчет АТС'!$C:$C,'[1]1. Отчет АТС'!$A:$A,$A66,'[1]1. Отчет АТС'!$B:$B,18)+'[1]2. Иные услуги'!$D$11+('[1]3. Услуги по передаче'!$F$10)+('[1]4. СН (Установленные)'!$E$12*1000)+'[1]5. Плата за УРП'!$D$6</f>
        <v>2775.122000233991</v>
      </c>
      <c r="U66" s="34">
        <f>SUMIFS('[1]1. Отчет АТС'!$C:$C,'[1]1. Отчет АТС'!$A:$A,$A66,'[1]1. Отчет АТС'!$B:$B,19)+'[1]2. Иные услуги'!$D$11+('[1]3. Услуги по передаче'!$F$10)+('[1]4. СН (Установленные)'!$E$12*1000)+'[1]5. Плата за УРП'!$D$6</f>
        <v>2765.6320002339908</v>
      </c>
      <c r="V66" s="34">
        <f>SUMIFS('[1]1. Отчет АТС'!$C:$C,'[1]1. Отчет АТС'!$A:$A,$A66,'[1]1. Отчет АТС'!$B:$B,20)+'[1]2. Иные услуги'!$D$11+('[1]3. Услуги по передаче'!$F$10)+('[1]4. СН (Установленные)'!$E$12*1000)+'[1]5. Плата за УРП'!$D$6</f>
        <v>2782.892000233991</v>
      </c>
      <c r="W66" s="34">
        <f>SUMIFS('[1]1. Отчет АТС'!$C:$C,'[1]1. Отчет АТС'!$A:$A,$A66,'[1]1. Отчет АТС'!$B:$B,21)+'[1]2. Иные услуги'!$D$11+('[1]3. Услуги по передаче'!$F$10)+('[1]4. СН (Установленные)'!$E$12*1000)+'[1]5. Плата за УРП'!$D$6</f>
        <v>2804.122000233991</v>
      </c>
      <c r="X66" s="34">
        <f>SUMIFS('[1]1. Отчет АТС'!$C:$C,'[1]1. Отчет АТС'!$A:$A,$A66,'[1]1. Отчет АТС'!$B:$B,22)+'[1]2. Иные услуги'!$D$11+('[1]3. Услуги по передаче'!$F$10)+('[1]4. СН (Установленные)'!$E$12*1000)+'[1]5. Плата за УРП'!$D$6</f>
        <v>2729.9320002339909</v>
      </c>
      <c r="Y66" s="34">
        <f>SUMIFS('[1]1. Отчет АТС'!$C:$C,'[1]1. Отчет АТС'!$A:$A,$A66,'[1]1. Отчет АТС'!$B:$B,23)+'[1]2. Иные услуги'!$D$11+('[1]3. Услуги по передаче'!$F$10)+('[1]4. СН (Установленные)'!$E$12*1000)+'[1]5. Плата за УРП'!$D$6</f>
        <v>2290.2920002339911</v>
      </c>
    </row>
    <row r="67" spans="1:25" ht="15">
      <c r="A67" s="33">
        <v>45466</v>
      </c>
      <c r="B67" s="34">
        <f>SUMIFS('[1]1. Отчет АТС'!$C:$C,'[1]1. Отчет АТС'!$A:$A,$A67,'[1]1. Отчет АТС'!$B:$B,0)+'[1]2. Иные услуги'!$D$11+('[1]3. Услуги по передаче'!$F$10)+('[1]4. СН (Установленные)'!$E$12*1000)+'[1]5. Плата за УРП'!$D$6</f>
        <v>1936.372000233991</v>
      </c>
      <c r="C67" s="34">
        <f>SUMIFS('[1]1. Отчет АТС'!$C:$C,'[1]1. Отчет АТС'!$A:$A,$A67,'[1]1. Отчет АТС'!$B:$B,1)+'[1]2. Иные услуги'!$D$11+('[1]3. Услуги по передаче'!$F$10)+('[1]4. СН (Установленные)'!$E$12*1000)+'[1]5. Плата за УРП'!$D$6</f>
        <v>1870.2620002339911</v>
      </c>
      <c r="D67" s="34">
        <f>SUMIFS('[1]1. Отчет АТС'!$C:$C,'[1]1. Отчет АТС'!$A:$A,$A67,'[1]1. Отчет АТС'!$B:$B,2)+'[1]2. Иные услуги'!$D$11+('[1]3. Услуги по передаче'!$F$10)+('[1]4. СН (Установленные)'!$E$12*1000)+'[1]5. Плата за УРП'!$D$6</f>
        <v>1679.9420002339909</v>
      </c>
      <c r="E67" s="34">
        <f>SUMIFS('[1]1. Отчет АТС'!$C:$C,'[1]1. Отчет АТС'!$A:$A,$A67,'[1]1. Отчет АТС'!$B:$B,3)+'[1]2. Иные услуги'!$D$11+('[1]3. Услуги по передаче'!$F$10)+('[1]4. СН (Установленные)'!$E$12*1000)+'[1]5. Плата за УРП'!$D$6</f>
        <v>1532.8220002339908</v>
      </c>
      <c r="F67" s="34">
        <f>SUMIFS('[1]1. Отчет АТС'!$C:$C,'[1]1. Отчет АТС'!$A:$A,$A67,'[1]1. Отчет АТС'!$B:$B,4)+'[1]2. Иные услуги'!$D$11+('[1]3. Услуги по передаче'!$F$10)+('[1]4. СН (Установленные)'!$E$12*1000)+'[1]5. Плата за УРП'!$D$6</f>
        <v>1489.7620002339909</v>
      </c>
      <c r="G67" s="34">
        <f>SUMIFS('[1]1. Отчет АТС'!$C:$C,'[1]1. Отчет АТС'!$A:$A,$A67,'[1]1. Отчет АТС'!$B:$B,5)+'[1]2. Иные услуги'!$D$11+('[1]3. Услуги по передаче'!$F$10)+('[1]4. СН (Установленные)'!$E$12*1000)+'[1]5. Плата за УРП'!$D$6</f>
        <v>1601.0020002339911</v>
      </c>
      <c r="H67" s="34">
        <f>SUMIFS('[1]1. Отчет АТС'!$C:$C,'[1]1. Отчет АТС'!$A:$A,$A67,'[1]1. Отчет АТС'!$B:$B,6)+'[1]2. Иные услуги'!$D$11+('[1]3. Услуги по передаче'!$F$10)+('[1]4. СН (Установленные)'!$E$12*1000)+'[1]5. Плата за УРП'!$D$6</f>
        <v>1742.3020002339911</v>
      </c>
      <c r="I67" s="34">
        <f>SUMIFS('[1]1. Отчет АТС'!$C:$C,'[1]1. Отчет АТС'!$A:$A,$A67,'[1]1. Отчет АТС'!$B:$B,7)+'[1]2. Иные услуги'!$D$11+('[1]3. Услуги по передаче'!$F$10)+('[1]4. СН (Установленные)'!$E$12*1000)+'[1]5. Плата за УРП'!$D$6</f>
        <v>1972.582000233991</v>
      </c>
      <c r="J67" s="34">
        <f>SUMIFS('[1]1. Отчет АТС'!$C:$C,'[1]1. Отчет АТС'!$A:$A,$A67,'[1]1. Отчет АТС'!$B:$B,8)+'[1]2. Иные услуги'!$D$11+('[1]3. Услуги по передаче'!$F$10)+('[1]4. СН (Установленные)'!$E$12*1000)+'[1]5. Плата за УРП'!$D$6</f>
        <v>2436.2120002339911</v>
      </c>
      <c r="K67" s="34">
        <f>SUMIFS('[1]1. Отчет АТС'!$C:$C,'[1]1. Отчет АТС'!$A:$A,$A67,'[1]1. Отчет АТС'!$B:$B,9)+'[1]2. Иные услуги'!$D$11+('[1]3. Услуги по передаче'!$F$10)+('[1]4. СН (Установленные)'!$E$12*1000)+'[1]5. Плата за УРП'!$D$6</f>
        <v>2763.852000233991</v>
      </c>
      <c r="L67" s="34">
        <f>SUMIFS('[1]1. Отчет АТС'!$C:$C,'[1]1. Отчет АТС'!$A:$A,$A67,'[1]1. Отчет АТС'!$B:$B,10)+'[1]2. Иные услуги'!$D$11+('[1]3. Услуги по передаче'!$F$10)+('[1]4. СН (Установленные)'!$E$12*1000)+'[1]5. Плата за УРП'!$D$6</f>
        <v>2790.852000233991</v>
      </c>
      <c r="M67" s="34">
        <f>SUMIFS('[1]1. Отчет АТС'!$C:$C,'[1]1. Отчет АТС'!$A:$A,$A67,'[1]1. Отчет АТС'!$B:$B,11)+'[1]2. Иные услуги'!$D$11+('[1]3. Услуги по передаче'!$F$10)+('[1]4. СН (Установленные)'!$E$12*1000)+'[1]5. Плата за УРП'!$D$6</f>
        <v>2776.9820002339907</v>
      </c>
      <c r="N67" s="34">
        <f>SUMIFS('[1]1. Отчет АТС'!$C:$C,'[1]1. Отчет АТС'!$A:$A,$A67,'[1]1. Отчет АТС'!$B:$B,12)+'[1]2. Иные услуги'!$D$11+('[1]3. Услуги по передаче'!$F$10)+('[1]4. СН (Установленные)'!$E$12*1000)+'[1]5. Плата за УРП'!$D$6</f>
        <v>2779.6820002339909</v>
      </c>
      <c r="O67" s="34">
        <f>SUMIFS('[1]1. Отчет АТС'!$C:$C,'[1]1. Отчет АТС'!$A:$A,$A67,'[1]1. Отчет АТС'!$B:$B,13)+'[1]2. Иные услуги'!$D$11+('[1]3. Услуги по передаче'!$F$10)+('[1]4. СН (Установленные)'!$E$12*1000)+'[1]5. Плата за УРП'!$D$6</f>
        <v>2774.6820002339909</v>
      </c>
      <c r="P67" s="34">
        <f>SUMIFS('[1]1. Отчет АТС'!$C:$C,'[1]1. Отчет АТС'!$A:$A,$A67,'[1]1. Отчет АТС'!$B:$B,14)+'[1]2. Иные услуги'!$D$11+('[1]3. Услуги по передаче'!$F$10)+('[1]4. СН (Установленные)'!$E$12*1000)+'[1]5. Плата за УРП'!$D$6</f>
        <v>2787.9220002339907</v>
      </c>
      <c r="Q67" s="34">
        <f>SUMIFS('[1]1. Отчет АТС'!$C:$C,'[1]1. Отчет АТС'!$A:$A,$A67,'[1]1. Отчет АТС'!$B:$B,15)+'[1]2. Иные услуги'!$D$11+('[1]3. Услуги по передаче'!$F$10)+('[1]4. СН (Установленные)'!$E$12*1000)+'[1]5. Плата за УРП'!$D$6</f>
        <v>2786.1320002339908</v>
      </c>
      <c r="R67" s="34">
        <f>SUMIFS('[1]1. Отчет АТС'!$C:$C,'[1]1. Отчет АТС'!$A:$A,$A67,'[1]1. Отчет АТС'!$B:$B,16)+'[1]2. Иные услуги'!$D$11+('[1]3. Услуги по передаче'!$F$10)+('[1]4. СН (Установленные)'!$E$12*1000)+'[1]5. Плата за УРП'!$D$6</f>
        <v>2781.1920002339907</v>
      </c>
      <c r="S67" s="34">
        <f>SUMIFS('[1]1. Отчет АТС'!$C:$C,'[1]1. Отчет АТС'!$A:$A,$A67,'[1]1. Отчет АТС'!$B:$B,17)+'[1]2. Иные услуги'!$D$11+('[1]3. Услуги по передаче'!$F$10)+('[1]4. СН (Установленные)'!$E$12*1000)+'[1]5. Плата за УРП'!$D$6</f>
        <v>2776.8020002339908</v>
      </c>
      <c r="T67" s="34">
        <f>SUMIFS('[1]1. Отчет АТС'!$C:$C,'[1]1. Отчет АТС'!$A:$A,$A67,'[1]1. Отчет АТС'!$B:$B,18)+'[1]2. Иные услуги'!$D$11+('[1]3. Услуги по передаче'!$F$10)+('[1]4. СН (Установленные)'!$E$12*1000)+'[1]5. Плата за УРП'!$D$6</f>
        <v>2776.852000233991</v>
      </c>
      <c r="U67" s="34">
        <f>SUMIFS('[1]1. Отчет АТС'!$C:$C,'[1]1. Отчет АТС'!$A:$A,$A67,'[1]1. Отчет АТС'!$B:$B,19)+'[1]2. Иные услуги'!$D$11+('[1]3. Услуги по передаче'!$F$10)+('[1]4. СН (Установленные)'!$E$12*1000)+'[1]5. Плата за УРП'!$D$6</f>
        <v>2767.372000233991</v>
      </c>
      <c r="V67" s="34">
        <f>SUMIFS('[1]1. Отчет АТС'!$C:$C,'[1]1. Отчет АТС'!$A:$A,$A67,'[1]1. Отчет АТС'!$B:$B,20)+'[1]2. Иные услуги'!$D$11+('[1]3. Услуги по передаче'!$F$10)+('[1]4. СН (Установленные)'!$E$12*1000)+'[1]5. Плата за УРП'!$D$6</f>
        <v>2778.3020002339908</v>
      </c>
      <c r="W67" s="34">
        <f>SUMIFS('[1]1. Отчет АТС'!$C:$C,'[1]1. Отчет АТС'!$A:$A,$A67,'[1]1. Отчет АТС'!$B:$B,21)+'[1]2. Иные услуги'!$D$11+('[1]3. Услуги по передаче'!$F$10)+('[1]4. СН (Установленные)'!$E$12*1000)+'[1]5. Плата за УРП'!$D$6</f>
        <v>2789.372000233991</v>
      </c>
      <c r="X67" s="34">
        <f>SUMIFS('[1]1. Отчет АТС'!$C:$C,'[1]1. Отчет АТС'!$A:$A,$A67,'[1]1. Отчет АТС'!$B:$B,22)+'[1]2. Иные услуги'!$D$11+('[1]3. Услуги по передаче'!$F$10)+('[1]4. СН (Установленные)'!$E$12*1000)+'[1]5. Плата за УРП'!$D$6</f>
        <v>2746.9520002339909</v>
      </c>
      <c r="Y67" s="34">
        <f>SUMIFS('[1]1. Отчет АТС'!$C:$C,'[1]1. Отчет АТС'!$A:$A,$A67,'[1]1. Отчет АТС'!$B:$B,23)+'[1]2. Иные услуги'!$D$11+('[1]3. Услуги по передаче'!$F$10)+('[1]4. СН (Установленные)'!$E$12*1000)+'[1]5. Плата за УРП'!$D$6</f>
        <v>2327.3420002339908</v>
      </c>
    </row>
    <row r="68" spans="1:25" ht="15">
      <c r="A68" s="33">
        <v>45467</v>
      </c>
      <c r="B68" s="34">
        <f>SUMIFS('[1]1. Отчет АТС'!$C:$C,'[1]1. Отчет АТС'!$A:$A,$A68,'[1]1. Отчет АТС'!$B:$B,0)+'[1]2. Иные услуги'!$D$11+('[1]3. Услуги по передаче'!$F$10)+('[1]4. СН (Установленные)'!$E$12*1000)+'[1]5. Плата за УРП'!$D$6</f>
        <v>2015.7720002339911</v>
      </c>
      <c r="C68" s="34">
        <f>SUMIFS('[1]1. Отчет АТС'!$C:$C,'[1]1. Отчет АТС'!$A:$A,$A68,'[1]1. Отчет АТС'!$B:$B,1)+'[1]2. Иные услуги'!$D$11+('[1]3. Услуги по передаче'!$F$10)+('[1]4. СН (Установленные)'!$E$12*1000)+'[1]5. Плата за УРП'!$D$6</f>
        <v>1877.3120002339911</v>
      </c>
      <c r="D68" s="34">
        <f>SUMIFS('[1]1. Отчет АТС'!$C:$C,'[1]1. Отчет АТС'!$A:$A,$A68,'[1]1. Отчет АТС'!$B:$B,2)+'[1]2. Иные услуги'!$D$11+('[1]3. Услуги по передаче'!$F$10)+('[1]4. СН (Установленные)'!$E$12*1000)+'[1]5. Плата за УРП'!$D$6</f>
        <v>1678.7020002339909</v>
      </c>
      <c r="E68" s="34">
        <f>SUMIFS('[1]1. Отчет АТС'!$C:$C,'[1]1. Отчет АТС'!$A:$A,$A68,'[1]1. Отчет АТС'!$B:$B,3)+'[1]2. Иные услуги'!$D$11+('[1]3. Услуги по передаче'!$F$10)+('[1]4. СН (Установленные)'!$E$12*1000)+'[1]5. Плата за УРП'!$D$6</f>
        <v>1550.0420002339911</v>
      </c>
      <c r="F68" s="34">
        <f>SUMIFS('[1]1. Отчет АТС'!$C:$C,'[1]1. Отчет АТС'!$A:$A,$A68,'[1]1. Отчет АТС'!$B:$B,4)+'[1]2. Иные услуги'!$D$11+('[1]3. Услуги по передаче'!$F$10)+('[1]4. СН (Установленные)'!$E$12*1000)+'[1]5. Плата за УРП'!$D$6</f>
        <v>1536.0920002339908</v>
      </c>
      <c r="G68" s="34">
        <f>SUMIFS('[1]1. Отчет АТС'!$C:$C,'[1]1. Отчет АТС'!$A:$A,$A68,'[1]1. Отчет АТС'!$B:$B,5)+'[1]2. Иные услуги'!$D$11+('[1]3. Услуги по передаче'!$F$10)+('[1]4. СН (Установленные)'!$E$12*1000)+'[1]5. Плата за УРП'!$D$6</f>
        <v>1794.9520002339912</v>
      </c>
      <c r="H68" s="34">
        <f>SUMIFS('[1]1. Отчет АТС'!$C:$C,'[1]1. Отчет АТС'!$A:$A,$A68,'[1]1. Отчет АТС'!$B:$B,6)+'[1]2. Иные услуги'!$D$11+('[1]3. Услуги по передаче'!$F$10)+('[1]4. СН (Установленные)'!$E$12*1000)+'[1]5. Плата за УРП'!$D$6</f>
        <v>1930.9820002339911</v>
      </c>
      <c r="I68" s="34">
        <f>SUMIFS('[1]1. Отчет АТС'!$C:$C,'[1]1. Отчет АТС'!$A:$A,$A68,'[1]1. Отчет АТС'!$B:$B,7)+'[1]2. Иные услуги'!$D$11+('[1]3. Услуги по передаче'!$F$10)+('[1]4. СН (Установленные)'!$E$12*1000)+'[1]5. Плата за УРП'!$D$6</f>
        <v>2250.2220002339909</v>
      </c>
      <c r="J68" s="34">
        <f>SUMIFS('[1]1. Отчет АТС'!$C:$C,'[1]1. Отчет АТС'!$A:$A,$A68,'[1]1. Отчет АТС'!$B:$B,8)+'[1]2. Иные услуги'!$D$11+('[1]3. Услуги по передаче'!$F$10)+('[1]4. СН (Установленные)'!$E$12*1000)+'[1]5. Плата за УРП'!$D$6</f>
        <v>2785.8020002339908</v>
      </c>
      <c r="K68" s="34">
        <f>SUMIFS('[1]1. Отчет АТС'!$C:$C,'[1]1. Отчет АТС'!$A:$A,$A68,'[1]1. Отчет АТС'!$B:$B,9)+'[1]2. Иные услуги'!$D$11+('[1]3. Услуги по передаче'!$F$10)+('[1]4. СН (Установленные)'!$E$12*1000)+'[1]5. Плата за УРП'!$D$6</f>
        <v>2830.412000233991</v>
      </c>
      <c r="L68" s="34">
        <f>SUMIFS('[1]1. Отчет АТС'!$C:$C,'[1]1. Отчет АТС'!$A:$A,$A68,'[1]1. Отчет АТС'!$B:$B,10)+'[1]2. Иные услуги'!$D$11+('[1]3. Услуги по передаче'!$F$10)+('[1]4. СН (Установленные)'!$E$12*1000)+'[1]5. Плата за УРП'!$D$6</f>
        <v>2832.9220002339907</v>
      </c>
      <c r="M68" s="34">
        <f>SUMIFS('[1]1. Отчет АТС'!$C:$C,'[1]1. Отчет АТС'!$A:$A,$A68,'[1]1. Отчет АТС'!$B:$B,11)+'[1]2. Иные услуги'!$D$11+('[1]3. Услуги по передаче'!$F$10)+('[1]4. СН (Установленные)'!$E$12*1000)+'[1]5. Плата за УРП'!$D$6</f>
        <v>2826.662000233991</v>
      </c>
      <c r="N68" s="34">
        <f>SUMIFS('[1]1. Отчет АТС'!$C:$C,'[1]1. Отчет АТС'!$A:$A,$A68,'[1]1. Отчет АТС'!$B:$B,12)+'[1]2. Иные услуги'!$D$11+('[1]3. Услуги по передаче'!$F$10)+('[1]4. СН (Установленные)'!$E$12*1000)+'[1]5. Плата за УРП'!$D$6</f>
        <v>2825.4520002339909</v>
      </c>
      <c r="O68" s="34">
        <f>SUMIFS('[1]1. Отчет АТС'!$C:$C,'[1]1. Отчет АТС'!$A:$A,$A68,'[1]1. Отчет АТС'!$B:$B,13)+'[1]2. Иные услуги'!$D$11+('[1]3. Услуги по передаче'!$F$10)+('[1]4. СН (Установленные)'!$E$12*1000)+'[1]5. Плата за УРП'!$D$6</f>
        <v>2871.892000233991</v>
      </c>
      <c r="P68" s="34">
        <f>SUMIFS('[1]1. Отчет АТС'!$C:$C,'[1]1. Отчет АТС'!$A:$A,$A68,'[1]1. Отчет АТС'!$B:$B,14)+'[1]2. Иные услуги'!$D$11+('[1]3. Услуги по передаче'!$F$10)+('[1]4. СН (Установленные)'!$E$12*1000)+'[1]5. Плата за УРП'!$D$6</f>
        <v>2891.0220002339906</v>
      </c>
      <c r="Q68" s="34">
        <f>SUMIFS('[1]1. Отчет АТС'!$C:$C,'[1]1. Отчет АТС'!$A:$A,$A68,'[1]1. Отчет АТС'!$B:$B,15)+'[1]2. Иные услуги'!$D$11+('[1]3. Услуги по передаче'!$F$10)+('[1]4. СН (Установленные)'!$E$12*1000)+'[1]5. Плата за УРП'!$D$6</f>
        <v>2925.082000233991</v>
      </c>
      <c r="R68" s="34">
        <f>SUMIFS('[1]1. Отчет АТС'!$C:$C,'[1]1. Отчет АТС'!$A:$A,$A68,'[1]1. Отчет АТС'!$B:$B,16)+'[1]2. Иные услуги'!$D$11+('[1]3. Услуги по передаче'!$F$10)+('[1]4. СН (Установленные)'!$E$12*1000)+'[1]5. Плата за УРП'!$D$6</f>
        <v>2926.6120002339908</v>
      </c>
      <c r="S68" s="34">
        <f>SUMIFS('[1]1. Отчет АТС'!$C:$C,'[1]1. Отчет АТС'!$A:$A,$A68,'[1]1. Отчет АТС'!$B:$B,17)+'[1]2. Иные услуги'!$D$11+('[1]3. Услуги по передаче'!$F$10)+('[1]4. СН (Установленные)'!$E$12*1000)+'[1]5. Плата за УРП'!$D$6</f>
        <v>2888.2120002339907</v>
      </c>
      <c r="T68" s="34">
        <f>SUMIFS('[1]1. Отчет АТС'!$C:$C,'[1]1. Отчет АТС'!$A:$A,$A68,'[1]1. Отчет АТС'!$B:$B,18)+'[1]2. Иные услуги'!$D$11+('[1]3. Услуги по передаче'!$F$10)+('[1]4. СН (Установленные)'!$E$12*1000)+'[1]5. Плата за УРП'!$D$6</f>
        <v>2803.642000233991</v>
      </c>
      <c r="U68" s="34">
        <f>SUMIFS('[1]1. Отчет АТС'!$C:$C,'[1]1. Отчет АТС'!$A:$A,$A68,'[1]1. Отчет АТС'!$B:$B,19)+'[1]2. Иные услуги'!$D$11+('[1]3. Услуги по передаче'!$F$10)+('[1]4. СН (Установленные)'!$E$12*1000)+'[1]5. Плата за УРП'!$D$6</f>
        <v>2780.2720002339906</v>
      </c>
      <c r="V68" s="34">
        <f>SUMIFS('[1]1. Отчет АТС'!$C:$C,'[1]1. Отчет АТС'!$A:$A,$A68,'[1]1. Отчет АТС'!$B:$B,20)+'[1]2. Иные услуги'!$D$11+('[1]3. Услуги по передаче'!$F$10)+('[1]4. СН (Установленные)'!$E$12*1000)+'[1]5. Плата за УРП'!$D$6</f>
        <v>2789.852000233991</v>
      </c>
      <c r="W68" s="34">
        <f>SUMIFS('[1]1. Отчет АТС'!$C:$C,'[1]1. Отчет АТС'!$A:$A,$A68,'[1]1. Отчет АТС'!$B:$B,21)+'[1]2. Иные услуги'!$D$11+('[1]3. Услуги по передаче'!$F$10)+('[1]4. СН (Установленные)'!$E$12*1000)+'[1]5. Плата за УРП'!$D$6</f>
        <v>2792.0120002339909</v>
      </c>
      <c r="X68" s="34">
        <f>SUMIFS('[1]1. Отчет АТС'!$C:$C,'[1]1. Отчет АТС'!$A:$A,$A68,'[1]1. Отчет АТС'!$B:$B,22)+'[1]2. Иные услуги'!$D$11+('[1]3. Услуги по передаче'!$F$10)+('[1]4. СН (Установленные)'!$E$12*1000)+'[1]5. Плата за УРП'!$D$6</f>
        <v>2745.392000233991</v>
      </c>
      <c r="Y68" s="34">
        <f>SUMIFS('[1]1. Отчет АТС'!$C:$C,'[1]1. Отчет АТС'!$A:$A,$A68,'[1]1. Отчет АТС'!$B:$B,23)+'[1]2. Иные услуги'!$D$11+('[1]3. Услуги по передаче'!$F$10)+('[1]4. СН (Установленные)'!$E$12*1000)+'[1]5. Плата за УРП'!$D$6</f>
        <v>2208.2720002339911</v>
      </c>
    </row>
    <row r="69" spans="1:25" ht="15">
      <c r="A69" s="33">
        <v>45468</v>
      </c>
      <c r="B69" s="34">
        <f>SUMIFS('[1]1. Отчет АТС'!$C:$C,'[1]1. Отчет АТС'!$A:$A,$A69,'[1]1. Отчет АТС'!$B:$B,0)+'[1]2. Иные услуги'!$D$11+('[1]3. Услуги по передаче'!$F$10)+('[1]4. СН (Установленные)'!$E$12*1000)+'[1]5. Плата за УРП'!$D$6</f>
        <v>1911.9120002339912</v>
      </c>
      <c r="C69" s="34">
        <f>SUMIFS('[1]1. Отчет АТС'!$C:$C,'[1]1. Отчет АТС'!$A:$A,$A69,'[1]1. Отчет АТС'!$B:$B,1)+'[1]2. Иные услуги'!$D$11+('[1]3. Услуги по передаче'!$F$10)+('[1]4. СН (Установленные)'!$E$12*1000)+'[1]5. Плата за УРП'!$D$6</f>
        <v>1721.4320002339912</v>
      </c>
      <c r="D69" s="34">
        <f>SUMIFS('[1]1. Отчет АТС'!$C:$C,'[1]1. Отчет АТС'!$A:$A,$A69,'[1]1. Отчет АТС'!$B:$B,2)+'[1]2. Иные услуги'!$D$11+('[1]3. Услуги по передаче'!$F$10)+('[1]4. СН (Установленные)'!$E$12*1000)+'[1]5. Плата за УРП'!$D$6</f>
        <v>1539.7220002339909</v>
      </c>
      <c r="E69" s="34">
        <f>SUMIFS('[1]1. Отчет АТС'!$C:$C,'[1]1. Отчет АТС'!$A:$A,$A69,'[1]1. Отчет АТС'!$B:$B,3)+'[1]2. Иные услуги'!$D$11+('[1]3. Услуги по передаче'!$F$10)+('[1]4. СН (Установленные)'!$E$12*1000)+'[1]5. Плата за УРП'!$D$6</f>
        <v>691.95200023399104</v>
      </c>
      <c r="F69" s="34">
        <f>SUMIFS('[1]1. Отчет АТС'!$C:$C,'[1]1. Отчет АТС'!$A:$A,$A69,'[1]1. Отчет АТС'!$B:$B,4)+'[1]2. Иные услуги'!$D$11+('[1]3. Услуги по передаче'!$F$10)+('[1]4. СН (Установленные)'!$E$12*1000)+'[1]5. Плата за УРП'!$D$6</f>
        <v>691.78200023399108</v>
      </c>
      <c r="G69" s="34">
        <f>SUMIFS('[1]1. Отчет АТС'!$C:$C,'[1]1. Отчет АТС'!$A:$A,$A69,'[1]1. Отчет АТС'!$B:$B,5)+'[1]2. Иные услуги'!$D$11+('[1]3. Услуги по передаче'!$F$10)+('[1]4. СН (Установленные)'!$E$12*1000)+'[1]5. Плата за УРП'!$D$6</f>
        <v>1668.5120002339909</v>
      </c>
      <c r="H69" s="34">
        <f>SUMIFS('[1]1. Отчет АТС'!$C:$C,'[1]1. Отчет АТС'!$A:$A,$A69,'[1]1. Отчет АТС'!$B:$B,6)+'[1]2. Иные услуги'!$D$11+('[1]3. Услуги по передаче'!$F$10)+('[1]4. СН (Установленные)'!$E$12*1000)+'[1]5. Плата за УРП'!$D$6</f>
        <v>1859.7120002339911</v>
      </c>
      <c r="I69" s="34">
        <f>SUMIFS('[1]1. Отчет АТС'!$C:$C,'[1]1. Отчет АТС'!$A:$A,$A69,'[1]1. Отчет АТС'!$B:$B,7)+'[1]2. Иные услуги'!$D$11+('[1]3. Услуги по передаче'!$F$10)+('[1]4. СН (Установленные)'!$E$12*1000)+'[1]5. Плата за УРП'!$D$6</f>
        <v>2115.7720002339911</v>
      </c>
      <c r="J69" s="34">
        <f>SUMIFS('[1]1. Отчет АТС'!$C:$C,'[1]1. Отчет АТС'!$A:$A,$A69,'[1]1. Отчет АТС'!$B:$B,8)+'[1]2. Иные услуги'!$D$11+('[1]3. Услуги по передаче'!$F$10)+('[1]4. СН (Установленные)'!$E$12*1000)+'[1]5. Плата за УРП'!$D$6</f>
        <v>2744.3620002339908</v>
      </c>
      <c r="K69" s="34">
        <f>SUMIFS('[1]1. Отчет АТС'!$C:$C,'[1]1. Отчет АТС'!$A:$A,$A69,'[1]1. Отчет АТС'!$B:$B,9)+'[1]2. Иные услуги'!$D$11+('[1]3. Услуги по передаче'!$F$10)+('[1]4. СН (Установленные)'!$E$12*1000)+'[1]5. Плата за УРП'!$D$6</f>
        <v>2777.8120002339911</v>
      </c>
      <c r="L69" s="34">
        <f>SUMIFS('[1]1. Отчет АТС'!$C:$C,'[1]1. Отчет АТС'!$A:$A,$A69,'[1]1. Отчет АТС'!$B:$B,10)+'[1]2. Иные услуги'!$D$11+('[1]3. Услуги по передаче'!$F$10)+('[1]4. СН (Установленные)'!$E$12*1000)+'[1]5. Плата за УРП'!$D$6</f>
        <v>2785.2520002339907</v>
      </c>
      <c r="M69" s="34">
        <f>SUMIFS('[1]1. Отчет АТС'!$C:$C,'[1]1. Отчет АТС'!$A:$A,$A69,'[1]1. Отчет АТС'!$B:$B,11)+'[1]2. Иные услуги'!$D$11+('[1]3. Услуги по передаче'!$F$10)+('[1]4. СН (Установленные)'!$E$12*1000)+'[1]5. Плата за УРП'!$D$6</f>
        <v>2790.5220002339906</v>
      </c>
      <c r="N69" s="34">
        <f>SUMIFS('[1]1. Отчет АТС'!$C:$C,'[1]1. Отчет АТС'!$A:$A,$A69,'[1]1. Отчет АТС'!$B:$B,12)+'[1]2. Иные услуги'!$D$11+('[1]3. Услуги по передаче'!$F$10)+('[1]4. СН (Установленные)'!$E$12*1000)+'[1]5. Плата за УРП'!$D$6</f>
        <v>2791.0420002339911</v>
      </c>
      <c r="O69" s="34">
        <f>SUMIFS('[1]1. Отчет АТС'!$C:$C,'[1]1. Отчет АТС'!$A:$A,$A69,'[1]1. Отчет АТС'!$B:$B,13)+'[1]2. Иные услуги'!$D$11+('[1]3. Услуги по передаче'!$F$10)+('[1]4. СН (Установленные)'!$E$12*1000)+'[1]5. Плата за УРП'!$D$6</f>
        <v>2787.9520002339909</v>
      </c>
      <c r="P69" s="34">
        <f>SUMIFS('[1]1. Отчет АТС'!$C:$C,'[1]1. Отчет АТС'!$A:$A,$A69,'[1]1. Отчет АТС'!$B:$B,14)+'[1]2. Иные услуги'!$D$11+('[1]3. Услуги по передаче'!$F$10)+('[1]4. СН (Установленные)'!$E$12*1000)+'[1]5. Плата за УРП'!$D$6</f>
        <v>2798.2420002339909</v>
      </c>
      <c r="Q69" s="34">
        <f>SUMIFS('[1]1. Отчет АТС'!$C:$C,'[1]1. Отчет АТС'!$A:$A,$A69,'[1]1. Отчет АТС'!$B:$B,15)+'[1]2. Иные услуги'!$D$11+('[1]3. Услуги по передаче'!$F$10)+('[1]4. СН (Установленные)'!$E$12*1000)+'[1]5. Плата за УРП'!$D$6</f>
        <v>2789.352000233991</v>
      </c>
      <c r="R69" s="34">
        <f>SUMIFS('[1]1. Отчет АТС'!$C:$C,'[1]1. Отчет АТС'!$A:$A,$A69,'[1]1. Отчет АТС'!$B:$B,16)+'[1]2. Иные услуги'!$D$11+('[1]3. Услуги по передаче'!$F$10)+('[1]4. СН (Установленные)'!$E$12*1000)+'[1]5. Плата за УРП'!$D$6</f>
        <v>2789.9920002339909</v>
      </c>
      <c r="S69" s="34">
        <f>SUMIFS('[1]1. Отчет АТС'!$C:$C,'[1]1. Отчет АТС'!$A:$A,$A69,'[1]1. Отчет АТС'!$B:$B,17)+'[1]2. Иные услуги'!$D$11+('[1]3. Услуги по передаче'!$F$10)+('[1]4. СН (Установленные)'!$E$12*1000)+'[1]5. Плата за УРП'!$D$6</f>
        <v>2775.392000233991</v>
      </c>
      <c r="T69" s="34">
        <f>SUMIFS('[1]1. Отчет АТС'!$C:$C,'[1]1. Отчет АТС'!$A:$A,$A69,'[1]1. Отчет АТС'!$B:$B,18)+'[1]2. Иные услуги'!$D$11+('[1]3. Услуги по передаче'!$F$10)+('[1]4. СН (Установленные)'!$E$12*1000)+'[1]5. Плата за УРП'!$D$6</f>
        <v>2765.7920002339911</v>
      </c>
      <c r="U69" s="34">
        <f>SUMIFS('[1]1. Отчет АТС'!$C:$C,'[1]1. Отчет АТС'!$A:$A,$A69,'[1]1. Отчет АТС'!$B:$B,19)+'[1]2. Иные услуги'!$D$11+('[1]3. Услуги по передаче'!$F$10)+('[1]4. СН (Установленные)'!$E$12*1000)+'[1]5. Плата за УРП'!$D$6</f>
        <v>2747.7320002339907</v>
      </c>
      <c r="V69" s="34">
        <f>SUMIFS('[1]1. Отчет АТС'!$C:$C,'[1]1. Отчет АТС'!$A:$A,$A69,'[1]1. Отчет АТС'!$B:$B,20)+'[1]2. Иные услуги'!$D$11+('[1]3. Услуги по передаче'!$F$10)+('[1]4. СН (Установленные)'!$E$12*1000)+'[1]5. Плата за УРП'!$D$6</f>
        <v>2757.4420002339907</v>
      </c>
      <c r="W69" s="34">
        <f>SUMIFS('[1]1. Отчет АТС'!$C:$C,'[1]1. Отчет АТС'!$A:$A,$A69,'[1]1. Отчет АТС'!$B:$B,21)+'[1]2. Иные услуги'!$D$11+('[1]3. Услуги по передаче'!$F$10)+('[1]4. СН (Установленные)'!$E$12*1000)+'[1]5. Плата за УРП'!$D$6</f>
        <v>2764.332000233991</v>
      </c>
      <c r="X69" s="34">
        <f>SUMIFS('[1]1. Отчет АТС'!$C:$C,'[1]1. Отчет АТС'!$A:$A,$A69,'[1]1. Отчет АТС'!$B:$B,22)+'[1]2. Иные услуги'!$D$11+('[1]3. Услуги по передаче'!$F$10)+('[1]4. СН (Установленные)'!$E$12*1000)+'[1]5. Плата за УРП'!$D$6</f>
        <v>2591.372000233991</v>
      </c>
      <c r="Y69" s="34">
        <f>SUMIFS('[1]1. Отчет АТС'!$C:$C,'[1]1. Отчет АТС'!$A:$A,$A69,'[1]1. Отчет АТС'!$B:$B,23)+'[1]2. Иные услуги'!$D$11+('[1]3. Услуги по передаче'!$F$10)+('[1]4. СН (Установленные)'!$E$12*1000)+'[1]5. Плата за УРП'!$D$6</f>
        <v>2142.582000233991</v>
      </c>
    </row>
    <row r="70" spans="1:25" ht="15">
      <c r="A70" s="33">
        <v>45469</v>
      </c>
      <c r="B70" s="34">
        <f>SUMIFS('[1]1. Отчет АТС'!$C:$C,'[1]1. Отчет АТС'!$A:$A,$A70,'[1]1. Отчет АТС'!$B:$B,0)+'[1]2. Иные услуги'!$D$11+('[1]3. Услуги по передаче'!$F$10)+('[1]4. СН (Установленные)'!$E$12*1000)+'[1]5. Плата за УРП'!$D$6</f>
        <v>1949.132000233991</v>
      </c>
      <c r="C70" s="34">
        <f>SUMIFS('[1]1. Отчет АТС'!$C:$C,'[1]1. Отчет АТС'!$A:$A,$A70,'[1]1. Отчет АТС'!$B:$B,1)+'[1]2. Иные услуги'!$D$11+('[1]3. Услуги по передаче'!$F$10)+('[1]4. СН (Установленные)'!$E$12*1000)+'[1]5. Плата за УРП'!$D$6</f>
        <v>1719.0420002339911</v>
      </c>
      <c r="D70" s="34">
        <f>SUMIFS('[1]1. Отчет АТС'!$C:$C,'[1]1. Отчет АТС'!$A:$A,$A70,'[1]1. Отчет АТС'!$B:$B,2)+'[1]2. Иные услуги'!$D$11+('[1]3. Услуги по передаче'!$F$10)+('[1]4. СН (Установленные)'!$E$12*1000)+'[1]5. Плата за УРП'!$D$6</f>
        <v>1591.402000233991</v>
      </c>
      <c r="E70" s="34">
        <f>SUMIFS('[1]1. Отчет АТС'!$C:$C,'[1]1. Отчет АТС'!$A:$A,$A70,'[1]1. Отчет АТС'!$B:$B,3)+'[1]2. Иные услуги'!$D$11+('[1]3. Услуги по передаче'!$F$10)+('[1]4. СН (Установленные)'!$E$12*1000)+'[1]5. Плата за УРП'!$D$6</f>
        <v>1516.642000233991</v>
      </c>
      <c r="F70" s="34">
        <f>SUMIFS('[1]1. Отчет АТС'!$C:$C,'[1]1. Отчет АТС'!$A:$A,$A70,'[1]1. Отчет АТС'!$B:$B,4)+'[1]2. Иные услуги'!$D$11+('[1]3. Услуги по передаче'!$F$10)+('[1]4. СН (Установленные)'!$E$12*1000)+'[1]5. Плата за УРП'!$D$6</f>
        <v>1314.9820002339911</v>
      </c>
      <c r="G70" s="34">
        <f>SUMIFS('[1]1. Отчет АТС'!$C:$C,'[1]1. Отчет АТС'!$A:$A,$A70,'[1]1. Отчет АТС'!$B:$B,5)+'[1]2. Иные услуги'!$D$11+('[1]3. Услуги по передаче'!$F$10)+('[1]4. СН (Установленные)'!$E$12*1000)+'[1]5. Плата за УРП'!$D$6</f>
        <v>1752.592000233991</v>
      </c>
      <c r="H70" s="34">
        <f>SUMIFS('[1]1. Отчет АТС'!$C:$C,'[1]1. Отчет АТС'!$A:$A,$A70,'[1]1. Отчет АТС'!$B:$B,6)+'[1]2. Иные услуги'!$D$11+('[1]3. Услуги по передаче'!$F$10)+('[1]4. СН (Установленные)'!$E$12*1000)+'[1]5. Плата за УРП'!$D$6</f>
        <v>1944.7320002339911</v>
      </c>
      <c r="I70" s="34">
        <f>SUMIFS('[1]1. Отчет АТС'!$C:$C,'[1]1. Отчет АТС'!$A:$A,$A70,'[1]1. Отчет АТС'!$B:$B,7)+'[1]2. Иные услуги'!$D$11+('[1]3. Услуги по передаче'!$F$10)+('[1]4. СН (Установленные)'!$E$12*1000)+'[1]5. Плата за УРП'!$D$6</f>
        <v>2207.3820002339908</v>
      </c>
      <c r="J70" s="34">
        <f>SUMIFS('[1]1. Отчет АТС'!$C:$C,'[1]1. Отчет АТС'!$A:$A,$A70,'[1]1. Отчет АТС'!$B:$B,8)+'[1]2. Иные услуги'!$D$11+('[1]3. Услуги по передаче'!$F$10)+('[1]4. СН (Установленные)'!$E$12*1000)+'[1]5. Плата за УРП'!$D$6</f>
        <v>2744.9720002339909</v>
      </c>
      <c r="K70" s="34">
        <f>SUMIFS('[1]1. Отчет АТС'!$C:$C,'[1]1. Отчет АТС'!$A:$A,$A70,'[1]1. Отчет АТС'!$B:$B,9)+'[1]2. Иные услуги'!$D$11+('[1]3. Услуги по передаче'!$F$10)+('[1]4. СН (Установленные)'!$E$12*1000)+'[1]5. Плата за УРП'!$D$6</f>
        <v>2786.0120002339909</v>
      </c>
      <c r="L70" s="34">
        <f>SUMIFS('[1]1. Отчет АТС'!$C:$C,'[1]1. Отчет АТС'!$A:$A,$A70,'[1]1. Отчет АТС'!$B:$B,10)+'[1]2. Иные услуги'!$D$11+('[1]3. Услуги по передаче'!$F$10)+('[1]4. СН (Установленные)'!$E$12*1000)+'[1]5. Плата за УРП'!$D$6</f>
        <v>2790.9620002339907</v>
      </c>
      <c r="M70" s="34">
        <f>SUMIFS('[1]1. Отчет АТС'!$C:$C,'[1]1. Отчет АТС'!$A:$A,$A70,'[1]1. Отчет АТС'!$B:$B,11)+'[1]2. Иные услуги'!$D$11+('[1]3. Услуги по передаче'!$F$10)+('[1]4. СН (Установленные)'!$E$12*1000)+'[1]5. Плата за УРП'!$D$6</f>
        <v>2782.2320002339907</v>
      </c>
      <c r="N70" s="34">
        <f>SUMIFS('[1]1. Отчет АТС'!$C:$C,'[1]1. Отчет АТС'!$A:$A,$A70,'[1]1. Отчет АТС'!$B:$B,12)+'[1]2. Иные услуги'!$D$11+('[1]3. Услуги по передаче'!$F$10)+('[1]4. СН (Установленные)'!$E$12*1000)+'[1]5. Плата за УРП'!$D$6</f>
        <v>2778.622000233991</v>
      </c>
      <c r="O70" s="34">
        <f>SUMIFS('[1]1. Отчет АТС'!$C:$C,'[1]1. Отчет АТС'!$A:$A,$A70,'[1]1. Отчет АТС'!$B:$B,13)+'[1]2. Иные услуги'!$D$11+('[1]3. Услуги по передаче'!$F$10)+('[1]4. СН (Установленные)'!$E$12*1000)+'[1]5. Плата за УРП'!$D$6</f>
        <v>2771.0020002339907</v>
      </c>
      <c r="P70" s="34">
        <f>SUMIFS('[1]1. Отчет АТС'!$C:$C,'[1]1. Отчет АТС'!$A:$A,$A70,'[1]1. Отчет АТС'!$B:$B,14)+'[1]2. Иные услуги'!$D$11+('[1]3. Услуги по передаче'!$F$10)+('[1]4. СН (Установленные)'!$E$12*1000)+'[1]5. Плата за УРП'!$D$6</f>
        <v>2787.142000233991</v>
      </c>
      <c r="Q70" s="34">
        <f>SUMIFS('[1]1. Отчет АТС'!$C:$C,'[1]1. Отчет АТС'!$A:$A,$A70,'[1]1. Отчет АТС'!$B:$B,15)+'[1]2. Иные услуги'!$D$11+('[1]3. Услуги по передаче'!$F$10)+('[1]4. СН (Установленные)'!$E$12*1000)+'[1]5. Плата за УРП'!$D$6</f>
        <v>2778.4020002339907</v>
      </c>
      <c r="R70" s="34">
        <f>SUMIFS('[1]1. Отчет АТС'!$C:$C,'[1]1. Отчет АТС'!$A:$A,$A70,'[1]1. Отчет АТС'!$B:$B,16)+'[1]2. Иные услуги'!$D$11+('[1]3. Услуги по передаче'!$F$10)+('[1]4. СН (Установленные)'!$E$12*1000)+'[1]5. Плата за УРП'!$D$6</f>
        <v>2779.082000233991</v>
      </c>
      <c r="S70" s="34">
        <f>SUMIFS('[1]1. Отчет АТС'!$C:$C,'[1]1. Отчет АТС'!$A:$A,$A70,'[1]1. Отчет АТС'!$B:$B,17)+'[1]2. Иные услуги'!$D$11+('[1]3. Услуги по передаче'!$F$10)+('[1]4. СН (Установленные)'!$E$12*1000)+'[1]5. Плата за УРП'!$D$6</f>
        <v>2783.4420002339907</v>
      </c>
      <c r="T70" s="34">
        <f>SUMIFS('[1]1. Отчет АТС'!$C:$C,'[1]1. Отчет АТС'!$A:$A,$A70,'[1]1. Отчет АТС'!$B:$B,18)+'[1]2. Иные услуги'!$D$11+('[1]3. Услуги по передаче'!$F$10)+('[1]4. СН (Установленные)'!$E$12*1000)+'[1]5. Плата за УРП'!$D$6</f>
        <v>2781.8820002339908</v>
      </c>
      <c r="U70" s="34">
        <f>SUMIFS('[1]1. Отчет АТС'!$C:$C,'[1]1. Отчет АТС'!$A:$A,$A70,'[1]1. Отчет АТС'!$B:$B,19)+'[1]2. Иные услуги'!$D$11+('[1]3. Услуги по передаче'!$F$10)+('[1]4. СН (Установленные)'!$E$12*1000)+'[1]5. Плата за УРП'!$D$6</f>
        <v>2770.5920002339908</v>
      </c>
      <c r="V70" s="34">
        <f>SUMIFS('[1]1. Отчет АТС'!$C:$C,'[1]1. Отчет АТС'!$A:$A,$A70,'[1]1. Отчет АТС'!$B:$B,20)+'[1]2. Иные услуги'!$D$11+('[1]3. Услуги по передаче'!$F$10)+('[1]4. СН (Установленные)'!$E$12*1000)+'[1]5. Плата за УРП'!$D$6</f>
        <v>2773.9220002339907</v>
      </c>
      <c r="W70" s="34">
        <f>SUMIFS('[1]1. Отчет АТС'!$C:$C,'[1]1. Отчет АТС'!$A:$A,$A70,'[1]1. Отчет АТС'!$B:$B,21)+'[1]2. Иные услуги'!$D$11+('[1]3. Услуги по передаче'!$F$10)+('[1]4. СН (Установленные)'!$E$12*1000)+'[1]5. Плата за УРП'!$D$6</f>
        <v>2771.872000233991</v>
      </c>
      <c r="X70" s="34">
        <f>SUMIFS('[1]1. Отчет АТС'!$C:$C,'[1]1. Отчет АТС'!$A:$A,$A70,'[1]1. Отчет АТС'!$B:$B,22)+'[1]2. Иные услуги'!$D$11+('[1]3. Услуги по передаче'!$F$10)+('[1]4. СН (Установленные)'!$E$12*1000)+'[1]5. Плата за УРП'!$D$6</f>
        <v>2732.852000233991</v>
      </c>
      <c r="Y70" s="34">
        <f>SUMIFS('[1]1. Отчет АТС'!$C:$C,'[1]1. Отчет АТС'!$A:$A,$A70,'[1]1. Отчет АТС'!$B:$B,23)+'[1]2. Иные услуги'!$D$11+('[1]3. Услуги по передаче'!$F$10)+('[1]4. СН (Установленные)'!$E$12*1000)+'[1]5. Плата за УРП'!$D$6</f>
        <v>2223.8820002339908</v>
      </c>
    </row>
    <row r="71" spans="1:25" ht="15">
      <c r="A71" s="33">
        <v>45470</v>
      </c>
      <c r="B71" s="34">
        <f>SUMIFS('[1]1. Отчет АТС'!$C:$C,'[1]1. Отчет АТС'!$A:$A,$A71,'[1]1. Отчет АТС'!$B:$B,0)+'[1]2. Иные услуги'!$D$11+('[1]3. Услуги по передаче'!$F$10)+('[1]4. СН (Установленные)'!$E$12*1000)+'[1]5. Плата за УРП'!$D$6</f>
        <v>1976.5520002339911</v>
      </c>
      <c r="C71" s="34">
        <f>SUMIFS('[1]1. Отчет АТС'!$C:$C,'[1]1. Отчет АТС'!$A:$A,$A71,'[1]1. Отчет АТС'!$B:$B,1)+'[1]2. Иные услуги'!$D$11+('[1]3. Услуги по передаче'!$F$10)+('[1]4. СН (Установленные)'!$E$12*1000)+'[1]5. Плата за УРП'!$D$6</f>
        <v>1715.102000233991</v>
      </c>
      <c r="D71" s="34">
        <f>SUMIFS('[1]1. Отчет АТС'!$C:$C,'[1]1. Отчет АТС'!$A:$A,$A71,'[1]1. Отчет АТС'!$B:$B,2)+'[1]2. Иные услуги'!$D$11+('[1]3. Услуги по передаче'!$F$10)+('[1]4. СН (Установленные)'!$E$12*1000)+'[1]5. Плата за УРП'!$D$6</f>
        <v>1593.4920002339909</v>
      </c>
      <c r="E71" s="34">
        <f>SUMIFS('[1]1. Отчет АТС'!$C:$C,'[1]1. Отчет АТС'!$A:$A,$A71,'[1]1. Отчет АТС'!$B:$B,3)+'[1]2. Иные услуги'!$D$11+('[1]3. Услуги по передаче'!$F$10)+('[1]4. СН (Установленные)'!$E$12*1000)+'[1]5. Плата за УРП'!$D$6</f>
        <v>1519.402000233991</v>
      </c>
      <c r="F71" s="34">
        <f>SUMIFS('[1]1. Отчет АТС'!$C:$C,'[1]1. Отчет АТС'!$A:$A,$A71,'[1]1. Отчет АТС'!$B:$B,4)+'[1]2. Иные услуги'!$D$11+('[1]3. Услуги по передаче'!$F$10)+('[1]4. СН (Установленные)'!$E$12*1000)+'[1]5. Плата за УРП'!$D$6</f>
        <v>1512.142000233991</v>
      </c>
      <c r="G71" s="34">
        <f>SUMIFS('[1]1. Отчет АТС'!$C:$C,'[1]1. Отчет АТС'!$A:$A,$A71,'[1]1. Отчет АТС'!$B:$B,5)+'[1]2. Иные услуги'!$D$11+('[1]3. Услуги по передаче'!$F$10)+('[1]4. СН (Установленные)'!$E$12*1000)+'[1]5. Плата за УРП'!$D$6</f>
        <v>1774.362000233991</v>
      </c>
      <c r="H71" s="34">
        <f>SUMIFS('[1]1. Отчет АТС'!$C:$C,'[1]1. Отчет АТС'!$A:$A,$A71,'[1]1. Отчет АТС'!$B:$B,6)+'[1]2. Иные услуги'!$D$11+('[1]3. Услуги по передаче'!$F$10)+('[1]4. СН (Установленные)'!$E$12*1000)+'[1]5. Плата за УРП'!$D$6</f>
        <v>1962.152000233991</v>
      </c>
      <c r="I71" s="34">
        <f>SUMIFS('[1]1. Отчет АТС'!$C:$C,'[1]1. Отчет АТС'!$A:$A,$A71,'[1]1. Отчет АТС'!$B:$B,7)+'[1]2. Иные услуги'!$D$11+('[1]3. Услуги по передаче'!$F$10)+('[1]4. СН (Установленные)'!$E$12*1000)+'[1]5. Плата за УРП'!$D$6</f>
        <v>2248.0320002339913</v>
      </c>
      <c r="J71" s="34">
        <f>SUMIFS('[1]1. Отчет АТС'!$C:$C,'[1]1. Отчет АТС'!$A:$A,$A71,'[1]1. Отчет АТС'!$B:$B,8)+'[1]2. Иные услуги'!$D$11+('[1]3. Услуги по передаче'!$F$10)+('[1]4. СН (Установленные)'!$E$12*1000)+'[1]5. Плата за УРП'!$D$6</f>
        <v>2775.2620002339909</v>
      </c>
      <c r="K71" s="34">
        <f>SUMIFS('[1]1. Отчет АТС'!$C:$C,'[1]1. Отчет АТС'!$A:$A,$A71,'[1]1. Отчет АТС'!$B:$B,9)+'[1]2. Иные услуги'!$D$11+('[1]3. Услуги по передаче'!$F$10)+('[1]4. СН (Установленные)'!$E$12*1000)+'[1]5. Плата за УРП'!$D$6</f>
        <v>2825.8620002339908</v>
      </c>
      <c r="L71" s="34">
        <f>SUMIFS('[1]1. Отчет АТС'!$C:$C,'[1]1. Отчет АТС'!$A:$A,$A71,'[1]1. Отчет АТС'!$B:$B,10)+'[1]2. Иные услуги'!$D$11+('[1]3. Услуги по передаче'!$F$10)+('[1]4. СН (Установленные)'!$E$12*1000)+'[1]5. Плата за УРП'!$D$6</f>
        <v>2822.1820002339909</v>
      </c>
      <c r="M71" s="34">
        <f>SUMIFS('[1]1. Отчет АТС'!$C:$C,'[1]1. Отчет АТС'!$A:$A,$A71,'[1]1. Отчет АТС'!$B:$B,11)+'[1]2. Иные услуги'!$D$11+('[1]3. Услуги по передаче'!$F$10)+('[1]4. СН (Установленные)'!$E$12*1000)+'[1]5. Плата за УРП'!$D$6</f>
        <v>2816.4920002339909</v>
      </c>
      <c r="N71" s="34">
        <f>SUMIFS('[1]1. Отчет АТС'!$C:$C,'[1]1. Отчет АТС'!$A:$A,$A71,'[1]1. Отчет АТС'!$B:$B,12)+'[1]2. Иные услуги'!$D$11+('[1]3. Услуги по передаче'!$F$10)+('[1]4. СН (Установленные)'!$E$12*1000)+'[1]5. Плата за УРП'!$D$6</f>
        <v>2811.6720002339907</v>
      </c>
      <c r="O71" s="34">
        <f>SUMIFS('[1]1. Отчет АТС'!$C:$C,'[1]1. Отчет АТС'!$A:$A,$A71,'[1]1. Отчет АТС'!$B:$B,13)+'[1]2. Иные услуги'!$D$11+('[1]3. Услуги по передаче'!$F$10)+('[1]4. СН (Установленные)'!$E$12*1000)+'[1]5. Плата за УРП'!$D$6</f>
        <v>2811.7920002339911</v>
      </c>
      <c r="P71" s="34">
        <f>SUMIFS('[1]1. Отчет АТС'!$C:$C,'[1]1. Отчет АТС'!$A:$A,$A71,'[1]1. Отчет АТС'!$B:$B,14)+'[1]2. Иные услуги'!$D$11+('[1]3. Услуги по передаче'!$F$10)+('[1]4. СН (Установленные)'!$E$12*1000)+'[1]5. Плата за УРП'!$D$6</f>
        <v>2867.892000233991</v>
      </c>
      <c r="Q71" s="34">
        <f>SUMIFS('[1]1. Отчет АТС'!$C:$C,'[1]1. Отчет АТС'!$A:$A,$A71,'[1]1. Отчет АТС'!$B:$B,15)+'[1]2. Иные услуги'!$D$11+('[1]3. Услуги по передаче'!$F$10)+('[1]4. СН (Установленные)'!$E$12*1000)+'[1]5. Плата за УРП'!$D$6</f>
        <v>2895.8820002339908</v>
      </c>
      <c r="R71" s="34">
        <f>SUMIFS('[1]1. Отчет АТС'!$C:$C,'[1]1. Отчет АТС'!$A:$A,$A71,'[1]1. Отчет АТС'!$B:$B,16)+'[1]2. Иные услуги'!$D$11+('[1]3. Услуги по передаче'!$F$10)+('[1]4. СН (Установленные)'!$E$12*1000)+'[1]5. Плата за УРП'!$D$6</f>
        <v>2890.3420002339908</v>
      </c>
      <c r="S71" s="34">
        <f>SUMIFS('[1]1. Отчет АТС'!$C:$C,'[1]1. Отчет АТС'!$A:$A,$A71,'[1]1. Отчет АТС'!$B:$B,17)+'[1]2. Иные услуги'!$D$11+('[1]3. Услуги по передаче'!$F$10)+('[1]4. СН (Установленные)'!$E$12*1000)+'[1]5. Плата за УРП'!$D$6</f>
        <v>2874.392000233991</v>
      </c>
      <c r="T71" s="34">
        <f>SUMIFS('[1]1. Отчет АТС'!$C:$C,'[1]1. Отчет АТС'!$A:$A,$A71,'[1]1. Отчет АТС'!$B:$B,18)+'[1]2. Иные услуги'!$D$11+('[1]3. Услуги по передаче'!$F$10)+('[1]4. СН (Установленные)'!$E$12*1000)+'[1]5. Плата за УРП'!$D$6</f>
        <v>2798.7620002339909</v>
      </c>
      <c r="U71" s="34">
        <f>SUMIFS('[1]1. Отчет АТС'!$C:$C,'[1]1. Отчет АТС'!$A:$A,$A71,'[1]1. Отчет АТС'!$B:$B,19)+'[1]2. Иные услуги'!$D$11+('[1]3. Услуги по передаче'!$F$10)+('[1]4. СН (Установленные)'!$E$12*1000)+'[1]5. Плата за УРП'!$D$6</f>
        <v>2764.0720002339908</v>
      </c>
      <c r="V71" s="34">
        <f>SUMIFS('[1]1. Отчет АТС'!$C:$C,'[1]1. Отчет АТС'!$A:$A,$A71,'[1]1. Отчет АТС'!$B:$B,20)+'[1]2. Иные услуги'!$D$11+('[1]3. Услуги по передаче'!$F$10)+('[1]4. СН (Установленные)'!$E$12*1000)+'[1]5. Плата за УРП'!$D$6</f>
        <v>2765.852000233991</v>
      </c>
      <c r="W71" s="34">
        <f>SUMIFS('[1]1. Отчет АТС'!$C:$C,'[1]1. Отчет АТС'!$A:$A,$A71,'[1]1. Отчет АТС'!$B:$B,21)+'[1]2. Иные услуги'!$D$11+('[1]3. Услуги по передаче'!$F$10)+('[1]4. СН (Установленные)'!$E$12*1000)+'[1]5. Плата за УРП'!$D$6</f>
        <v>2759.4920002339909</v>
      </c>
      <c r="X71" s="34">
        <f>SUMIFS('[1]1. Отчет АТС'!$C:$C,'[1]1. Отчет АТС'!$A:$A,$A71,'[1]1. Отчет АТС'!$B:$B,22)+'[1]2. Иные услуги'!$D$11+('[1]3. Услуги по передаче'!$F$10)+('[1]4. СН (Установленные)'!$E$12*1000)+'[1]5. Плата за УРП'!$D$6</f>
        <v>2731.5020002339911</v>
      </c>
      <c r="Y71" s="34">
        <f>SUMIFS('[1]1. Отчет АТС'!$C:$C,'[1]1. Отчет АТС'!$A:$A,$A71,'[1]1. Отчет АТС'!$B:$B,23)+'[1]2. Иные услуги'!$D$11+('[1]3. Услуги по передаче'!$F$10)+('[1]4. СН (Установленные)'!$E$12*1000)+'[1]5. Плата за УРП'!$D$6</f>
        <v>2287.7420002339913</v>
      </c>
    </row>
    <row r="72" spans="1:25" ht="15">
      <c r="A72" s="33">
        <v>45471</v>
      </c>
      <c r="B72" s="34">
        <f>SUMIFS('[1]1. Отчет АТС'!$C:$C,'[1]1. Отчет АТС'!$A:$A,$A72,'[1]1. Отчет АТС'!$B:$B,0)+'[1]2. Иные услуги'!$D$11+('[1]3. Услуги по передаче'!$F$10)+('[1]4. СН (Установленные)'!$E$12*1000)+'[1]5. Плата за УРП'!$D$6</f>
        <v>1978.5420002339911</v>
      </c>
      <c r="C72" s="34">
        <f>SUMIFS('[1]1. Отчет АТС'!$C:$C,'[1]1. Отчет АТС'!$A:$A,$A72,'[1]1. Отчет АТС'!$B:$B,1)+'[1]2. Иные услуги'!$D$11+('[1]3. Услуги по передаче'!$F$10)+('[1]4. СН (Установленные)'!$E$12*1000)+'[1]5. Плата за УРП'!$D$6</f>
        <v>1695.412000233991</v>
      </c>
      <c r="D72" s="34">
        <f>SUMIFS('[1]1. Отчет АТС'!$C:$C,'[1]1. Отчет АТС'!$A:$A,$A72,'[1]1. Отчет АТС'!$B:$B,2)+'[1]2. Иные услуги'!$D$11+('[1]3. Услуги по передаче'!$F$10)+('[1]4. СН (Установленные)'!$E$12*1000)+'[1]5. Плата за УРП'!$D$6</f>
        <v>1523.162000233991</v>
      </c>
      <c r="E72" s="34">
        <f>SUMIFS('[1]1. Отчет АТС'!$C:$C,'[1]1. Отчет АТС'!$A:$A,$A72,'[1]1. Отчет АТС'!$B:$B,3)+'[1]2. Иные услуги'!$D$11+('[1]3. Услуги по передаче'!$F$10)+('[1]4. СН (Установленные)'!$E$12*1000)+'[1]5. Плата за УРП'!$D$6</f>
        <v>692.55200023399107</v>
      </c>
      <c r="F72" s="34">
        <f>SUMIFS('[1]1. Отчет АТС'!$C:$C,'[1]1. Отчет АТС'!$A:$A,$A72,'[1]1. Отчет АТС'!$B:$B,4)+'[1]2. Иные услуги'!$D$11+('[1]3. Услуги по передаче'!$F$10)+('[1]4. СН (Установленные)'!$E$12*1000)+'[1]5. Плата за УРП'!$D$6</f>
        <v>691.83200023399104</v>
      </c>
      <c r="G72" s="34">
        <f>SUMIFS('[1]1. Отчет АТС'!$C:$C,'[1]1. Отчет АТС'!$A:$A,$A72,'[1]1. Отчет АТС'!$B:$B,5)+'[1]2. Иные услуги'!$D$11+('[1]3. Услуги по передаче'!$F$10)+('[1]4. СН (Установленные)'!$E$12*1000)+'[1]5. Плата за УРП'!$D$6</f>
        <v>1645.2020002339909</v>
      </c>
      <c r="H72" s="34">
        <f>SUMIFS('[1]1. Отчет АТС'!$C:$C,'[1]1. Отчет АТС'!$A:$A,$A72,'[1]1. Отчет АТС'!$B:$B,6)+'[1]2. Иные услуги'!$D$11+('[1]3. Услуги по передаче'!$F$10)+('[1]4. СН (Установленные)'!$E$12*1000)+'[1]5. Плата за УРП'!$D$6</f>
        <v>1860.882000233991</v>
      </c>
      <c r="I72" s="34">
        <f>SUMIFS('[1]1. Отчет АТС'!$C:$C,'[1]1. Отчет АТС'!$A:$A,$A72,'[1]1. Отчет АТС'!$B:$B,7)+'[1]2. Иные услуги'!$D$11+('[1]3. Услуги по передаче'!$F$10)+('[1]4. СН (Установленные)'!$E$12*1000)+'[1]5. Плата за УРП'!$D$6</f>
        <v>2199.0520002339908</v>
      </c>
      <c r="J72" s="34">
        <f>SUMIFS('[1]1. Отчет АТС'!$C:$C,'[1]1. Отчет АТС'!$A:$A,$A72,'[1]1. Отчет АТС'!$B:$B,8)+'[1]2. Иные услуги'!$D$11+('[1]3. Услуги по передаче'!$F$10)+('[1]4. СН (Установленные)'!$E$12*1000)+'[1]5. Плата за УРП'!$D$6</f>
        <v>2761.0920002339908</v>
      </c>
      <c r="K72" s="34">
        <f>SUMIFS('[1]1. Отчет АТС'!$C:$C,'[1]1. Отчет АТС'!$A:$A,$A72,'[1]1. Отчет АТС'!$B:$B,9)+'[1]2. Иные услуги'!$D$11+('[1]3. Услуги по передаче'!$F$10)+('[1]4. СН (Установленные)'!$E$12*1000)+'[1]5. Плата за УРП'!$D$6</f>
        <v>2949.5020002339907</v>
      </c>
      <c r="L72" s="34">
        <f>SUMIFS('[1]1. Отчет АТС'!$C:$C,'[1]1. Отчет АТС'!$A:$A,$A72,'[1]1. Отчет АТС'!$B:$B,10)+'[1]2. Иные услуги'!$D$11+('[1]3. Услуги по передаче'!$F$10)+('[1]4. СН (Установленные)'!$E$12*1000)+'[1]5. Плата за УРП'!$D$6</f>
        <v>2944.852000233991</v>
      </c>
      <c r="M72" s="34">
        <f>SUMIFS('[1]1. Отчет АТС'!$C:$C,'[1]1. Отчет АТС'!$A:$A,$A72,'[1]1. Отчет АТС'!$B:$B,11)+'[1]2. Иные услуги'!$D$11+('[1]3. Услуги по передаче'!$F$10)+('[1]4. СН (Установленные)'!$E$12*1000)+'[1]5. Плата за УРП'!$D$6</f>
        <v>2967.642000233991</v>
      </c>
      <c r="N72" s="34">
        <f>SUMIFS('[1]1. Отчет АТС'!$C:$C,'[1]1. Отчет АТС'!$A:$A,$A72,'[1]1. Отчет АТС'!$B:$B,12)+'[1]2. Иные услуги'!$D$11+('[1]3. Услуги по передаче'!$F$10)+('[1]4. СН (Установленные)'!$E$12*1000)+'[1]5. Плата за УРП'!$D$6</f>
        <v>2921.142000233991</v>
      </c>
      <c r="O72" s="34">
        <f>SUMIFS('[1]1. Отчет АТС'!$C:$C,'[1]1. Отчет АТС'!$A:$A,$A72,'[1]1. Отчет АТС'!$B:$B,13)+'[1]2. Иные услуги'!$D$11+('[1]3. Услуги по передаче'!$F$10)+('[1]4. СН (Установленные)'!$E$12*1000)+'[1]5. Плата за УРП'!$D$6</f>
        <v>3000.3220002339908</v>
      </c>
      <c r="P72" s="34">
        <f>SUMIFS('[1]1. Отчет АТС'!$C:$C,'[1]1. Отчет АТС'!$A:$A,$A72,'[1]1. Отчет АТС'!$B:$B,14)+'[1]2. Иные услуги'!$D$11+('[1]3. Услуги по передаче'!$F$10)+('[1]4. СН (Установленные)'!$E$12*1000)+'[1]5. Плата за УРП'!$D$6</f>
        <v>3009.6120002339908</v>
      </c>
      <c r="Q72" s="34">
        <f>SUMIFS('[1]1. Отчет АТС'!$C:$C,'[1]1. Отчет АТС'!$A:$A,$A72,'[1]1. Отчет АТС'!$B:$B,15)+'[1]2. Иные услуги'!$D$11+('[1]3. Услуги по передаче'!$F$10)+('[1]4. СН (Установленные)'!$E$12*1000)+'[1]5. Плата за УРП'!$D$6</f>
        <v>3018.5620002339911</v>
      </c>
      <c r="R72" s="34">
        <f>SUMIFS('[1]1. Отчет АТС'!$C:$C,'[1]1. Отчет АТС'!$A:$A,$A72,'[1]1. Отчет АТС'!$B:$B,16)+'[1]2. Иные услуги'!$D$11+('[1]3. Услуги по передаче'!$F$10)+('[1]4. СН (Установленные)'!$E$12*1000)+'[1]5. Плата за УРП'!$D$6</f>
        <v>3031.3220002339908</v>
      </c>
      <c r="S72" s="34">
        <f>SUMIFS('[1]1. Отчет АТС'!$C:$C,'[1]1. Отчет АТС'!$A:$A,$A72,'[1]1. Отчет АТС'!$B:$B,17)+'[1]2. Иные услуги'!$D$11+('[1]3. Услуги по передаче'!$F$10)+('[1]4. СН (Установленные)'!$E$12*1000)+'[1]5. Плата за УРП'!$D$6</f>
        <v>3011.5720002339908</v>
      </c>
      <c r="T72" s="34">
        <f>SUMIFS('[1]1. Отчет АТС'!$C:$C,'[1]1. Отчет АТС'!$A:$A,$A72,'[1]1. Отчет АТС'!$B:$B,18)+'[1]2. Иные услуги'!$D$11+('[1]3. Услуги по передаче'!$F$10)+('[1]4. СН (Установленные)'!$E$12*1000)+'[1]5. Плата за УРП'!$D$6</f>
        <v>2981.1820002339909</v>
      </c>
      <c r="U72" s="34">
        <f>SUMIFS('[1]1. Отчет АТС'!$C:$C,'[1]1. Отчет АТС'!$A:$A,$A72,'[1]1. Отчет АТС'!$B:$B,19)+'[1]2. Иные услуги'!$D$11+('[1]3. Услуги по передаче'!$F$10)+('[1]4. СН (Установленные)'!$E$12*1000)+'[1]5. Плата за УРП'!$D$6</f>
        <v>2875.4620002339907</v>
      </c>
      <c r="V72" s="34">
        <f>SUMIFS('[1]1. Отчет АТС'!$C:$C,'[1]1. Отчет АТС'!$A:$A,$A72,'[1]1. Отчет АТС'!$B:$B,20)+'[1]2. Иные услуги'!$D$11+('[1]3. Услуги по передаче'!$F$10)+('[1]4. СН (Установленные)'!$E$12*1000)+'[1]5. Плата за УРП'!$D$6</f>
        <v>2882.5720002339908</v>
      </c>
      <c r="W72" s="34">
        <f>SUMIFS('[1]1. Отчет АТС'!$C:$C,'[1]1. Отчет АТС'!$A:$A,$A72,'[1]1. Отчет АТС'!$B:$B,21)+'[1]2. Иные услуги'!$D$11+('[1]3. Услуги по передаче'!$F$10)+('[1]4. СН (Установленные)'!$E$12*1000)+'[1]5. Плата за УРП'!$D$6</f>
        <v>2867.912000233991</v>
      </c>
      <c r="X72" s="34">
        <f>SUMIFS('[1]1. Отчет АТС'!$C:$C,'[1]1. Отчет АТС'!$A:$A,$A72,'[1]1. Отчет АТС'!$B:$B,22)+'[1]2. Иные услуги'!$D$11+('[1]3. Услуги по передаче'!$F$10)+('[1]4. СН (Установленные)'!$E$12*1000)+'[1]5. Плата за УРП'!$D$6</f>
        <v>2729.582000233991</v>
      </c>
      <c r="Y72" s="34">
        <f>SUMIFS('[1]1. Отчет АТС'!$C:$C,'[1]1. Отчет АТС'!$A:$A,$A72,'[1]1. Отчет АТС'!$B:$B,23)+'[1]2. Иные услуги'!$D$11+('[1]3. Услуги по передаче'!$F$10)+('[1]4. СН (Установленные)'!$E$12*1000)+'[1]5. Плата за УРП'!$D$6</f>
        <v>2185.3020002339908</v>
      </c>
    </row>
    <row r="73" spans="1:25" ht="15">
      <c r="A73" s="33">
        <v>45472</v>
      </c>
      <c r="B73" s="34">
        <f>SUMIFS('[1]1. Отчет АТС'!$C:$C,'[1]1. Отчет АТС'!$A:$A,$A73,'[1]1. Отчет АТС'!$B:$B,0)+'[1]2. Иные услуги'!$D$11+('[1]3. Услуги по передаче'!$F$10)+('[1]4. СН (Установленные)'!$E$12*1000)+'[1]5. Плата за УРП'!$D$6</f>
        <v>2042.872000233991</v>
      </c>
      <c r="C73" s="34">
        <f>SUMIFS('[1]1. Отчет АТС'!$C:$C,'[1]1. Отчет АТС'!$A:$A,$A73,'[1]1. Отчет АТС'!$B:$B,1)+'[1]2. Иные услуги'!$D$11+('[1]3. Услуги по передаче'!$F$10)+('[1]4. СН (Установленные)'!$E$12*1000)+'[1]5. Плата за УРП'!$D$6</f>
        <v>1873.902000233991</v>
      </c>
      <c r="D73" s="34">
        <f>SUMIFS('[1]1. Отчет АТС'!$C:$C,'[1]1. Отчет АТС'!$A:$A,$A73,'[1]1. Отчет АТС'!$B:$B,2)+'[1]2. Иные услуги'!$D$11+('[1]3. Услуги по передаче'!$F$10)+('[1]4. СН (Установленные)'!$E$12*1000)+'[1]5. Плата за УРП'!$D$6</f>
        <v>1793.2920002339911</v>
      </c>
      <c r="E73" s="34">
        <f>SUMIFS('[1]1. Отчет АТС'!$C:$C,'[1]1. Отчет АТС'!$A:$A,$A73,'[1]1. Отчет АТС'!$B:$B,3)+'[1]2. Иные услуги'!$D$11+('[1]3. Услуги по передаче'!$F$10)+('[1]4. СН (Установленные)'!$E$12*1000)+'[1]5. Плата за УРП'!$D$6</f>
        <v>1691.5520002339908</v>
      </c>
      <c r="F73" s="34">
        <f>SUMIFS('[1]1. Отчет АТС'!$C:$C,'[1]1. Отчет АТС'!$A:$A,$A73,'[1]1. Отчет АТС'!$B:$B,4)+'[1]2. Иные услуги'!$D$11+('[1]3. Услуги по передаче'!$F$10)+('[1]4. СН (Установленные)'!$E$12*1000)+'[1]5. Плата за УРП'!$D$6</f>
        <v>1619.9620002339909</v>
      </c>
      <c r="G73" s="34">
        <f>SUMIFS('[1]1. Отчет АТС'!$C:$C,'[1]1. Отчет АТС'!$A:$A,$A73,'[1]1. Отчет АТС'!$B:$B,5)+'[1]2. Иные услуги'!$D$11+('[1]3. Услуги по передаче'!$F$10)+('[1]4. СН (Установленные)'!$E$12*1000)+'[1]5. Плата за УРП'!$D$6</f>
        <v>1736.152000233991</v>
      </c>
      <c r="H73" s="34">
        <f>SUMIFS('[1]1. Отчет АТС'!$C:$C,'[1]1. Отчет АТС'!$A:$A,$A73,'[1]1. Отчет АТС'!$B:$B,6)+'[1]2. Иные услуги'!$D$11+('[1]3. Услуги по передаче'!$F$10)+('[1]4. СН (Установленные)'!$E$12*1000)+'[1]5. Плата за УРП'!$D$6</f>
        <v>1806.372000233991</v>
      </c>
      <c r="I73" s="34">
        <f>SUMIFS('[1]1. Отчет АТС'!$C:$C,'[1]1. Отчет АТС'!$A:$A,$A73,'[1]1. Отчет АТС'!$B:$B,7)+'[1]2. Иные услуги'!$D$11+('[1]3. Услуги по передаче'!$F$10)+('[1]4. СН (Установленные)'!$E$12*1000)+'[1]5. Плата за УРП'!$D$6</f>
        <v>2078.3820002339908</v>
      </c>
      <c r="J73" s="34">
        <f>SUMIFS('[1]1. Отчет АТС'!$C:$C,'[1]1. Отчет АТС'!$A:$A,$A73,'[1]1. Отчет АТС'!$B:$B,8)+'[1]2. Иные услуги'!$D$11+('[1]3. Услуги по передаче'!$F$10)+('[1]4. СН (Установленные)'!$E$12*1000)+'[1]5. Плата за УРП'!$D$6</f>
        <v>2599.7220002339909</v>
      </c>
      <c r="K73" s="34">
        <f>SUMIFS('[1]1. Отчет АТС'!$C:$C,'[1]1. Отчет АТС'!$A:$A,$A73,'[1]1. Отчет АТС'!$B:$B,9)+'[1]2. Иные услуги'!$D$11+('[1]3. Услуги по передаче'!$F$10)+('[1]4. СН (Установленные)'!$E$12*1000)+'[1]5. Плата за УРП'!$D$6</f>
        <v>2824.8220002339908</v>
      </c>
      <c r="L73" s="34">
        <f>SUMIFS('[1]1. Отчет АТС'!$C:$C,'[1]1. Отчет АТС'!$A:$A,$A73,'[1]1. Отчет АТС'!$B:$B,10)+'[1]2. Иные услуги'!$D$11+('[1]3. Услуги по передаче'!$F$10)+('[1]4. СН (Установленные)'!$E$12*1000)+'[1]5. Плата за УРП'!$D$6</f>
        <v>2861.5920002339908</v>
      </c>
      <c r="M73" s="34">
        <f>SUMIFS('[1]1. Отчет АТС'!$C:$C,'[1]1. Отчет АТС'!$A:$A,$A73,'[1]1. Отчет АТС'!$B:$B,11)+'[1]2. Иные услуги'!$D$11+('[1]3. Услуги по передаче'!$F$10)+('[1]4. СН (Установленные)'!$E$12*1000)+'[1]5. Плата за УРП'!$D$6</f>
        <v>2935.3420002339908</v>
      </c>
      <c r="N73" s="34">
        <f>SUMIFS('[1]1. Отчет АТС'!$C:$C,'[1]1. Отчет АТС'!$A:$A,$A73,'[1]1. Отчет АТС'!$B:$B,12)+'[1]2. Иные услуги'!$D$11+('[1]3. Услуги по передаче'!$F$10)+('[1]4. СН (Установленные)'!$E$12*1000)+'[1]5. Плата за УРП'!$D$6</f>
        <v>2997.4020002339907</v>
      </c>
      <c r="O73" s="34">
        <f>SUMIFS('[1]1. Отчет АТС'!$C:$C,'[1]1. Отчет АТС'!$A:$A,$A73,'[1]1. Отчет АТС'!$B:$B,13)+'[1]2. Иные услуги'!$D$11+('[1]3. Услуги по передаче'!$F$10)+('[1]4. СН (Установленные)'!$E$12*1000)+'[1]5. Плата за УРП'!$D$6</f>
        <v>3029.332000233991</v>
      </c>
      <c r="P73" s="34">
        <f>SUMIFS('[1]1. Отчет АТС'!$C:$C,'[1]1. Отчет АТС'!$A:$A,$A73,'[1]1. Отчет АТС'!$B:$B,14)+'[1]2. Иные услуги'!$D$11+('[1]3. Услуги по передаче'!$F$10)+('[1]4. СН (Установленные)'!$E$12*1000)+'[1]5. Плата за УРП'!$D$6</f>
        <v>3054.2820002339909</v>
      </c>
      <c r="Q73" s="34">
        <f>SUMIFS('[1]1. Отчет АТС'!$C:$C,'[1]1. Отчет АТС'!$A:$A,$A73,'[1]1. Отчет АТС'!$B:$B,15)+'[1]2. Иные услуги'!$D$11+('[1]3. Услуги по передаче'!$F$10)+('[1]4. СН (Установленные)'!$E$12*1000)+'[1]5. Плата за УРП'!$D$6</f>
        <v>3053.1720002339907</v>
      </c>
      <c r="R73" s="34">
        <f>SUMIFS('[1]1. Отчет АТС'!$C:$C,'[1]1. Отчет АТС'!$A:$A,$A73,'[1]1. Отчет АТС'!$B:$B,16)+'[1]2. Иные услуги'!$D$11+('[1]3. Услуги по передаче'!$F$10)+('[1]4. СН (Установленные)'!$E$12*1000)+'[1]5. Плата за УРП'!$D$6</f>
        <v>3080.6520002339907</v>
      </c>
      <c r="S73" s="34">
        <f>SUMIFS('[1]1. Отчет АТС'!$C:$C,'[1]1. Отчет АТС'!$A:$A,$A73,'[1]1. Отчет АТС'!$B:$B,17)+'[1]2. Иные услуги'!$D$11+('[1]3. Услуги по передаче'!$F$10)+('[1]4. СН (Установленные)'!$E$12*1000)+'[1]5. Плата за УРП'!$D$6</f>
        <v>3079.6820002339909</v>
      </c>
      <c r="T73" s="34">
        <f>SUMIFS('[1]1. Отчет АТС'!$C:$C,'[1]1. Отчет АТС'!$A:$A,$A73,'[1]1. Отчет АТС'!$B:$B,18)+'[1]2. Иные услуги'!$D$11+('[1]3. Услуги по передаче'!$F$10)+('[1]4. СН (Установленные)'!$E$12*1000)+'[1]5. Плата за УРП'!$D$6</f>
        <v>3080.162000233991</v>
      </c>
      <c r="U73" s="34">
        <f>SUMIFS('[1]1. Отчет АТС'!$C:$C,'[1]1. Отчет АТС'!$A:$A,$A73,'[1]1. Отчет АТС'!$B:$B,19)+'[1]2. Иные услуги'!$D$11+('[1]3. Услуги по передаче'!$F$10)+('[1]4. СН (Установленные)'!$E$12*1000)+'[1]5. Плата за УРП'!$D$6</f>
        <v>2970.4020002339907</v>
      </c>
      <c r="V73" s="34">
        <f>SUMIFS('[1]1. Отчет АТС'!$C:$C,'[1]1. Отчет АТС'!$A:$A,$A73,'[1]1. Отчет АТС'!$B:$B,20)+'[1]2. Иные услуги'!$D$11+('[1]3. Услуги по передаче'!$F$10)+('[1]4. СН (Установленные)'!$E$12*1000)+'[1]5. Плата за УРП'!$D$6</f>
        <v>2996.1720002339907</v>
      </c>
      <c r="W73" s="34">
        <f>SUMIFS('[1]1. Отчет АТС'!$C:$C,'[1]1. Отчет АТС'!$A:$A,$A73,'[1]1. Отчет АТС'!$B:$B,21)+'[1]2. Иные услуги'!$D$11+('[1]3. Услуги по передаче'!$F$10)+('[1]4. СН (Установленные)'!$E$12*1000)+'[1]5. Плата за УРП'!$D$6</f>
        <v>2993.9920002339909</v>
      </c>
      <c r="X73" s="34">
        <f>SUMIFS('[1]1. Отчет АТС'!$C:$C,'[1]1. Отчет АТС'!$A:$A,$A73,'[1]1. Отчет АТС'!$B:$B,22)+'[1]2. Иные услуги'!$D$11+('[1]3. Услуги по передаче'!$F$10)+('[1]4. СН (Установленные)'!$E$12*1000)+'[1]5. Плата за УРП'!$D$6</f>
        <v>2750.662000233991</v>
      </c>
      <c r="Y73" s="34">
        <f>SUMIFS('[1]1. Отчет АТС'!$C:$C,'[1]1. Отчет АТС'!$A:$A,$A73,'[1]1. Отчет АТС'!$B:$B,23)+'[1]2. Иные услуги'!$D$11+('[1]3. Услуги по передаче'!$F$10)+('[1]4. СН (Установленные)'!$E$12*1000)+'[1]5. Плата за УРП'!$D$6</f>
        <v>2225.7320002339911</v>
      </c>
    </row>
    <row r="74" spans="1:25" ht="15">
      <c r="A74" s="33">
        <v>45473</v>
      </c>
      <c r="B74" s="34">
        <f>SUMIFS('[1]1. Отчет АТС'!$C:$C,'[1]1. Отчет АТС'!$A:$A,$A74,'[1]1. Отчет АТС'!$B:$B,0)+'[1]2. Иные услуги'!$D$11+('[1]3. Услуги по передаче'!$F$10)+('[1]4. СН (Установленные)'!$E$12*1000)+'[1]5. Плата за УРП'!$D$6</f>
        <v>1961.7620002339911</v>
      </c>
      <c r="C74" s="34">
        <f>SUMIFS('[1]1. Отчет АТС'!$C:$C,'[1]1. Отчет АТС'!$A:$A,$A74,'[1]1. Отчет АТС'!$B:$B,1)+'[1]2. Иные услуги'!$D$11+('[1]3. Услуги по передаче'!$F$10)+('[1]4. СН (Установленные)'!$E$12*1000)+'[1]5. Плата за УРП'!$D$6</f>
        <v>1797.7020002339912</v>
      </c>
      <c r="D74" s="34">
        <f>SUMIFS('[1]1. Отчет АТС'!$C:$C,'[1]1. Отчет АТС'!$A:$A,$A74,'[1]1. Отчет АТС'!$B:$B,2)+'[1]2. Иные услуги'!$D$11+('[1]3. Услуги по передаче'!$F$10)+('[1]4. СН (Установленные)'!$E$12*1000)+'[1]5. Плата за УРП'!$D$6</f>
        <v>1654.6820002339909</v>
      </c>
      <c r="E74" s="34">
        <f>SUMIFS('[1]1. Отчет АТС'!$C:$C,'[1]1. Отчет АТС'!$A:$A,$A74,'[1]1. Отчет АТС'!$B:$B,3)+'[1]2. Иные услуги'!$D$11+('[1]3. Услуги по передаче'!$F$10)+('[1]4. СН (Установленные)'!$E$12*1000)+'[1]5. Плата за УРП'!$D$6</f>
        <v>1516.3120002339911</v>
      </c>
      <c r="F74" s="34">
        <f>SUMIFS('[1]1. Отчет АТС'!$C:$C,'[1]1. Отчет АТС'!$A:$A,$A74,'[1]1. Отчет АТС'!$B:$B,4)+'[1]2. Иные услуги'!$D$11+('[1]3. Услуги по передаче'!$F$10)+('[1]4. СН (Установленные)'!$E$12*1000)+'[1]5. Плата за УРП'!$D$6</f>
        <v>1466.862000233991</v>
      </c>
      <c r="G74" s="34">
        <f>SUMIFS('[1]1. Отчет АТС'!$C:$C,'[1]1. Отчет АТС'!$A:$A,$A74,'[1]1. Отчет АТС'!$B:$B,5)+'[1]2. Иные услуги'!$D$11+('[1]3. Услуги по передаче'!$F$10)+('[1]4. СН (Установленные)'!$E$12*1000)+'[1]5. Плата за УРП'!$D$6</f>
        <v>1548.152000233991</v>
      </c>
      <c r="H74" s="34">
        <f>SUMIFS('[1]1. Отчет АТС'!$C:$C,'[1]1. Отчет АТС'!$A:$A,$A74,'[1]1. Отчет АТС'!$B:$B,6)+'[1]2. Иные услуги'!$D$11+('[1]3. Услуги по передаче'!$F$10)+('[1]4. СН (Установленные)'!$E$12*1000)+'[1]5. Плата за УРП'!$D$6</f>
        <v>1554.4820002339911</v>
      </c>
      <c r="I74" s="34">
        <f>SUMIFS('[1]1. Отчет АТС'!$C:$C,'[1]1. Отчет АТС'!$A:$A,$A74,'[1]1. Отчет АТС'!$B:$B,7)+'[1]2. Иные услуги'!$D$11+('[1]3. Услуги по передаче'!$F$10)+('[1]4. СН (Установленные)'!$E$12*1000)+'[1]5. Плата за УРП'!$D$6</f>
        <v>1918.9420002339912</v>
      </c>
      <c r="J74" s="34">
        <f>SUMIFS('[1]1. Отчет АТС'!$C:$C,'[1]1. Отчет АТС'!$A:$A,$A74,'[1]1. Отчет АТС'!$B:$B,8)+'[1]2. Иные услуги'!$D$11+('[1]3. Услуги по передаче'!$F$10)+('[1]4. СН (Установленные)'!$E$12*1000)+'[1]5. Плата за УРП'!$D$6</f>
        <v>2318.7420002339913</v>
      </c>
      <c r="K74" s="34">
        <f>SUMIFS('[1]1. Отчет АТС'!$C:$C,'[1]1. Отчет АТС'!$A:$A,$A74,'[1]1. Отчет АТС'!$B:$B,9)+'[1]2. Иные услуги'!$D$11+('[1]3. Услуги по передаче'!$F$10)+('[1]4. СН (Установленные)'!$E$12*1000)+'[1]5. Плата за УРП'!$D$6</f>
        <v>2766.2020002339909</v>
      </c>
      <c r="L74" s="34">
        <f>SUMIFS('[1]1. Отчет АТС'!$C:$C,'[1]1. Отчет АТС'!$A:$A,$A74,'[1]1. Отчет АТС'!$B:$B,10)+'[1]2. Иные услуги'!$D$11+('[1]3. Услуги по передаче'!$F$10)+('[1]4. СН (Установленные)'!$E$12*1000)+'[1]5. Плата за УРП'!$D$6</f>
        <v>2808.2720002339906</v>
      </c>
      <c r="M74" s="34">
        <f>SUMIFS('[1]1. Отчет АТС'!$C:$C,'[1]1. Отчет АТС'!$A:$A,$A74,'[1]1. Отчет АТС'!$B:$B,11)+'[1]2. Иные услуги'!$D$11+('[1]3. Услуги по передаче'!$F$10)+('[1]4. СН (Установленные)'!$E$12*1000)+'[1]5. Плата за УРП'!$D$6</f>
        <v>2816.5520002339908</v>
      </c>
      <c r="N74" s="34">
        <f>SUMIFS('[1]1. Отчет АТС'!$C:$C,'[1]1. Отчет АТС'!$A:$A,$A74,'[1]1. Отчет АТС'!$B:$B,12)+'[1]2. Иные услуги'!$D$11+('[1]3. Услуги по передаче'!$F$10)+('[1]4. СН (Установленные)'!$E$12*1000)+'[1]5. Плата за УРП'!$D$6</f>
        <v>2820.0120002339909</v>
      </c>
      <c r="O74" s="34">
        <f>SUMIFS('[1]1. Отчет АТС'!$C:$C,'[1]1. Отчет АТС'!$A:$A,$A74,'[1]1. Отчет АТС'!$B:$B,13)+'[1]2. Иные услуги'!$D$11+('[1]3. Услуги по передаче'!$F$10)+('[1]4. СН (Установленные)'!$E$12*1000)+'[1]5. Плата за УРП'!$D$6</f>
        <v>2823.5220002339906</v>
      </c>
      <c r="P74" s="34">
        <f>SUMIFS('[1]1. Отчет АТС'!$C:$C,'[1]1. Отчет АТС'!$A:$A,$A74,'[1]1. Отчет АТС'!$B:$B,14)+'[1]2. Иные услуги'!$D$11+('[1]3. Услуги по передаче'!$F$10)+('[1]4. СН (Установленные)'!$E$12*1000)+'[1]5. Плата за УРП'!$D$6</f>
        <v>2829.2620002339909</v>
      </c>
      <c r="Q74" s="34">
        <f>SUMIFS('[1]1. Отчет АТС'!$C:$C,'[1]1. Отчет АТС'!$A:$A,$A74,'[1]1. Отчет АТС'!$B:$B,15)+'[1]2. Иные услуги'!$D$11+('[1]3. Услуги по передаче'!$F$10)+('[1]4. СН (Установленные)'!$E$12*1000)+'[1]5. Плата за УРП'!$D$6</f>
        <v>2832.7920002339911</v>
      </c>
      <c r="R74" s="34">
        <f>SUMIFS('[1]1. Отчет АТС'!$C:$C,'[1]1. Отчет АТС'!$A:$A,$A74,'[1]1. Отчет АТС'!$B:$B,16)+'[1]2. Иные услуги'!$D$11+('[1]3. Услуги по передаче'!$F$10)+('[1]4. СН (Установленные)'!$E$12*1000)+'[1]5. Плата за УРП'!$D$6</f>
        <v>2833.2220002339909</v>
      </c>
      <c r="S74" s="34">
        <f>SUMIFS('[1]1. Отчет АТС'!$C:$C,'[1]1. Отчет АТС'!$A:$A,$A74,'[1]1. Отчет АТС'!$B:$B,17)+'[1]2. Иные услуги'!$D$11+('[1]3. Услуги по передаче'!$F$10)+('[1]4. СН (Установленные)'!$E$12*1000)+'[1]5. Плата за УРП'!$D$6</f>
        <v>2826.2520002339907</v>
      </c>
      <c r="T74" s="34">
        <f>SUMIFS('[1]1. Отчет АТС'!$C:$C,'[1]1. Отчет АТС'!$A:$A,$A74,'[1]1. Отчет АТС'!$B:$B,18)+'[1]2. Иные услуги'!$D$11+('[1]3. Услуги по передаче'!$F$10)+('[1]4. СН (Установленные)'!$E$12*1000)+'[1]5. Плата за УРП'!$D$6</f>
        <v>2830.6820002339909</v>
      </c>
      <c r="U74" s="34">
        <f>SUMIFS('[1]1. Отчет АТС'!$C:$C,'[1]1. Отчет АТС'!$A:$A,$A74,'[1]1. Отчет АТС'!$B:$B,19)+'[1]2. Иные услуги'!$D$11+('[1]3. Услуги по передаче'!$F$10)+('[1]4. СН (Установленные)'!$E$12*1000)+'[1]5. Плата за УРП'!$D$6</f>
        <v>2809.2420002339909</v>
      </c>
      <c r="V74" s="34">
        <f>SUMIFS('[1]1. Отчет АТС'!$C:$C,'[1]1. Отчет АТС'!$A:$A,$A74,'[1]1. Отчет АТС'!$B:$B,20)+'[1]2. Иные услуги'!$D$11+('[1]3. Услуги по передаче'!$F$10)+('[1]4. СН (Установленные)'!$E$12*1000)+'[1]5. Плата за УРП'!$D$6</f>
        <v>2814.5320002339909</v>
      </c>
      <c r="W74" s="34">
        <f>SUMIFS('[1]1. Отчет АТС'!$C:$C,'[1]1. Отчет АТС'!$A:$A,$A74,'[1]1. Отчет АТС'!$B:$B,21)+'[1]2. Иные услуги'!$D$11+('[1]3. Услуги по передаче'!$F$10)+('[1]4. СН (Установленные)'!$E$12*1000)+'[1]5. Плата за УРП'!$D$6</f>
        <v>2806.9220002339907</v>
      </c>
      <c r="X74" s="34">
        <f>SUMIFS('[1]1. Отчет АТС'!$C:$C,'[1]1. Отчет АТС'!$A:$A,$A74,'[1]1. Отчет АТС'!$B:$B,22)+'[1]2. Иные услуги'!$D$11+('[1]3. Услуги по передаче'!$F$10)+('[1]4. СН (Установленные)'!$E$12*1000)+'[1]5. Плата за УРП'!$D$6</f>
        <v>2749.352000233991</v>
      </c>
      <c r="Y74" s="34">
        <f>SUMIFS('[1]1. Отчет АТС'!$C:$C,'[1]1. Отчет АТС'!$A:$A,$A74,'[1]1. Отчет АТС'!$B:$B,23)+'[1]2. Иные услуги'!$D$11+('[1]3. Услуги по передаче'!$F$10)+('[1]4. СН (Установленные)'!$E$12*1000)+'[1]5. Плата за УРП'!$D$6</f>
        <v>2221.1520002339912</v>
      </c>
    </row>
    <row r="77" spans="1:25">
      <c r="A77" s="24" t="s">
        <v>8</v>
      </c>
      <c r="B77" s="25"/>
      <c r="C77" s="26"/>
      <c r="D77" s="27"/>
      <c r="E77" s="27"/>
      <c r="F77" s="27"/>
      <c r="G77" s="28" t="s">
        <v>35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9"/>
    </row>
    <row r="78" spans="1:25" ht="24">
      <c r="A78" s="30"/>
      <c r="B78" s="31" t="s">
        <v>10</v>
      </c>
      <c r="C78" s="32" t="s">
        <v>11</v>
      </c>
      <c r="D78" s="32" t="s">
        <v>12</v>
      </c>
      <c r="E78" s="32" t="s">
        <v>13</v>
      </c>
      <c r="F78" s="32" t="s">
        <v>14</v>
      </c>
      <c r="G78" s="32" t="s">
        <v>15</v>
      </c>
      <c r="H78" s="32" t="s">
        <v>16</v>
      </c>
      <c r="I78" s="32" t="s">
        <v>17</v>
      </c>
      <c r="J78" s="32" t="s">
        <v>18</v>
      </c>
      <c r="K78" s="32" t="s">
        <v>19</v>
      </c>
      <c r="L78" s="32" t="s">
        <v>20</v>
      </c>
      <c r="M78" s="32" t="s">
        <v>21</v>
      </c>
      <c r="N78" s="32" t="s">
        <v>22</v>
      </c>
      <c r="O78" s="32" t="s">
        <v>23</v>
      </c>
      <c r="P78" s="32" t="s">
        <v>24</v>
      </c>
      <c r="Q78" s="32" t="s">
        <v>25</v>
      </c>
      <c r="R78" s="32" t="s">
        <v>26</v>
      </c>
      <c r="S78" s="32" t="s">
        <v>27</v>
      </c>
      <c r="T78" s="32" t="s">
        <v>28</v>
      </c>
      <c r="U78" s="32" t="s">
        <v>29</v>
      </c>
      <c r="V78" s="32" t="s">
        <v>30</v>
      </c>
      <c r="W78" s="32" t="s">
        <v>31</v>
      </c>
      <c r="X78" s="32" t="s">
        <v>32</v>
      </c>
      <c r="Y78" s="32" t="s">
        <v>33</v>
      </c>
    </row>
    <row r="79" spans="1:25" ht="15">
      <c r="A79" s="33">
        <v>45444</v>
      </c>
      <c r="B79" s="34">
        <f>SUMIFS('[1]1. Отчет АТС'!$C:$C,'[1]1. Отчет АТС'!$A:$A,$A79,'[1]1. Отчет АТС'!$B:$B,0)+'[1]2. Иные услуги'!$D$11+('[1]3. Услуги по передаче'!$G$10)+('[1]4. СН (Установленные)'!$E$12*1000)+'[1]5. Плата за УРП'!$D$6</f>
        <v>2236.4420002339912</v>
      </c>
      <c r="C79" s="34">
        <f>SUMIFS('[1]1. Отчет АТС'!$C:$C,'[1]1. Отчет АТС'!$A:$A,$A79,'[1]1. Отчет АТС'!$B:$B,1)+'[1]2. Иные услуги'!$D$11+('[1]3. Услуги по передаче'!$G$10)+('[1]4. СН (Установленные)'!$E$12*1000)+'[1]5. Плата за УРП'!$D$6</f>
        <v>2182.142000233991</v>
      </c>
      <c r="D79" s="34">
        <f>SUMIFS('[1]1. Отчет АТС'!$C:$C,'[1]1. Отчет АТС'!$A:$A,$A79,'[1]1. Отчет АТС'!$B:$B,2)+'[1]2. Иные услуги'!$D$11+('[1]3. Услуги по передаче'!$G$10)+('[1]4. СН (Установленные)'!$E$12*1000)+'[1]5. Плата за УРП'!$D$6</f>
        <v>2034.8620002339908</v>
      </c>
      <c r="E79" s="34">
        <f>SUMIFS('[1]1. Отчет АТС'!$C:$C,'[1]1. Отчет АТС'!$A:$A,$A79,'[1]1. Отчет АТС'!$B:$B,3)+'[1]2. Иные услуги'!$D$11+('[1]3. Услуги по передаче'!$G$10)+('[1]4. СН (Установленные)'!$E$12*1000)+'[1]5. Плата за УРП'!$D$6</f>
        <v>1910.102000233991</v>
      </c>
      <c r="F79" s="34">
        <f>SUMIFS('[1]1. Отчет АТС'!$C:$C,'[1]1. Отчет АТС'!$A:$A,$A79,'[1]1. Отчет АТС'!$B:$B,4)+'[1]2. Иные услуги'!$D$11+('[1]3. Услуги по передаче'!$G$10)+('[1]4. СН (Установленные)'!$E$12*1000)+'[1]5. Плата за УРП'!$D$6</f>
        <v>1688.162000233991</v>
      </c>
      <c r="G79" s="34">
        <f>SUMIFS('[1]1. Отчет АТС'!$C:$C,'[1]1. Отчет АТС'!$A:$A,$A79,'[1]1. Отчет АТС'!$B:$B,5)+'[1]2. Иные услуги'!$D$11+('[1]3. Услуги по передаче'!$G$10)+('[1]4. СН (Установленные)'!$E$12*1000)+'[1]5. Плата за УРП'!$D$6</f>
        <v>1608.8120002339911</v>
      </c>
      <c r="H79" s="34">
        <f>SUMIFS('[1]1. Отчет АТС'!$C:$C,'[1]1. Отчет АТС'!$A:$A,$A79,'[1]1. Отчет АТС'!$B:$B,6)+'[1]2. Иные услуги'!$D$11+('[1]3. Услуги по передаче'!$G$10)+('[1]4. СН (Установленные)'!$E$12*1000)+'[1]5. Плата за УРП'!$D$6</f>
        <v>1028.162000233991</v>
      </c>
      <c r="I79" s="34">
        <f>SUMIFS('[1]1. Отчет АТС'!$C:$C,'[1]1. Отчет АТС'!$A:$A,$A79,'[1]1. Отчет АТС'!$B:$B,7)+'[1]2. Иные услуги'!$D$11+('[1]3. Услуги по передаче'!$G$10)+('[1]4. СН (Установленные)'!$E$12*1000)+'[1]5. Плата за УРП'!$D$6</f>
        <v>2131.8120002339911</v>
      </c>
      <c r="J79" s="34">
        <f>SUMIFS('[1]1. Отчет АТС'!$C:$C,'[1]1. Отчет АТС'!$A:$A,$A79,'[1]1. Отчет АТС'!$B:$B,8)+'[1]2. Иные услуги'!$D$11+('[1]3. Услуги по передаче'!$G$10)+('[1]4. СН (Установленные)'!$E$12*1000)+'[1]5. Плата за УРП'!$D$6</f>
        <v>2424.9020002339912</v>
      </c>
      <c r="K79" s="34">
        <f>SUMIFS('[1]1. Отчет АТС'!$C:$C,'[1]1. Отчет АТС'!$A:$A,$A79,'[1]1. Отчет АТС'!$B:$B,9)+'[1]2. Иные услуги'!$D$11+('[1]3. Услуги по передаче'!$G$10)+('[1]4. СН (Установленные)'!$E$12*1000)+'[1]5. Плата за УРП'!$D$6</f>
        <v>2588.7620002339909</v>
      </c>
      <c r="L79" s="34">
        <f>SUMIFS('[1]1. Отчет АТС'!$C:$C,'[1]1. Отчет АТС'!$A:$A,$A79,'[1]1. Отчет АТС'!$B:$B,10)+'[1]2. Иные услуги'!$D$11+('[1]3. Услуги по передаче'!$G$10)+('[1]4. СН (Установленные)'!$E$12*1000)+'[1]5. Плата за УРП'!$D$6</f>
        <v>2670.7820002339909</v>
      </c>
      <c r="M79" s="34">
        <f>SUMIFS('[1]1. Отчет АТС'!$C:$C,'[1]1. Отчет АТС'!$A:$A,$A79,'[1]1. Отчет АТС'!$B:$B,11)+'[1]2. Иные услуги'!$D$11+('[1]3. Услуги по передаче'!$G$10)+('[1]4. СН (Установленные)'!$E$12*1000)+'[1]5. Плата за УРП'!$D$6</f>
        <v>2460.372000233991</v>
      </c>
      <c r="N79" s="34">
        <f>SUMIFS('[1]1. Отчет АТС'!$C:$C,'[1]1. Отчет АТС'!$A:$A,$A79,'[1]1. Отчет АТС'!$B:$B,12)+'[1]2. Иные услуги'!$D$11+('[1]3. Услуги по передаче'!$G$10)+('[1]4. СН (Установленные)'!$E$12*1000)+'[1]5. Плата за УРП'!$D$6</f>
        <v>2456.0420002339911</v>
      </c>
      <c r="O79" s="34">
        <f>SUMIFS('[1]1. Отчет АТС'!$C:$C,'[1]1. Отчет АТС'!$A:$A,$A79,'[1]1. Отчет АТС'!$B:$B,13)+'[1]2. Иные услуги'!$D$11+('[1]3. Услуги по передаче'!$G$10)+('[1]4. СН (Установленные)'!$E$12*1000)+'[1]5. Плата за УРП'!$D$6</f>
        <v>2465.5620002339911</v>
      </c>
      <c r="P79" s="34">
        <f>SUMIFS('[1]1. Отчет АТС'!$C:$C,'[1]1. Отчет АТС'!$A:$A,$A79,'[1]1. Отчет АТС'!$B:$B,14)+'[1]2. Иные услуги'!$D$11+('[1]3. Услуги по передаче'!$G$10)+('[1]4. СН (Установленные)'!$E$12*1000)+'[1]5. Плата за УРП'!$D$6</f>
        <v>2455.1920002339912</v>
      </c>
      <c r="Q79" s="34">
        <f>SUMIFS('[1]1. Отчет АТС'!$C:$C,'[1]1. Отчет АТС'!$A:$A,$A79,'[1]1. Отчет АТС'!$B:$B,15)+'[1]2. Иные услуги'!$D$11+('[1]3. Услуги по передаче'!$G$10)+('[1]4. СН (Установленные)'!$E$12*1000)+'[1]5. Плата за УРП'!$D$6</f>
        <v>2475.102000233991</v>
      </c>
      <c r="R79" s="34">
        <f>SUMIFS('[1]1. Отчет АТС'!$C:$C,'[1]1. Отчет АТС'!$A:$A,$A79,'[1]1. Отчет АТС'!$B:$B,16)+'[1]2. Иные услуги'!$D$11+('[1]3. Услуги по передаче'!$G$10)+('[1]4. СН (Установленные)'!$E$12*1000)+'[1]5. Плата за УРП'!$D$6</f>
        <v>2526.4320002339909</v>
      </c>
      <c r="S79" s="34">
        <f>SUMIFS('[1]1. Отчет АТС'!$C:$C,'[1]1. Отчет АТС'!$A:$A,$A79,'[1]1. Отчет АТС'!$B:$B,17)+'[1]2. Иные услуги'!$D$11+('[1]3. Услуги по передаче'!$G$10)+('[1]4. СН (Установленные)'!$E$12*1000)+'[1]5. Плата за УРП'!$D$6</f>
        <v>2782.602000233991</v>
      </c>
      <c r="T79" s="34">
        <f>SUMIFS('[1]1. Отчет АТС'!$C:$C,'[1]1. Отчет АТС'!$A:$A,$A79,'[1]1. Отчет АТС'!$B:$B,18)+'[1]2. Иные услуги'!$D$11+('[1]3. Услуги по передаче'!$G$10)+('[1]4. СН (Установленные)'!$E$12*1000)+'[1]5. Плата за УРП'!$D$6</f>
        <v>2732.3820002339912</v>
      </c>
      <c r="U79" s="34">
        <f>SUMIFS('[1]1. Отчет АТС'!$C:$C,'[1]1. Отчет АТС'!$A:$A,$A79,'[1]1. Отчет АТС'!$B:$B,19)+'[1]2. Иные услуги'!$D$11+('[1]3. Услуги по передаче'!$G$10)+('[1]4. СН (Установленные)'!$E$12*1000)+'[1]5. Плата за УРП'!$D$6</f>
        <v>2702.602000233991</v>
      </c>
      <c r="V79" s="34">
        <f>SUMIFS('[1]1. Отчет АТС'!$C:$C,'[1]1. Отчет АТС'!$A:$A,$A79,'[1]1. Отчет АТС'!$B:$B,20)+'[1]2. Иные услуги'!$D$11+('[1]3. Услуги по передаче'!$G$10)+('[1]4. СН (Установленные)'!$E$12*1000)+'[1]5. Плата за УРП'!$D$6</f>
        <v>2826.142000233991</v>
      </c>
      <c r="W79" s="34">
        <f>SUMIFS('[1]1. Отчет АТС'!$C:$C,'[1]1. Отчет АТС'!$A:$A,$A79,'[1]1. Отчет АТС'!$B:$B,21)+'[1]2. Иные услуги'!$D$11+('[1]3. Услуги по передаче'!$G$10)+('[1]4. СН (Установленные)'!$E$12*1000)+'[1]5. Плата за УРП'!$D$6</f>
        <v>2738.0220002339911</v>
      </c>
      <c r="X79" s="34">
        <f>SUMIFS('[1]1. Отчет АТС'!$C:$C,'[1]1. Отчет АТС'!$A:$A,$A79,'[1]1. Отчет АТС'!$B:$B,22)+'[1]2. Иные услуги'!$D$11+('[1]3. Услуги по передаче'!$G$10)+('[1]4. СН (Установленные)'!$E$12*1000)+'[1]5. Плата за УРП'!$D$6</f>
        <v>2436.7120002339911</v>
      </c>
      <c r="Y79" s="34">
        <f>SUMIFS('[1]1. Отчет АТС'!$C:$C,'[1]1. Отчет АТС'!$A:$A,$A79,'[1]1. Отчет АТС'!$B:$B,23)+'[1]2. Иные услуги'!$D$11+('[1]3. Услуги по передаче'!$G$10)+('[1]4. СН (Установленные)'!$E$12*1000)+'[1]5. Плата за УРП'!$D$6</f>
        <v>2266.332000233991</v>
      </c>
    </row>
    <row r="80" spans="1:25" ht="15">
      <c r="A80" s="33">
        <v>45445</v>
      </c>
      <c r="B80" s="34">
        <f>SUMIFS('[1]1. Отчет АТС'!$C:$C,'[1]1. Отчет АТС'!$A:$A,$A80,'[1]1. Отчет АТС'!$B:$B,0)+'[1]2. Иные услуги'!$D$11+('[1]3. Услуги по передаче'!$G$10)+('[1]4. СН (Установленные)'!$E$12*1000)+'[1]5. Плата за УРП'!$D$6</f>
        <v>2195.352000233991</v>
      </c>
      <c r="C80" s="34">
        <f>SUMIFS('[1]1. Отчет АТС'!$C:$C,'[1]1. Отчет АТС'!$A:$A,$A80,'[1]1. Отчет АТС'!$B:$B,1)+'[1]2. Иные услуги'!$D$11+('[1]3. Услуги по передаче'!$G$10)+('[1]4. СН (Установленные)'!$E$12*1000)+'[1]5. Плата за УРП'!$D$6</f>
        <v>1991.9620002339909</v>
      </c>
      <c r="D80" s="34">
        <f>SUMIFS('[1]1. Отчет АТС'!$C:$C,'[1]1. Отчет АТС'!$A:$A,$A80,'[1]1. Отчет АТС'!$B:$B,2)+'[1]2. Иные услуги'!$D$11+('[1]3. Услуги по передаче'!$G$10)+('[1]4. СН (Установленные)'!$E$12*1000)+'[1]5. Плата за УРП'!$D$6</f>
        <v>1792.6520002339907</v>
      </c>
      <c r="E80" s="34">
        <f>SUMIFS('[1]1. Отчет АТС'!$C:$C,'[1]1. Отчет АТС'!$A:$A,$A80,'[1]1. Отчет АТС'!$B:$B,3)+'[1]2. Иные услуги'!$D$11+('[1]3. Услуги по передаче'!$G$10)+('[1]4. СН (Установленные)'!$E$12*1000)+'[1]5. Плата за УРП'!$D$6</f>
        <v>1659.0420002339908</v>
      </c>
      <c r="F80" s="34">
        <f>SUMIFS('[1]1. Отчет АТС'!$C:$C,'[1]1. Отчет АТС'!$A:$A,$A80,'[1]1. Отчет АТС'!$B:$B,4)+'[1]2. Иные услуги'!$D$11+('[1]3. Услуги по передаче'!$G$10)+('[1]4. СН (Установленные)'!$E$12*1000)+'[1]5. Плата за УРП'!$D$6</f>
        <v>1575.3820002339908</v>
      </c>
      <c r="G80" s="34">
        <f>SUMIFS('[1]1. Отчет АТС'!$C:$C,'[1]1. Отчет АТС'!$A:$A,$A80,'[1]1. Отчет АТС'!$B:$B,5)+'[1]2. Иные услуги'!$D$11+('[1]3. Услуги по передаче'!$G$10)+('[1]4. СН (Установленные)'!$E$12*1000)+'[1]5. Плата за УРП'!$D$6</f>
        <v>1594.1920002339909</v>
      </c>
      <c r="H80" s="34">
        <f>SUMIFS('[1]1. Отчет АТС'!$C:$C,'[1]1. Отчет АТС'!$A:$A,$A80,'[1]1. Отчет АТС'!$B:$B,6)+'[1]2. Иные услуги'!$D$11+('[1]3. Услуги по передаче'!$G$10)+('[1]4. СН (Установленные)'!$E$12*1000)+'[1]5. Плата за УРП'!$D$6</f>
        <v>1022.742000233991</v>
      </c>
      <c r="I80" s="34">
        <f>SUMIFS('[1]1. Отчет АТС'!$C:$C,'[1]1. Отчет АТС'!$A:$A,$A80,'[1]1. Отчет АТС'!$B:$B,7)+'[1]2. Иные услуги'!$D$11+('[1]3. Услуги по передаче'!$G$10)+('[1]4. СН (Установленные)'!$E$12*1000)+'[1]5. Плата за УРП'!$D$6</f>
        <v>1026.2020002339909</v>
      </c>
      <c r="J80" s="34">
        <f>SUMIFS('[1]1. Отчет АТС'!$C:$C,'[1]1. Отчет АТС'!$A:$A,$A80,'[1]1. Отчет АТС'!$B:$B,8)+'[1]2. Иные услуги'!$D$11+('[1]3. Услуги по передаче'!$G$10)+('[1]4. СН (Установленные)'!$E$12*1000)+'[1]5. Плата за УРП'!$D$6</f>
        <v>2284.1820002339909</v>
      </c>
      <c r="K80" s="34">
        <f>SUMIFS('[1]1. Отчет АТС'!$C:$C,'[1]1. Отчет АТС'!$A:$A,$A80,'[1]1. Отчет АТС'!$B:$B,9)+'[1]2. Иные услуги'!$D$11+('[1]3. Услуги по передаче'!$G$10)+('[1]4. СН (Установленные)'!$E$12*1000)+'[1]5. Плата за УРП'!$D$6</f>
        <v>2623.7620002339909</v>
      </c>
      <c r="L80" s="34">
        <f>SUMIFS('[1]1. Отчет АТС'!$C:$C,'[1]1. Отчет АТС'!$A:$A,$A80,'[1]1. Отчет АТС'!$B:$B,10)+'[1]2. Иные услуги'!$D$11+('[1]3. Услуги по передаче'!$G$10)+('[1]4. СН (Установленные)'!$E$12*1000)+'[1]5. Плата за УРП'!$D$6</f>
        <v>2747.5320002339909</v>
      </c>
      <c r="M80" s="34">
        <f>SUMIFS('[1]1. Отчет АТС'!$C:$C,'[1]1. Отчет АТС'!$A:$A,$A80,'[1]1. Отчет АТС'!$B:$B,11)+'[1]2. Иные услуги'!$D$11+('[1]3. Услуги по передаче'!$G$10)+('[1]4. СН (Установленные)'!$E$12*1000)+'[1]5. Плата за УРП'!$D$6</f>
        <v>2755.892000233991</v>
      </c>
      <c r="N80" s="34">
        <f>SUMIFS('[1]1. Отчет АТС'!$C:$C,'[1]1. Отчет АТС'!$A:$A,$A80,'[1]1. Отчет АТС'!$B:$B,12)+'[1]2. Иные услуги'!$D$11+('[1]3. Услуги по передаче'!$G$10)+('[1]4. СН (Установленные)'!$E$12*1000)+'[1]5. Плата за УРП'!$D$6</f>
        <v>2751.912000233991</v>
      </c>
      <c r="O80" s="34">
        <f>SUMIFS('[1]1. Отчет АТС'!$C:$C,'[1]1. Отчет АТС'!$A:$A,$A80,'[1]1. Отчет АТС'!$B:$B,13)+'[1]2. Иные услуги'!$D$11+('[1]3. Услуги по передаче'!$G$10)+('[1]4. СН (Установленные)'!$E$12*1000)+'[1]5. Плата за УРП'!$D$6</f>
        <v>2781.2320002339911</v>
      </c>
      <c r="P80" s="34">
        <f>SUMIFS('[1]1. Отчет АТС'!$C:$C,'[1]1. Отчет АТС'!$A:$A,$A80,'[1]1. Отчет АТС'!$B:$B,14)+'[1]2. Иные услуги'!$D$11+('[1]3. Услуги по передаче'!$G$10)+('[1]4. СН (Установленные)'!$E$12*1000)+'[1]5. Плата за УРП'!$D$6</f>
        <v>2847.3420002339908</v>
      </c>
      <c r="Q80" s="34">
        <f>SUMIFS('[1]1. Отчет АТС'!$C:$C,'[1]1. Отчет АТС'!$A:$A,$A80,'[1]1. Отчет АТС'!$B:$B,15)+'[1]2. Иные услуги'!$D$11+('[1]3. Услуги по передаче'!$G$10)+('[1]4. СН (Установленные)'!$E$12*1000)+'[1]5. Плата за УРП'!$D$6</f>
        <v>2897.5520002339908</v>
      </c>
      <c r="R80" s="34">
        <f>SUMIFS('[1]1. Отчет АТС'!$C:$C,'[1]1. Отчет АТС'!$A:$A,$A80,'[1]1. Отчет АТС'!$B:$B,16)+'[1]2. Иные услуги'!$D$11+('[1]3. Услуги по передаче'!$G$10)+('[1]4. СН (Установленные)'!$E$12*1000)+'[1]5. Плата за УРП'!$D$6</f>
        <v>2936.412000233991</v>
      </c>
      <c r="S80" s="34">
        <f>SUMIFS('[1]1. Отчет АТС'!$C:$C,'[1]1. Отчет АТС'!$A:$A,$A80,'[1]1. Отчет АТС'!$B:$B,17)+'[1]2. Иные услуги'!$D$11+('[1]3. Услуги по передаче'!$G$10)+('[1]4. СН (Установленные)'!$E$12*1000)+'[1]5. Плата за УРП'!$D$6</f>
        <v>2958.0920002339908</v>
      </c>
      <c r="T80" s="34">
        <f>SUMIFS('[1]1. Отчет АТС'!$C:$C,'[1]1. Отчет АТС'!$A:$A,$A80,'[1]1. Отчет АТС'!$B:$B,18)+'[1]2. Иные услуги'!$D$11+('[1]3. Услуги по передаче'!$G$10)+('[1]4. СН (Установленные)'!$E$12*1000)+'[1]5. Плата за УРП'!$D$6</f>
        <v>2958.7320002339911</v>
      </c>
      <c r="U80" s="34">
        <f>SUMIFS('[1]1. Отчет АТС'!$C:$C,'[1]1. Отчет АТС'!$A:$A,$A80,'[1]1. Отчет АТС'!$B:$B,19)+'[1]2. Иные услуги'!$D$11+('[1]3. Услуги по передаче'!$G$10)+('[1]4. СН (Установленные)'!$E$12*1000)+'[1]5. Плата за УРП'!$D$6</f>
        <v>2849.872000233991</v>
      </c>
      <c r="V80" s="34">
        <f>SUMIFS('[1]1. Отчет АТС'!$C:$C,'[1]1. Отчет АТС'!$A:$A,$A80,'[1]1. Отчет АТС'!$B:$B,20)+'[1]2. Иные услуги'!$D$11+('[1]3. Услуги по передаче'!$G$10)+('[1]4. СН (Установленные)'!$E$12*1000)+'[1]5. Плата за УРП'!$D$6</f>
        <v>2883.6320002339912</v>
      </c>
      <c r="W80" s="34">
        <f>SUMIFS('[1]1. Отчет АТС'!$C:$C,'[1]1. Отчет АТС'!$A:$A,$A80,'[1]1. Отчет АТС'!$B:$B,21)+'[1]2. Иные услуги'!$D$11+('[1]3. Услуги по передаче'!$G$10)+('[1]4. СН (Установленные)'!$E$12*1000)+'[1]5. Плата за УРП'!$D$6</f>
        <v>2895.6720002339912</v>
      </c>
      <c r="X80" s="34">
        <f>SUMIFS('[1]1. Отчет АТС'!$C:$C,'[1]1. Отчет АТС'!$A:$A,$A80,'[1]1. Отчет АТС'!$B:$B,22)+'[1]2. Иные услуги'!$D$11+('[1]3. Услуги по передаче'!$G$10)+('[1]4. СН (Установленные)'!$E$12*1000)+'[1]5. Плата за УРП'!$D$6</f>
        <v>2756.0420002339911</v>
      </c>
      <c r="Y80" s="34">
        <f>SUMIFS('[1]1. Отчет АТС'!$C:$C,'[1]1. Отчет АТС'!$A:$A,$A80,'[1]1. Отчет АТС'!$B:$B,23)+'[1]2. Иные услуги'!$D$11+('[1]3. Услуги по передаче'!$G$10)+('[1]4. СН (Установленные)'!$E$12*1000)+'[1]5. Плата за УРП'!$D$6</f>
        <v>2372.392000233991</v>
      </c>
    </row>
    <row r="81" spans="1:25" ht="15">
      <c r="A81" s="33">
        <v>45446</v>
      </c>
      <c r="B81" s="34">
        <f>SUMIFS('[1]1. Отчет АТС'!$C:$C,'[1]1. Отчет АТС'!$A:$A,$A81,'[1]1. Отчет АТС'!$B:$B,0)+'[1]2. Иные услуги'!$D$11+('[1]3. Услуги по передаче'!$G$10)+('[1]4. СН (Установленные)'!$E$12*1000)+'[1]5. Плата за УРП'!$D$6</f>
        <v>2245.0420002339911</v>
      </c>
      <c r="C81" s="34">
        <f>SUMIFS('[1]1. Отчет АТС'!$C:$C,'[1]1. Отчет АТС'!$A:$A,$A81,'[1]1. Отчет АТС'!$B:$B,1)+'[1]2. Иные услуги'!$D$11+('[1]3. Услуги по передаче'!$G$10)+('[1]4. СН (Установленные)'!$E$12*1000)+'[1]5. Плата за УРП'!$D$6</f>
        <v>2026.422000233991</v>
      </c>
      <c r="D81" s="34">
        <f>SUMIFS('[1]1. Отчет АТС'!$C:$C,'[1]1. Отчет АТС'!$A:$A,$A81,'[1]1. Отчет АТС'!$B:$B,2)+'[1]2. Иные услуги'!$D$11+('[1]3. Услуги по передаче'!$G$10)+('[1]4. СН (Установленные)'!$E$12*1000)+'[1]5. Плата за УРП'!$D$6</f>
        <v>1993.3120002339911</v>
      </c>
      <c r="E81" s="34">
        <f>SUMIFS('[1]1. Отчет АТС'!$C:$C,'[1]1. Отчет АТС'!$A:$A,$A81,'[1]1. Отчет АТС'!$B:$B,3)+'[1]2. Иные услуги'!$D$11+('[1]3. Услуги по передаче'!$G$10)+('[1]4. СН (Установленные)'!$E$12*1000)+'[1]5. Плата за УРП'!$D$6</f>
        <v>1838.3420002339908</v>
      </c>
      <c r="F81" s="34">
        <f>SUMIFS('[1]1. Отчет АТС'!$C:$C,'[1]1. Отчет АТС'!$A:$A,$A81,'[1]1. Отчет АТС'!$B:$B,4)+'[1]2. Иные услуги'!$D$11+('[1]3. Услуги по передаче'!$G$10)+('[1]4. СН (Установленные)'!$E$12*1000)+'[1]5. Плата за УРП'!$D$6</f>
        <v>1771.5120002339909</v>
      </c>
      <c r="G81" s="34">
        <f>SUMIFS('[1]1. Отчет АТС'!$C:$C,'[1]1. Отчет АТС'!$A:$A,$A81,'[1]1. Отчет АТС'!$B:$B,5)+'[1]2. Иные услуги'!$D$11+('[1]3. Услуги по передаче'!$G$10)+('[1]4. СН (Установленные)'!$E$12*1000)+'[1]5. Плата за УРП'!$D$6</f>
        <v>1971.6320002339908</v>
      </c>
      <c r="H81" s="34">
        <f>SUMIFS('[1]1. Отчет АТС'!$C:$C,'[1]1. Отчет АТС'!$A:$A,$A81,'[1]1. Отчет АТС'!$B:$B,6)+'[1]2. Иные услуги'!$D$11+('[1]3. Услуги по передаче'!$G$10)+('[1]4. СН (Установленные)'!$E$12*1000)+'[1]5. Плата за УРП'!$D$6</f>
        <v>2116.7720002339911</v>
      </c>
      <c r="I81" s="34">
        <f>SUMIFS('[1]1. Отчет АТС'!$C:$C,'[1]1. Отчет АТС'!$A:$A,$A81,'[1]1. Отчет АТС'!$B:$B,7)+'[1]2. Иные услуги'!$D$11+('[1]3. Услуги по передаче'!$G$10)+('[1]4. СН (Установленные)'!$E$12*1000)+'[1]5. Плата за УРП'!$D$6</f>
        <v>2316.3420002339908</v>
      </c>
      <c r="J81" s="34">
        <f>SUMIFS('[1]1. Отчет АТС'!$C:$C,'[1]1. Отчет АТС'!$A:$A,$A81,'[1]1. Отчет АТС'!$B:$B,8)+'[1]2. Иные услуги'!$D$11+('[1]3. Услуги по передаче'!$G$10)+('[1]4. СН (Установленные)'!$E$12*1000)+'[1]5. Плата за УРП'!$D$6</f>
        <v>2808.5320002339909</v>
      </c>
      <c r="K81" s="34">
        <f>SUMIFS('[1]1. Отчет АТС'!$C:$C,'[1]1. Отчет АТС'!$A:$A,$A81,'[1]1. Отчет АТС'!$B:$B,9)+'[1]2. Иные услуги'!$D$11+('[1]3. Услуги по передаче'!$G$10)+('[1]4. СН (Установленные)'!$E$12*1000)+'[1]5. Плата за УРП'!$D$6</f>
        <v>3015.9720002339909</v>
      </c>
      <c r="L81" s="34">
        <f>SUMIFS('[1]1. Отчет АТС'!$C:$C,'[1]1. Отчет АТС'!$A:$A,$A81,'[1]1. Отчет АТС'!$B:$B,10)+'[1]2. Иные услуги'!$D$11+('[1]3. Услуги по передаче'!$G$10)+('[1]4. СН (Установленные)'!$E$12*1000)+'[1]5. Плата за УРП'!$D$6</f>
        <v>3018.9620002339911</v>
      </c>
      <c r="M81" s="34">
        <f>SUMIFS('[1]1. Отчет АТС'!$C:$C,'[1]1. Отчет АТС'!$A:$A,$A81,'[1]1. Отчет АТС'!$B:$B,11)+'[1]2. Иные услуги'!$D$11+('[1]3. Услуги по передаче'!$G$10)+('[1]4. СН (Установленные)'!$E$12*1000)+'[1]5. Плата за УРП'!$D$6</f>
        <v>2997.6520002339912</v>
      </c>
      <c r="N81" s="34">
        <f>SUMIFS('[1]1. Отчет АТС'!$C:$C,'[1]1. Отчет АТС'!$A:$A,$A81,'[1]1. Отчет АТС'!$B:$B,12)+'[1]2. Иные услуги'!$D$11+('[1]3. Услуги по передаче'!$G$10)+('[1]4. СН (Установленные)'!$E$12*1000)+'[1]5. Плата за УРП'!$D$6</f>
        <v>2998.0420002339911</v>
      </c>
      <c r="O81" s="34">
        <f>SUMIFS('[1]1. Отчет АТС'!$C:$C,'[1]1. Отчет АТС'!$A:$A,$A81,'[1]1. Отчет АТС'!$B:$B,13)+'[1]2. Иные услуги'!$D$11+('[1]3. Услуги по передаче'!$G$10)+('[1]4. СН (Установленные)'!$E$12*1000)+'[1]5. Плата за УРП'!$D$6</f>
        <v>2998.7420002339909</v>
      </c>
      <c r="P81" s="34">
        <f>SUMIFS('[1]1. Отчет АТС'!$C:$C,'[1]1. Отчет АТС'!$A:$A,$A81,'[1]1. Отчет АТС'!$B:$B,14)+'[1]2. Иные услуги'!$D$11+('[1]3. Услуги по передаче'!$G$10)+('[1]4. СН (Установленные)'!$E$12*1000)+'[1]5. Плата за УРП'!$D$6</f>
        <v>3003.5620002339911</v>
      </c>
      <c r="Q81" s="34">
        <f>SUMIFS('[1]1. Отчет АТС'!$C:$C,'[1]1. Отчет АТС'!$A:$A,$A81,'[1]1. Отчет АТС'!$B:$B,15)+'[1]2. Иные услуги'!$D$11+('[1]3. Услуги по передаче'!$G$10)+('[1]4. СН (Установленные)'!$E$12*1000)+'[1]5. Плата за УРП'!$D$6</f>
        <v>2994.7020002339909</v>
      </c>
      <c r="R81" s="34">
        <f>SUMIFS('[1]1. Отчет АТС'!$C:$C,'[1]1. Отчет АТС'!$A:$A,$A81,'[1]1. Отчет АТС'!$B:$B,16)+'[1]2. Иные услуги'!$D$11+('[1]3. Услуги по передаче'!$G$10)+('[1]4. СН (Установленные)'!$E$12*1000)+'[1]5. Плата за УРП'!$D$6</f>
        <v>2991.4520002339909</v>
      </c>
      <c r="S81" s="34">
        <f>SUMIFS('[1]1. Отчет АТС'!$C:$C,'[1]1. Отчет АТС'!$A:$A,$A81,'[1]1. Отчет АТС'!$B:$B,17)+'[1]2. Иные услуги'!$D$11+('[1]3. Услуги по передаче'!$G$10)+('[1]4. СН (Установленные)'!$E$12*1000)+'[1]5. Плата за УРП'!$D$6</f>
        <v>2990.142000233991</v>
      </c>
      <c r="T81" s="34">
        <f>SUMIFS('[1]1. Отчет АТС'!$C:$C,'[1]1. Отчет АТС'!$A:$A,$A81,'[1]1. Отчет АТС'!$B:$B,18)+'[1]2. Иные услуги'!$D$11+('[1]3. Услуги по передаче'!$G$10)+('[1]4. СН (Установленные)'!$E$12*1000)+'[1]5. Плата за УРП'!$D$6</f>
        <v>2989.9020002339912</v>
      </c>
      <c r="U81" s="34">
        <f>SUMIFS('[1]1. Отчет АТС'!$C:$C,'[1]1. Отчет АТС'!$A:$A,$A81,'[1]1. Отчет АТС'!$B:$B,19)+'[1]2. Иные услуги'!$D$11+('[1]3. Услуги по передаче'!$G$10)+('[1]4. СН (Установленные)'!$E$12*1000)+'[1]5. Плата за УРП'!$D$6</f>
        <v>2857.0520002339908</v>
      </c>
      <c r="V81" s="34">
        <f>SUMIFS('[1]1. Отчет АТС'!$C:$C,'[1]1. Отчет АТС'!$A:$A,$A81,'[1]1. Отчет АТС'!$B:$B,20)+'[1]2. Иные услуги'!$D$11+('[1]3. Услуги по передаче'!$G$10)+('[1]4. СН (Установленные)'!$E$12*1000)+'[1]5. Плата за УРП'!$D$6</f>
        <v>2908.142000233991</v>
      </c>
      <c r="W81" s="34">
        <f>SUMIFS('[1]1. Отчет АТС'!$C:$C,'[1]1. Отчет АТС'!$A:$A,$A81,'[1]1. Отчет АТС'!$B:$B,21)+'[1]2. Иные услуги'!$D$11+('[1]3. Услуги по передаче'!$G$10)+('[1]4. СН (Установленные)'!$E$12*1000)+'[1]5. Плата за УРП'!$D$6</f>
        <v>2896.9920002339909</v>
      </c>
      <c r="X81" s="34">
        <f>SUMIFS('[1]1. Отчет АТС'!$C:$C,'[1]1. Отчет АТС'!$A:$A,$A81,'[1]1. Отчет АТС'!$B:$B,22)+'[1]2. Иные услуги'!$D$11+('[1]3. Услуги по передаче'!$G$10)+('[1]4. СН (Установленные)'!$E$12*1000)+'[1]5. Плата за УРП'!$D$6</f>
        <v>2576.4720002339909</v>
      </c>
      <c r="Y81" s="34">
        <f>SUMIFS('[1]1. Отчет АТС'!$C:$C,'[1]1. Отчет АТС'!$A:$A,$A81,'[1]1. Отчет АТС'!$B:$B,23)+'[1]2. Иные услуги'!$D$11+('[1]3. Услуги по передаче'!$G$10)+('[1]4. СН (Установленные)'!$E$12*1000)+'[1]5. Плата за УРП'!$D$6</f>
        <v>2315.9820002339911</v>
      </c>
    </row>
    <row r="82" spans="1:25" ht="15">
      <c r="A82" s="33">
        <v>45447</v>
      </c>
      <c r="B82" s="34">
        <f>SUMIFS('[1]1. Отчет АТС'!$C:$C,'[1]1. Отчет АТС'!$A:$A,$A82,'[1]1. Отчет АТС'!$B:$B,0)+'[1]2. Иные услуги'!$D$11+('[1]3. Услуги по передаче'!$G$10)+('[1]4. СН (Установленные)'!$E$12*1000)+'[1]5. Плата за УРП'!$D$6</f>
        <v>2339.7820002339909</v>
      </c>
      <c r="C82" s="34">
        <f>SUMIFS('[1]1. Отчет АТС'!$C:$C,'[1]1. Отчет АТС'!$A:$A,$A82,'[1]1. Отчет АТС'!$B:$B,1)+'[1]2. Иные услуги'!$D$11+('[1]3. Услуги по передаче'!$G$10)+('[1]4. СН (Установленные)'!$E$12*1000)+'[1]5. Плата за УРП'!$D$6</f>
        <v>2112.5420002339911</v>
      </c>
      <c r="D82" s="34">
        <f>SUMIFS('[1]1. Отчет АТС'!$C:$C,'[1]1. Отчет АТС'!$A:$A,$A82,'[1]1. Отчет АТС'!$B:$B,2)+'[1]2. Иные услуги'!$D$11+('[1]3. Услуги по передаче'!$G$10)+('[1]4. СН (Установленные)'!$E$12*1000)+'[1]5. Плата за УРП'!$D$6</f>
        <v>1976.2320002339909</v>
      </c>
      <c r="E82" s="34">
        <f>SUMIFS('[1]1. Отчет АТС'!$C:$C,'[1]1. Отчет АТС'!$A:$A,$A82,'[1]1. Отчет АТС'!$B:$B,3)+'[1]2. Иные услуги'!$D$11+('[1]3. Услуги по передаче'!$G$10)+('[1]4. СН (Установленные)'!$E$12*1000)+'[1]5. Плата за УРП'!$D$6</f>
        <v>1879.162000233991</v>
      </c>
      <c r="F82" s="34">
        <f>SUMIFS('[1]1. Отчет АТС'!$C:$C,'[1]1. Отчет АТС'!$A:$A,$A82,'[1]1. Отчет АТС'!$B:$B,4)+'[1]2. Иные услуги'!$D$11+('[1]3. Услуги по передаче'!$G$10)+('[1]4. СН (Установленные)'!$E$12*1000)+'[1]5. Плата за УРП'!$D$6</f>
        <v>1881.3120002339911</v>
      </c>
      <c r="G82" s="34">
        <f>SUMIFS('[1]1. Отчет АТС'!$C:$C,'[1]1. Отчет АТС'!$A:$A,$A82,'[1]1. Отчет АТС'!$B:$B,5)+'[1]2. Иные услуги'!$D$11+('[1]3. Услуги по передаче'!$G$10)+('[1]4. СН (Установленные)'!$E$12*1000)+'[1]5. Плата за УРП'!$D$6</f>
        <v>2053.4920002339909</v>
      </c>
      <c r="H82" s="34">
        <f>SUMIFS('[1]1. Отчет АТС'!$C:$C,'[1]1. Отчет АТС'!$A:$A,$A82,'[1]1. Отчет АТС'!$B:$B,6)+'[1]2. Иные услуги'!$D$11+('[1]3. Услуги по передаче'!$G$10)+('[1]4. СН (Установленные)'!$E$12*1000)+'[1]5. Плата за УРП'!$D$6</f>
        <v>2173.142000233991</v>
      </c>
      <c r="I82" s="34">
        <f>SUMIFS('[1]1. Отчет АТС'!$C:$C,'[1]1. Отчет АТС'!$A:$A,$A82,'[1]1. Отчет АТС'!$B:$B,7)+'[1]2. Иные услуги'!$D$11+('[1]3. Услуги по передаче'!$G$10)+('[1]4. СН (Установленные)'!$E$12*1000)+'[1]5. Плата за УРП'!$D$6</f>
        <v>2422.5420002339911</v>
      </c>
      <c r="J82" s="34">
        <f>SUMIFS('[1]1. Отчет АТС'!$C:$C,'[1]1. Отчет АТС'!$A:$A,$A82,'[1]1. Отчет АТС'!$B:$B,8)+'[1]2. Иные услуги'!$D$11+('[1]3. Услуги по передаче'!$G$10)+('[1]4. СН (Установленные)'!$E$12*1000)+'[1]5. Плата за УРП'!$D$6</f>
        <v>2878.8820002339912</v>
      </c>
      <c r="K82" s="34">
        <f>SUMIFS('[1]1. Отчет АТС'!$C:$C,'[1]1. Отчет АТС'!$A:$A,$A82,'[1]1. Отчет АТС'!$B:$B,9)+'[1]2. Иные услуги'!$D$11+('[1]3. Услуги по передаче'!$G$10)+('[1]4. СН (Установленные)'!$E$12*1000)+'[1]5. Плата за УРП'!$D$6</f>
        <v>3030.3220002339908</v>
      </c>
      <c r="L82" s="34">
        <f>SUMIFS('[1]1. Отчет АТС'!$C:$C,'[1]1. Отчет АТС'!$A:$A,$A82,'[1]1. Отчет АТС'!$B:$B,10)+'[1]2. Иные услуги'!$D$11+('[1]3. Услуги по передаче'!$G$10)+('[1]4. СН (Установленные)'!$E$12*1000)+'[1]5. Плата за УРП'!$D$6</f>
        <v>3041.7420002339909</v>
      </c>
      <c r="M82" s="34">
        <f>SUMIFS('[1]1. Отчет АТС'!$C:$C,'[1]1. Отчет АТС'!$A:$A,$A82,'[1]1. Отчет АТС'!$B:$B,11)+'[1]2. Иные услуги'!$D$11+('[1]3. Услуги по передаче'!$G$10)+('[1]4. СН (Установленные)'!$E$12*1000)+'[1]5. Плата за УРП'!$D$6</f>
        <v>3041.9820002339911</v>
      </c>
      <c r="N82" s="34">
        <f>SUMIFS('[1]1. Отчет АТС'!$C:$C,'[1]1. Отчет АТС'!$A:$A,$A82,'[1]1. Отчет АТС'!$B:$B,12)+'[1]2. Иные услуги'!$D$11+('[1]3. Услуги по передаче'!$G$10)+('[1]4. СН (Установленные)'!$E$12*1000)+'[1]5. Плата за УРП'!$D$6</f>
        <v>3034.5420002339911</v>
      </c>
      <c r="O82" s="34">
        <f>SUMIFS('[1]1. Отчет АТС'!$C:$C,'[1]1. Отчет АТС'!$A:$A,$A82,'[1]1. Отчет АТС'!$B:$B,13)+'[1]2. Иные услуги'!$D$11+('[1]3. Услуги по передаче'!$G$10)+('[1]4. СН (Установленные)'!$E$12*1000)+'[1]5. Плата за УРП'!$D$6</f>
        <v>3034.7120002339911</v>
      </c>
      <c r="P82" s="34">
        <f>SUMIFS('[1]1. Отчет АТС'!$C:$C,'[1]1. Отчет АТС'!$A:$A,$A82,'[1]1. Отчет АТС'!$B:$B,14)+'[1]2. Иные услуги'!$D$11+('[1]3. Услуги по передаче'!$G$10)+('[1]4. СН (Установленные)'!$E$12*1000)+'[1]5. Плата за УРП'!$D$6</f>
        <v>3036.332000233991</v>
      </c>
      <c r="Q82" s="34">
        <f>SUMIFS('[1]1. Отчет АТС'!$C:$C,'[1]1. Отчет АТС'!$A:$A,$A82,'[1]1. Отчет АТС'!$B:$B,15)+'[1]2. Иные услуги'!$D$11+('[1]3. Услуги по передаче'!$G$10)+('[1]4. СН (Установленные)'!$E$12*1000)+'[1]5. Плата за УРП'!$D$6</f>
        <v>3034.1920002339912</v>
      </c>
      <c r="R82" s="34">
        <f>SUMIFS('[1]1. Отчет АТС'!$C:$C,'[1]1. Отчет АТС'!$A:$A,$A82,'[1]1. Отчет АТС'!$B:$B,16)+'[1]2. Иные услуги'!$D$11+('[1]3. Услуги по передаче'!$G$10)+('[1]4. СН (Установленные)'!$E$12*1000)+'[1]5. Плата за УРП'!$D$6</f>
        <v>3041.4220002339912</v>
      </c>
      <c r="S82" s="34">
        <f>SUMIFS('[1]1. Отчет АТС'!$C:$C,'[1]1. Отчет АТС'!$A:$A,$A82,'[1]1. Отчет АТС'!$B:$B,17)+'[1]2. Иные услуги'!$D$11+('[1]3. Услуги по передаче'!$G$10)+('[1]4. СН (Установленные)'!$E$12*1000)+'[1]5. Плата за УРП'!$D$6</f>
        <v>3042.5320002339909</v>
      </c>
      <c r="T82" s="34">
        <f>SUMIFS('[1]1. Отчет АТС'!$C:$C,'[1]1. Отчет АТС'!$A:$A,$A82,'[1]1. Отчет АТС'!$B:$B,18)+'[1]2. Иные услуги'!$D$11+('[1]3. Услуги по передаче'!$G$10)+('[1]4. СН (Установленные)'!$E$12*1000)+'[1]5. Плата за УРП'!$D$6</f>
        <v>3044.082000233991</v>
      </c>
      <c r="U82" s="34">
        <f>SUMIFS('[1]1. Отчет АТС'!$C:$C,'[1]1. Отчет АТС'!$A:$A,$A82,'[1]1. Отчет АТС'!$B:$B,19)+'[1]2. Иные услуги'!$D$11+('[1]3. Услуги по передаче'!$G$10)+('[1]4. СН (Установленные)'!$E$12*1000)+'[1]5. Плата за УРП'!$D$6</f>
        <v>3026.0620002339911</v>
      </c>
      <c r="V82" s="34">
        <f>SUMIFS('[1]1. Отчет АТС'!$C:$C,'[1]1. Отчет АТС'!$A:$A,$A82,'[1]1. Отчет АТС'!$B:$B,20)+'[1]2. Иные услуги'!$D$11+('[1]3. Услуги по передаче'!$G$10)+('[1]4. СН (Установленные)'!$E$12*1000)+'[1]5. Плата за УРП'!$D$6</f>
        <v>3025.0320002339909</v>
      </c>
      <c r="W82" s="34">
        <f>SUMIFS('[1]1. Отчет АТС'!$C:$C,'[1]1. Отчет АТС'!$A:$A,$A82,'[1]1. Отчет АТС'!$B:$B,21)+'[1]2. Иные услуги'!$D$11+('[1]3. Услуги по передаче'!$G$10)+('[1]4. СН (Установленные)'!$E$12*1000)+'[1]5. Плата за УРП'!$D$6</f>
        <v>3033.1920002339912</v>
      </c>
      <c r="X82" s="34">
        <f>SUMIFS('[1]1. Отчет АТС'!$C:$C,'[1]1. Отчет АТС'!$A:$A,$A82,'[1]1. Отчет АТС'!$B:$B,22)+'[1]2. Иные услуги'!$D$11+('[1]3. Услуги по передаче'!$G$10)+('[1]4. СН (Установленные)'!$E$12*1000)+'[1]5. Плата за УРП'!$D$6</f>
        <v>2572.642000233991</v>
      </c>
      <c r="Y82" s="34">
        <f>SUMIFS('[1]1. Отчет АТС'!$C:$C,'[1]1. Отчет АТС'!$A:$A,$A82,'[1]1. Отчет АТС'!$B:$B,23)+'[1]2. Иные услуги'!$D$11+('[1]3. Услуги по передаче'!$G$10)+('[1]4. СН (Установленные)'!$E$12*1000)+'[1]5. Плата за УРП'!$D$6</f>
        <v>2317.0320002339909</v>
      </c>
    </row>
    <row r="83" spans="1:25" ht="15">
      <c r="A83" s="33">
        <v>45448</v>
      </c>
      <c r="B83" s="34">
        <f>SUMIFS('[1]1. Отчет АТС'!$C:$C,'[1]1. Отчет АТС'!$A:$A,$A83,'[1]1. Отчет АТС'!$B:$B,0)+'[1]2. Иные услуги'!$D$11+('[1]3. Услуги по передаче'!$G$10)+('[1]4. СН (Установленные)'!$E$12*1000)+'[1]5. Плата за УРП'!$D$6</f>
        <v>2151.332000233991</v>
      </c>
      <c r="C83" s="34">
        <f>SUMIFS('[1]1. Отчет АТС'!$C:$C,'[1]1. Отчет АТС'!$A:$A,$A83,'[1]1. Отчет АТС'!$B:$B,1)+'[1]2. Иные услуги'!$D$11+('[1]3. Услуги по передаче'!$G$10)+('[1]4. СН (Установленные)'!$E$12*1000)+'[1]5. Плата за УРП'!$D$6</f>
        <v>1974.7320002339909</v>
      </c>
      <c r="D83" s="34">
        <f>SUMIFS('[1]1. Отчет АТС'!$C:$C,'[1]1. Отчет АТС'!$A:$A,$A83,'[1]1. Отчет АТС'!$B:$B,2)+'[1]2. Иные услуги'!$D$11+('[1]3. Услуги по передаче'!$G$10)+('[1]4. СН (Установленные)'!$E$12*1000)+'[1]5. Плата за УРП'!$D$6</f>
        <v>1837.582000233991</v>
      </c>
      <c r="E83" s="34">
        <f>SUMIFS('[1]1. Отчет АТС'!$C:$C,'[1]1. Отчет АТС'!$A:$A,$A83,'[1]1. Отчет АТС'!$B:$B,3)+'[1]2. Иные услуги'!$D$11+('[1]3. Услуги по передаче'!$G$10)+('[1]4. СН (Установленные)'!$E$12*1000)+'[1]5. Плата за УРП'!$D$6</f>
        <v>1746.602000233991</v>
      </c>
      <c r="F83" s="34">
        <f>SUMIFS('[1]1. Отчет АТС'!$C:$C,'[1]1. Отчет АТС'!$A:$A,$A83,'[1]1. Отчет АТС'!$B:$B,4)+'[1]2. Иные услуги'!$D$11+('[1]3. Услуги по передаче'!$G$10)+('[1]4. СН (Установленные)'!$E$12*1000)+'[1]5. Плата за УРП'!$D$6</f>
        <v>1017.4820002339909</v>
      </c>
      <c r="G83" s="34">
        <f>SUMIFS('[1]1. Отчет АТС'!$C:$C,'[1]1. Отчет АТС'!$A:$A,$A83,'[1]1. Отчет АТС'!$B:$B,5)+'[1]2. Иные услуги'!$D$11+('[1]3. Услуги по передаче'!$G$10)+('[1]4. СН (Установленные)'!$E$12*1000)+'[1]5. Плата за УРП'!$D$6</f>
        <v>1017.4820002339909</v>
      </c>
      <c r="H83" s="34">
        <f>SUMIFS('[1]1. Отчет АТС'!$C:$C,'[1]1. Отчет АТС'!$A:$A,$A83,'[1]1. Отчет АТС'!$B:$B,6)+'[1]2. Иные услуги'!$D$11+('[1]3. Услуги по передаче'!$G$10)+('[1]4. СН (Установленные)'!$E$12*1000)+'[1]5. Плата за УРП'!$D$6</f>
        <v>1221.7220002339909</v>
      </c>
      <c r="I83" s="34">
        <f>SUMIFS('[1]1. Отчет АТС'!$C:$C,'[1]1. Отчет АТС'!$A:$A,$A83,'[1]1. Отчет АТС'!$B:$B,7)+'[1]2. Иные услуги'!$D$11+('[1]3. Услуги по передаче'!$G$10)+('[1]4. СН (Установленные)'!$E$12*1000)+'[1]5. Плата за УРП'!$D$6</f>
        <v>1125.582000233991</v>
      </c>
      <c r="J83" s="34">
        <f>SUMIFS('[1]1. Отчет АТС'!$C:$C,'[1]1. Отчет АТС'!$A:$A,$A83,'[1]1. Отчет АТС'!$B:$B,8)+'[1]2. Иные услуги'!$D$11+('[1]3. Услуги по передаче'!$G$10)+('[1]4. СН (Установленные)'!$E$12*1000)+'[1]5. Плата за УРП'!$D$6</f>
        <v>2751.372000233991</v>
      </c>
      <c r="K83" s="34">
        <f>SUMIFS('[1]1. Отчет АТС'!$C:$C,'[1]1. Отчет АТС'!$A:$A,$A83,'[1]1. Отчет АТС'!$B:$B,9)+'[1]2. Иные услуги'!$D$11+('[1]3. Услуги по передаче'!$G$10)+('[1]4. СН (Установленные)'!$E$12*1000)+'[1]5. Плата за УРП'!$D$6</f>
        <v>2999.392000233991</v>
      </c>
      <c r="L83" s="34">
        <f>SUMIFS('[1]1. Отчет АТС'!$C:$C,'[1]1. Отчет АТС'!$A:$A,$A83,'[1]1. Отчет АТС'!$B:$B,10)+'[1]2. Иные услуги'!$D$11+('[1]3. Услуги по передаче'!$G$10)+('[1]4. СН (Установленные)'!$E$12*1000)+'[1]5. Плата за УРП'!$D$6</f>
        <v>3022.4220002339912</v>
      </c>
      <c r="M83" s="34">
        <f>SUMIFS('[1]1. Отчет АТС'!$C:$C,'[1]1. Отчет АТС'!$A:$A,$A83,'[1]1. Отчет АТС'!$B:$B,11)+'[1]2. Иные услуги'!$D$11+('[1]3. Услуги по передаче'!$G$10)+('[1]4. СН (Установленные)'!$E$12*1000)+'[1]5. Плата за УРП'!$D$6</f>
        <v>3011.9520002339909</v>
      </c>
      <c r="N83" s="34">
        <f>SUMIFS('[1]1. Отчет АТС'!$C:$C,'[1]1. Отчет АТС'!$A:$A,$A83,'[1]1. Отчет АТС'!$B:$B,12)+'[1]2. Иные услуги'!$D$11+('[1]3. Услуги по передаче'!$G$10)+('[1]4. СН (Установленные)'!$E$12*1000)+'[1]5. Плата за УРП'!$D$6</f>
        <v>3013.642000233991</v>
      </c>
      <c r="O83" s="34">
        <f>SUMIFS('[1]1. Отчет АТС'!$C:$C,'[1]1. Отчет АТС'!$A:$A,$A83,'[1]1. Отчет АТС'!$B:$B,13)+'[1]2. Иные услуги'!$D$11+('[1]3. Услуги по передаче'!$G$10)+('[1]4. СН (Установленные)'!$E$12*1000)+'[1]5. Плата за УРП'!$D$6</f>
        <v>3014.4220002339912</v>
      </c>
      <c r="P83" s="34">
        <f>SUMIFS('[1]1. Отчет АТС'!$C:$C,'[1]1. Отчет АТС'!$A:$A,$A83,'[1]1. Отчет АТС'!$B:$B,14)+'[1]2. Иные услуги'!$D$11+('[1]3. Услуги по передаче'!$G$10)+('[1]4. СН (Установленные)'!$E$12*1000)+'[1]5. Плата за УРП'!$D$6</f>
        <v>3014.622000233991</v>
      </c>
      <c r="Q83" s="34">
        <f>SUMIFS('[1]1. Отчет АТС'!$C:$C,'[1]1. Отчет АТС'!$A:$A,$A83,'[1]1. Отчет АТС'!$B:$B,15)+'[1]2. Иные услуги'!$D$11+('[1]3. Услуги по передаче'!$G$10)+('[1]4. СН (Установленные)'!$E$12*1000)+'[1]5. Плата за УРП'!$D$6</f>
        <v>3015.6820002339909</v>
      </c>
      <c r="R83" s="34">
        <f>SUMIFS('[1]1. Отчет АТС'!$C:$C,'[1]1. Отчет АТС'!$A:$A,$A83,'[1]1. Отчет АТС'!$B:$B,16)+'[1]2. Иные услуги'!$D$11+('[1]3. Услуги по передаче'!$G$10)+('[1]4. СН (Установленные)'!$E$12*1000)+'[1]5. Плата за УРП'!$D$6</f>
        <v>3015.9920002339909</v>
      </c>
      <c r="S83" s="34">
        <f>SUMIFS('[1]1. Отчет АТС'!$C:$C,'[1]1. Отчет АТС'!$A:$A,$A83,'[1]1. Отчет АТС'!$B:$B,17)+'[1]2. Иные услуги'!$D$11+('[1]3. Услуги по передаче'!$G$10)+('[1]4. СН (Установленные)'!$E$12*1000)+'[1]5. Плата за УРП'!$D$6</f>
        <v>3042.6920002339912</v>
      </c>
      <c r="T83" s="34">
        <f>SUMIFS('[1]1. Отчет АТС'!$C:$C,'[1]1. Отчет АТС'!$A:$A,$A83,'[1]1. Отчет АТС'!$B:$B,18)+'[1]2. Иные услуги'!$D$11+('[1]3. Услуги по передаче'!$G$10)+('[1]4. СН (Установленные)'!$E$12*1000)+'[1]5. Плата за УРП'!$D$6</f>
        <v>3027.5020002339911</v>
      </c>
      <c r="U83" s="34">
        <f>SUMIFS('[1]1. Отчет АТС'!$C:$C,'[1]1. Отчет АТС'!$A:$A,$A83,'[1]1. Отчет АТС'!$B:$B,19)+'[1]2. Иные услуги'!$D$11+('[1]3. Услуги по передаче'!$G$10)+('[1]4. СН (Установленные)'!$E$12*1000)+'[1]5. Плата за УРП'!$D$6</f>
        <v>2992.602000233991</v>
      </c>
      <c r="V83" s="34">
        <f>SUMIFS('[1]1. Отчет АТС'!$C:$C,'[1]1. Отчет АТС'!$A:$A,$A83,'[1]1. Отчет АТС'!$B:$B,20)+'[1]2. Иные услуги'!$D$11+('[1]3. Услуги по передаче'!$G$10)+('[1]4. СН (Установленные)'!$E$12*1000)+'[1]5. Плата за УРП'!$D$6</f>
        <v>3008.4820002339911</v>
      </c>
      <c r="W83" s="34">
        <f>SUMIFS('[1]1. Отчет АТС'!$C:$C,'[1]1. Отчет АТС'!$A:$A,$A83,'[1]1. Отчет АТС'!$B:$B,21)+'[1]2. Иные услуги'!$D$11+('[1]3. Услуги по передаче'!$G$10)+('[1]4. СН (Установленные)'!$E$12*1000)+'[1]5. Плата за УРП'!$D$6</f>
        <v>3006.4220002339912</v>
      </c>
      <c r="X83" s="34">
        <f>SUMIFS('[1]1. Отчет АТС'!$C:$C,'[1]1. Отчет АТС'!$A:$A,$A83,'[1]1. Отчет АТС'!$B:$B,22)+'[1]2. Иные услуги'!$D$11+('[1]3. Услуги по передаче'!$G$10)+('[1]4. СН (Установленные)'!$E$12*1000)+'[1]5. Плата за УРП'!$D$6</f>
        <v>2561.8220002339908</v>
      </c>
      <c r="Y83" s="34">
        <f>SUMIFS('[1]1. Отчет АТС'!$C:$C,'[1]1. Отчет АТС'!$A:$A,$A83,'[1]1. Отчет АТС'!$B:$B,23)+'[1]2. Иные услуги'!$D$11+('[1]3. Услуги по передаче'!$G$10)+('[1]4. СН (Установленные)'!$E$12*1000)+'[1]5. Плата за УРП'!$D$6</f>
        <v>2248.0920002339908</v>
      </c>
    </row>
    <row r="84" spans="1:25" ht="15">
      <c r="A84" s="33">
        <v>45449</v>
      </c>
      <c r="B84" s="34">
        <f>SUMIFS('[1]1. Отчет АТС'!$C:$C,'[1]1. Отчет АТС'!$A:$A,$A84,'[1]1. Отчет АТС'!$B:$B,0)+'[1]2. Иные услуги'!$D$11+('[1]3. Услуги по передаче'!$G$10)+('[1]4. СН (Установленные)'!$E$12*1000)+'[1]5. Плата за УРП'!$D$6</f>
        <v>1895.582000233991</v>
      </c>
      <c r="C84" s="34">
        <f>SUMIFS('[1]1. Отчет АТС'!$C:$C,'[1]1. Отчет АТС'!$A:$A,$A84,'[1]1. Отчет АТС'!$B:$B,1)+'[1]2. Иные услуги'!$D$11+('[1]3. Услуги по передаче'!$G$10)+('[1]4. СН (Установленные)'!$E$12*1000)+'[1]5. Плата за УРП'!$D$6</f>
        <v>1781.372000233991</v>
      </c>
      <c r="D84" s="34">
        <f>SUMIFS('[1]1. Отчет АТС'!$C:$C,'[1]1. Отчет АТС'!$A:$A,$A84,'[1]1. Отчет АТС'!$B:$B,2)+'[1]2. Иные услуги'!$D$11+('[1]3. Услуги по передаче'!$G$10)+('[1]4. СН (Установленные)'!$E$12*1000)+'[1]5. Плата за УРП'!$D$6</f>
        <v>1674.2720002339909</v>
      </c>
      <c r="E84" s="34">
        <f>SUMIFS('[1]1. Отчет АТС'!$C:$C,'[1]1. Отчет АТС'!$A:$A,$A84,'[1]1. Отчет АТС'!$B:$B,3)+'[1]2. Иные услуги'!$D$11+('[1]3. Услуги по передаче'!$G$10)+('[1]4. СН (Установленные)'!$E$12*1000)+'[1]5. Плата за УРП'!$D$6</f>
        <v>1017.4820002339909</v>
      </c>
      <c r="F84" s="34">
        <f>SUMIFS('[1]1. Отчет АТС'!$C:$C,'[1]1. Отчет АТС'!$A:$A,$A84,'[1]1. Отчет АТС'!$B:$B,4)+'[1]2. Иные услуги'!$D$11+('[1]3. Услуги по передаче'!$G$10)+('[1]4. СН (Установленные)'!$E$12*1000)+'[1]5. Плата за УРП'!$D$6</f>
        <v>1017.4820002339909</v>
      </c>
      <c r="G84" s="34">
        <f>SUMIFS('[1]1. Отчет АТС'!$C:$C,'[1]1. Отчет АТС'!$A:$A,$A84,'[1]1. Отчет АТС'!$B:$B,5)+'[1]2. Иные услуги'!$D$11+('[1]3. Услуги по передаче'!$G$10)+('[1]4. СН (Установленные)'!$E$12*1000)+'[1]5. Плата за УРП'!$D$6</f>
        <v>1017.4820002339909</v>
      </c>
      <c r="H84" s="34">
        <f>SUMIFS('[1]1. Отчет АТС'!$C:$C,'[1]1. Отчет АТС'!$A:$A,$A84,'[1]1. Отчет АТС'!$B:$B,6)+'[1]2. Иные услуги'!$D$11+('[1]3. Услуги по передаче'!$G$10)+('[1]4. СН (Установленные)'!$E$12*1000)+'[1]5. Плата за УРП'!$D$6</f>
        <v>1158.122000233991</v>
      </c>
      <c r="I84" s="34">
        <f>SUMIFS('[1]1. Отчет АТС'!$C:$C,'[1]1. Отчет АТС'!$A:$A,$A84,'[1]1. Отчет АТС'!$B:$B,7)+'[1]2. Иные услуги'!$D$11+('[1]3. Услуги по передаче'!$G$10)+('[1]4. СН (Установленные)'!$E$12*1000)+'[1]5. Плата за УРП'!$D$6</f>
        <v>2131.6520002339912</v>
      </c>
      <c r="J84" s="34">
        <f>SUMIFS('[1]1. Отчет АТС'!$C:$C,'[1]1. Отчет АТС'!$A:$A,$A84,'[1]1. Отчет АТС'!$B:$B,8)+'[1]2. Иные услуги'!$D$11+('[1]3. Услуги по передаче'!$G$10)+('[1]4. СН (Установленные)'!$E$12*1000)+'[1]5. Плата за УРП'!$D$6</f>
        <v>2596.872000233991</v>
      </c>
      <c r="K84" s="34">
        <f>SUMIFS('[1]1. Отчет АТС'!$C:$C,'[1]1. Отчет АТС'!$A:$A,$A84,'[1]1. Отчет АТС'!$B:$B,9)+'[1]2. Иные услуги'!$D$11+('[1]3. Услуги по передаче'!$G$10)+('[1]4. СН (Установленные)'!$E$12*1000)+'[1]5. Плата за УРП'!$D$6</f>
        <v>2995.8420002339908</v>
      </c>
      <c r="L84" s="34">
        <f>SUMIFS('[1]1. Отчет АТС'!$C:$C,'[1]1. Отчет АТС'!$A:$A,$A84,'[1]1. Отчет АТС'!$B:$B,10)+'[1]2. Иные услуги'!$D$11+('[1]3. Услуги по передаче'!$G$10)+('[1]4. СН (Установленные)'!$E$12*1000)+'[1]5. Плата за УРП'!$D$6</f>
        <v>3036.332000233991</v>
      </c>
      <c r="M84" s="34">
        <f>SUMIFS('[1]1. Отчет АТС'!$C:$C,'[1]1. Отчет АТС'!$A:$A,$A84,'[1]1. Отчет АТС'!$B:$B,11)+'[1]2. Иные услуги'!$D$11+('[1]3. Услуги по передаче'!$G$10)+('[1]4. СН (Установленные)'!$E$12*1000)+'[1]5. Плата за УРП'!$D$6</f>
        <v>3042.3120002339911</v>
      </c>
      <c r="N84" s="34">
        <f>SUMIFS('[1]1. Отчет АТС'!$C:$C,'[1]1. Отчет АТС'!$A:$A,$A84,'[1]1. Отчет АТС'!$B:$B,12)+'[1]2. Иные услуги'!$D$11+('[1]3. Услуги по передаче'!$G$10)+('[1]4. СН (Установленные)'!$E$12*1000)+'[1]5. Плата за УРП'!$D$6</f>
        <v>3038.2920002339911</v>
      </c>
      <c r="O84" s="34">
        <f>SUMIFS('[1]1. Отчет АТС'!$C:$C,'[1]1. Отчет АТС'!$A:$A,$A84,'[1]1. Отчет АТС'!$B:$B,13)+'[1]2. Иные услуги'!$D$11+('[1]3. Услуги по передаче'!$G$10)+('[1]4. СН (Установленные)'!$E$12*1000)+'[1]5. Плата за УРП'!$D$6</f>
        <v>3034.082000233991</v>
      </c>
      <c r="P84" s="34">
        <f>SUMIFS('[1]1. Отчет АТС'!$C:$C,'[1]1. Отчет АТС'!$A:$A,$A84,'[1]1. Отчет АТС'!$B:$B,14)+'[1]2. Иные услуги'!$D$11+('[1]3. Услуги по передаче'!$G$10)+('[1]4. СН (Установленные)'!$E$12*1000)+'[1]5. Плата за УРП'!$D$6</f>
        <v>3056.0120002339909</v>
      </c>
      <c r="Q84" s="34">
        <f>SUMIFS('[1]1. Отчет АТС'!$C:$C,'[1]1. Отчет АТС'!$A:$A,$A84,'[1]1. Отчет АТС'!$B:$B,15)+'[1]2. Иные услуги'!$D$11+('[1]3. Услуги по передаче'!$G$10)+('[1]4. СН (Установленные)'!$E$12*1000)+'[1]5. Плата за УРП'!$D$6</f>
        <v>3062.1520002339907</v>
      </c>
      <c r="R84" s="34">
        <f>SUMIFS('[1]1. Отчет АТС'!$C:$C,'[1]1. Отчет АТС'!$A:$A,$A84,'[1]1. Отчет АТС'!$B:$B,16)+'[1]2. Иные услуги'!$D$11+('[1]3. Услуги по передаче'!$G$10)+('[1]4. СН (Установленные)'!$E$12*1000)+'[1]5. Плата за УРП'!$D$6</f>
        <v>3050.2620002339909</v>
      </c>
      <c r="S84" s="34">
        <f>SUMIFS('[1]1. Отчет АТС'!$C:$C,'[1]1. Отчет АТС'!$A:$A,$A84,'[1]1. Отчет АТС'!$B:$B,17)+'[1]2. Иные услуги'!$D$11+('[1]3. Услуги по передаче'!$G$10)+('[1]4. СН (Установленные)'!$E$12*1000)+'[1]5. Плата за УРП'!$D$6</f>
        <v>3035.2520002339911</v>
      </c>
      <c r="T84" s="34">
        <f>SUMIFS('[1]1. Отчет АТС'!$C:$C,'[1]1. Отчет АТС'!$A:$A,$A84,'[1]1. Отчет АТС'!$B:$B,18)+'[1]2. Иные услуги'!$D$11+('[1]3. Услуги по передаче'!$G$10)+('[1]4. СН (Установленные)'!$E$12*1000)+'[1]5. Плата за УРП'!$D$6</f>
        <v>3019.142000233991</v>
      </c>
      <c r="U84" s="34">
        <f>SUMIFS('[1]1. Отчет АТС'!$C:$C,'[1]1. Отчет АТС'!$A:$A,$A84,'[1]1. Отчет АТС'!$B:$B,19)+'[1]2. Иные услуги'!$D$11+('[1]3. Услуги по передаче'!$G$10)+('[1]4. СН (Установленные)'!$E$12*1000)+'[1]5. Плата за УРП'!$D$6</f>
        <v>2842.122000233991</v>
      </c>
      <c r="V84" s="34">
        <f>SUMIFS('[1]1. Отчет АТС'!$C:$C,'[1]1. Отчет АТС'!$A:$A,$A84,'[1]1. Отчет АТС'!$B:$B,20)+'[1]2. Иные услуги'!$D$11+('[1]3. Услуги по передаче'!$G$10)+('[1]4. СН (Установленные)'!$E$12*1000)+'[1]5. Плата за УРП'!$D$6</f>
        <v>2928.1720002339912</v>
      </c>
      <c r="W84" s="34">
        <f>SUMIFS('[1]1. Отчет АТС'!$C:$C,'[1]1. Отчет АТС'!$A:$A,$A84,'[1]1. Отчет АТС'!$B:$B,21)+'[1]2. Иные услуги'!$D$11+('[1]3. Услуги по передаче'!$G$10)+('[1]4. СН (Установленные)'!$E$12*1000)+'[1]5. Плата за УРП'!$D$6</f>
        <v>2844.8420002339908</v>
      </c>
      <c r="X84" s="34">
        <f>SUMIFS('[1]1. Отчет АТС'!$C:$C,'[1]1. Отчет АТС'!$A:$A,$A84,'[1]1. Отчет АТС'!$B:$B,22)+'[1]2. Иные услуги'!$D$11+('[1]3. Услуги по передаче'!$G$10)+('[1]4. СН (Установленные)'!$E$12*1000)+'[1]5. Плата за УРП'!$D$6</f>
        <v>2394.0120002339909</v>
      </c>
      <c r="Y84" s="34">
        <f>SUMIFS('[1]1. Отчет АТС'!$C:$C,'[1]1. Отчет АТС'!$A:$A,$A84,'[1]1. Отчет АТС'!$B:$B,23)+'[1]2. Иные услуги'!$D$11+('[1]3. Услуги по передаче'!$G$10)+('[1]4. СН (Установленные)'!$E$12*1000)+'[1]5. Плата за УРП'!$D$6</f>
        <v>2107.9420002339912</v>
      </c>
    </row>
    <row r="85" spans="1:25" ht="15">
      <c r="A85" s="33">
        <v>45450</v>
      </c>
      <c r="B85" s="34">
        <f>SUMIFS('[1]1. Отчет АТС'!$C:$C,'[1]1. Отчет АТС'!$A:$A,$A85,'[1]1. Отчет АТС'!$B:$B,0)+'[1]2. Иные услуги'!$D$11+('[1]3. Услуги по передаче'!$G$10)+('[1]4. СН (Установленные)'!$E$12*1000)+'[1]5. Плата за УРП'!$D$6</f>
        <v>1950.3420002339908</v>
      </c>
      <c r="C85" s="34">
        <f>SUMIFS('[1]1. Отчет АТС'!$C:$C,'[1]1. Отчет АТС'!$A:$A,$A85,'[1]1. Отчет АТС'!$B:$B,1)+'[1]2. Иные услуги'!$D$11+('[1]3. Услуги по передаче'!$G$10)+('[1]4. СН (Установленные)'!$E$12*1000)+'[1]5. Плата за УРП'!$D$6</f>
        <v>1764.3020002339908</v>
      </c>
      <c r="D85" s="34">
        <f>SUMIFS('[1]1. Отчет АТС'!$C:$C,'[1]1. Отчет АТС'!$A:$A,$A85,'[1]1. Отчет АТС'!$B:$B,2)+'[1]2. Иные услуги'!$D$11+('[1]3. Услуги по передаче'!$G$10)+('[1]4. СН (Установленные)'!$E$12*1000)+'[1]5. Плата за УРП'!$D$6</f>
        <v>1126.2620002339909</v>
      </c>
      <c r="E85" s="34">
        <f>SUMIFS('[1]1. Отчет АТС'!$C:$C,'[1]1. Отчет АТС'!$A:$A,$A85,'[1]1. Отчет АТС'!$B:$B,3)+'[1]2. Иные услуги'!$D$11+('[1]3. Услуги по передаче'!$G$10)+('[1]4. СН (Установленные)'!$E$12*1000)+'[1]5. Плата за УРП'!$D$6</f>
        <v>1113.362000233991</v>
      </c>
      <c r="F85" s="34">
        <f>SUMIFS('[1]1. Отчет АТС'!$C:$C,'[1]1. Отчет АТС'!$A:$A,$A85,'[1]1. Отчет АТС'!$B:$B,4)+'[1]2. Иные услуги'!$D$11+('[1]3. Услуги по передаче'!$G$10)+('[1]4. СН (Установленные)'!$E$12*1000)+'[1]5. Плата за УРП'!$D$6</f>
        <v>1106.4320002339909</v>
      </c>
      <c r="G85" s="34">
        <f>SUMIFS('[1]1. Отчет АТС'!$C:$C,'[1]1. Отчет АТС'!$A:$A,$A85,'[1]1. Отчет АТС'!$B:$B,5)+'[1]2. Иные услуги'!$D$11+('[1]3. Услуги по передаче'!$G$10)+('[1]4. СН (Установленные)'!$E$12*1000)+'[1]5. Плата за УРП'!$D$6</f>
        <v>1131.5320002339909</v>
      </c>
      <c r="H85" s="34">
        <f>SUMIFS('[1]1. Отчет АТС'!$C:$C,'[1]1. Отчет АТС'!$A:$A,$A85,'[1]1. Отчет АТС'!$B:$B,6)+'[1]2. Иные услуги'!$D$11+('[1]3. Услуги по передаче'!$G$10)+('[1]4. СН (Установленные)'!$E$12*1000)+'[1]5. Плата за УРП'!$D$6</f>
        <v>1981.3020002339908</v>
      </c>
      <c r="I85" s="34">
        <f>SUMIFS('[1]1. Отчет АТС'!$C:$C,'[1]1. Отчет АТС'!$A:$A,$A85,'[1]1. Отчет АТС'!$B:$B,7)+'[1]2. Иные услуги'!$D$11+('[1]3. Услуги по передаче'!$G$10)+('[1]4. СН (Установленные)'!$E$12*1000)+'[1]5. Плата за УРП'!$D$6</f>
        <v>2273.1320002339912</v>
      </c>
      <c r="J85" s="34">
        <f>SUMIFS('[1]1. Отчет АТС'!$C:$C,'[1]1. Отчет АТС'!$A:$A,$A85,'[1]1. Отчет АТС'!$B:$B,8)+'[1]2. Иные услуги'!$D$11+('[1]3. Услуги по передаче'!$G$10)+('[1]4. СН (Установленные)'!$E$12*1000)+'[1]5. Плата за УРП'!$D$6</f>
        <v>2643.122000233991</v>
      </c>
      <c r="K85" s="34">
        <f>SUMIFS('[1]1. Отчет АТС'!$C:$C,'[1]1. Отчет АТС'!$A:$A,$A85,'[1]1. Отчет АТС'!$B:$B,9)+'[1]2. Иные услуги'!$D$11+('[1]3. Услуги по передаче'!$G$10)+('[1]4. СН (Установленные)'!$E$12*1000)+'[1]5. Плата за УРП'!$D$6</f>
        <v>3017.5920002339908</v>
      </c>
      <c r="L85" s="34">
        <f>SUMIFS('[1]1. Отчет АТС'!$C:$C,'[1]1. Отчет АТС'!$A:$A,$A85,'[1]1. Отчет АТС'!$B:$B,10)+'[1]2. Иные услуги'!$D$11+('[1]3. Услуги по передаче'!$G$10)+('[1]4. СН (Установленные)'!$E$12*1000)+'[1]5. Плата за УРП'!$D$6</f>
        <v>3019.392000233991</v>
      </c>
      <c r="M85" s="34">
        <f>SUMIFS('[1]1. Отчет АТС'!$C:$C,'[1]1. Отчет АТС'!$A:$A,$A85,'[1]1. Отчет АТС'!$B:$B,11)+'[1]2. Иные услуги'!$D$11+('[1]3. Услуги по передаче'!$G$10)+('[1]4. СН (Установленные)'!$E$12*1000)+'[1]5. Плата за УРП'!$D$6</f>
        <v>3021.5320002339909</v>
      </c>
      <c r="N85" s="34">
        <f>SUMIFS('[1]1. Отчет АТС'!$C:$C,'[1]1. Отчет АТС'!$A:$A,$A85,'[1]1. Отчет АТС'!$B:$B,12)+'[1]2. Иные услуги'!$D$11+('[1]3. Услуги по передаче'!$G$10)+('[1]4. СН (Установленные)'!$E$12*1000)+'[1]5. Плата за УРП'!$D$6</f>
        <v>3025.332000233991</v>
      </c>
      <c r="O85" s="34">
        <f>SUMIFS('[1]1. Отчет АТС'!$C:$C,'[1]1. Отчет АТС'!$A:$A,$A85,'[1]1. Отчет АТС'!$B:$B,13)+'[1]2. Иные услуги'!$D$11+('[1]3. Услуги по передаче'!$G$10)+('[1]4. СН (Установленные)'!$E$12*1000)+'[1]5. Плата за УРП'!$D$6</f>
        <v>3022.9620002339911</v>
      </c>
      <c r="P85" s="34">
        <f>SUMIFS('[1]1. Отчет АТС'!$C:$C,'[1]1. Отчет АТС'!$A:$A,$A85,'[1]1. Отчет АТС'!$B:$B,14)+'[1]2. Иные услуги'!$D$11+('[1]3. Услуги по передаче'!$G$10)+('[1]4. СН (Установленные)'!$E$12*1000)+'[1]5. Плата за УРП'!$D$6</f>
        <v>3028.9620002339911</v>
      </c>
      <c r="Q85" s="34">
        <f>SUMIFS('[1]1. Отчет АТС'!$C:$C,'[1]1. Отчет АТС'!$A:$A,$A85,'[1]1. Отчет АТС'!$B:$B,15)+'[1]2. Иные услуги'!$D$11+('[1]3. Услуги по передаче'!$G$10)+('[1]4. СН (Установленные)'!$E$12*1000)+'[1]5. Плата за УРП'!$D$6</f>
        <v>3029.7020002339909</v>
      </c>
      <c r="R85" s="34">
        <f>SUMIFS('[1]1. Отчет АТС'!$C:$C,'[1]1. Отчет АТС'!$A:$A,$A85,'[1]1. Отчет АТС'!$B:$B,16)+'[1]2. Иные услуги'!$D$11+('[1]3. Услуги по передаче'!$G$10)+('[1]4. СН (Установленные)'!$E$12*1000)+'[1]5. Плата за УРП'!$D$6</f>
        <v>3067.2920002339906</v>
      </c>
      <c r="S85" s="34">
        <f>SUMIFS('[1]1. Отчет АТС'!$C:$C,'[1]1. Отчет АТС'!$A:$A,$A85,'[1]1. Отчет АТС'!$B:$B,17)+'[1]2. Иные услуги'!$D$11+('[1]3. Услуги по передаче'!$G$10)+('[1]4. СН (Установленные)'!$E$12*1000)+'[1]5. Плата за УРП'!$D$6</f>
        <v>3046.9320002339909</v>
      </c>
      <c r="T85" s="34">
        <f>SUMIFS('[1]1. Отчет АТС'!$C:$C,'[1]1. Отчет АТС'!$A:$A,$A85,'[1]1. Отчет АТС'!$B:$B,18)+'[1]2. Иные услуги'!$D$11+('[1]3. Услуги по передаче'!$G$10)+('[1]4. СН (Установленные)'!$E$12*1000)+'[1]5. Плата за УРП'!$D$6</f>
        <v>3057.4620002339911</v>
      </c>
      <c r="U85" s="34">
        <f>SUMIFS('[1]1. Отчет АТС'!$C:$C,'[1]1. Отчет АТС'!$A:$A,$A85,'[1]1. Отчет АТС'!$B:$B,19)+'[1]2. Иные услуги'!$D$11+('[1]3. Услуги по передаче'!$G$10)+('[1]4. СН (Установленные)'!$E$12*1000)+'[1]5. Плата за УРП'!$D$6</f>
        <v>3022.6120002339912</v>
      </c>
      <c r="V85" s="34">
        <f>SUMIFS('[1]1. Отчет АТС'!$C:$C,'[1]1. Отчет АТС'!$A:$A,$A85,'[1]1. Отчет АТС'!$B:$B,20)+'[1]2. Иные услуги'!$D$11+('[1]3. Услуги по передаче'!$G$10)+('[1]4. СН (Установленные)'!$E$12*1000)+'[1]5. Плата за УРП'!$D$6</f>
        <v>3058.8020002339908</v>
      </c>
      <c r="W85" s="34">
        <f>SUMIFS('[1]1. Отчет АТС'!$C:$C,'[1]1. Отчет АТС'!$A:$A,$A85,'[1]1. Отчет АТС'!$B:$B,21)+'[1]2. Иные услуги'!$D$11+('[1]3. Услуги по передаче'!$G$10)+('[1]4. СН (Установленные)'!$E$12*1000)+'[1]5. Плата за УРП'!$D$6</f>
        <v>3050.9320002339909</v>
      </c>
      <c r="X85" s="34">
        <f>SUMIFS('[1]1. Отчет АТС'!$C:$C,'[1]1. Отчет АТС'!$A:$A,$A85,'[1]1. Отчет АТС'!$B:$B,22)+'[1]2. Иные услуги'!$D$11+('[1]3. Услуги по передаче'!$G$10)+('[1]4. СН (Установленные)'!$E$12*1000)+'[1]5. Плата за УРП'!$D$6</f>
        <v>2669.5920002339908</v>
      </c>
      <c r="Y85" s="34">
        <f>SUMIFS('[1]1. Отчет АТС'!$C:$C,'[1]1. Отчет АТС'!$A:$A,$A85,'[1]1. Отчет АТС'!$B:$B,23)+'[1]2. Иные услуги'!$D$11+('[1]3. Услуги по передаче'!$G$10)+('[1]4. СН (Установленные)'!$E$12*1000)+'[1]5. Плата за УРП'!$D$6</f>
        <v>2299.0320002339909</v>
      </c>
    </row>
    <row r="86" spans="1:25" ht="15">
      <c r="A86" s="33">
        <v>45451</v>
      </c>
      <c r="B86" s="34">
        <f>SUMIFS('[1]1. Отчет АТС'!$C:$C,'[1]1. Отчет АТС'!$A:$A,$A86,'[1]1. Отчет АТС'!$B:$B,0)+'[1]2. Иные услуги'!$D$11+('[1]3. Услуги по передаче'!$G$10)+('[1]4. СН (Установленные)'!$E$12*1000)+'[1]5. Плата за УРП'!$D$6</f>
        <v>2228.7920002339911</v>
      </c>
      <c r="C86" s="34">
        <f>SUMIFS('[1]1. Отчет АТС'!$C:$C,'[1]1. Отчет АТС'!$A:$A,$A86,'[1]1. Отчет АТС'!$B:$B,1)+'[1]2. Иные услуги'!$D$11+('[1]3. Услуги по передаче'!$G$10)+('[1]4. СН (Установленные)'!$E$12*1000)+'[1]5. Плата за УРП'!$D$6</f>
        <v>2009.892000233991</v>
      </c>
      <c r="D86" s="34">
        <f>SUMIFS('[1]1. Отчет АТС'!$C:$C,'[1]1. Отчет АТС'!$A:$A,$A86,'[1]1. Отчет АТС'!$B:$B,2)+'[1]2. Иные услуги'!$D$11+('[1]3. Услуги по передаче'!$G$10)+('[1]4. СН (Установленные)'!$E$12*1000)+'[1]5. Плата за УРП'!$D$6</f>
        <v>1869.642000233991</v>
      </c>
      <c r="E86" s="34">
        <f>SUMIFS('[1]1. Отчет АТС'!$C:$C,'[1]1. Отчет АТС'!$A:$A,$A86,'[1]1. Отчет АТС'!$B:$B,3)+'[1]2. Иные услуги'!$D$11+('[1]3. Услуги по передаче'!$G$10)+('[1]4. СН (Установленные)'!$E$12*1000)+'[1]5. Плата за УРП'!$D$6</f>
        <v>1810.7320002339909</v>
      </c>
      <c r="F86" s="34">
        <f>SUMIFS('[1]1. Отчет АТС'!$C:$C,'[1]1. Отчет АТС'!$A:$A,$A86,'[1]1. Отчет АТС'!$B:$B,4)+'[1]2. Иные услуги'!$D$11+('[1]3. Услуги по передаче'!$G$10)+('[1]4. СН (Установленные)'!$E$12*1000)+'[1]5. Плата за УРП'!$D$6</f>
        <v>1814.4320002339909</v>
      </c>
      <c r="G86" s="34">
        <f>SUMIFS('[1]1. Отчет АТС'!$C:$C,'[1]1. Отчет АТС'!$A:$A,$A86,'[1]1. Отчет АТС'!$B:$B,5)+'[1]2. Иные услуги'!$D$11+('[1]3. Услуги по передаче'!$G$10)+('[1]4. СН (Установленные)'!$E$12*1000)+'[1]5. Плата за УРП'!$D$6</f>
        <v>1929.6520002339907</v>
      </c>
      <c r="H86" s="34">
        <f>SUMIFS('[1]1. Отчет АТС'!$C:$C,'[1]1. Отчет АТС'!$A:$A,$A86,'[1]1. Отчет АТС'!$B:$B,6)+'[1]2. Иные услуги'!$D$11+('[1]3. Услуги по передаче'!$G$10)+('[1]4. СН (Установленные)'!$E$12*1000)+'[1]5. Плата за УРП'!$D$6</f>
        <v>2054.6520002339912</v>
      </c>
      <c r="I86" s="34">
        <f>SUMIFS('[1]1. Отчет АТС'!$C:$C,'[1]1. Отчет АТС'!$A:$A,$A86,'[1]1. Отчет АТС'!$B:$B,7)+'[1]2. Иные услуги'!$D$11+('[1]3. Услуги по передаче'!$G$10)+('[1]4. СН (Установленные)'!$E$12*1000)+'[1]5. Плата за УРП'!$D$6</f>
        <v>2241.5420002339911</v>
      </c>
      <c r="J86" s="34">
        <f>SUMIFS('[1]1. Отчет АТС'!$C:$C,'[1]1. Отчет АТС'!$A:$A,$A86,'[1]1. Отчет АТС'!$B:$B,8)+'[1]2. Иные услуги'!$D$11+('[1]3. Услуги по передаче'!$G$10)+('[1]4. СН (Установленные)'!$E$12*1000)+'[1]5. Плата за УРП'!$D$6</f>
        <v>2737.5420002339911</v>
      </c>
      <c r="K86" s="34">
        <f>SUMIFS('[1]1. Отчет АТС'!$C:$C,'[1]1. Отчет АТС'!$A:$A,$A86,'[1]1. Отчет АТС'!$B:$B,9)+'[1]2. Иные услуги'!$D$11+('[1]3. Услуги по передаче'!$G$10)+('[1]4. СН (Установленные)'!$E$12*1000)+'[1]5. Плата за УРП'!$D$6</f>
        <v>3046.8120002339911</v>
      </c>
      <c r="L86" s="34">
        <f>SUMIFS('[1]1. Отчет АТС'!$C:$C,'[1]1. Отчет АТС'!$A:$A,$A86,'[1]1. Отчет АТС'!$B:$B,10)+'[1]2. Иные услуги'!$D$11+('[1]3. Услуги по передаче'!$G$10)+('[1]4. СН (Установленные)'!$E$12*1000)+'[1]5. Плата за УРП'!$D$6</f>
        <v>3067.2820002339909</v>
      </c>
      <c r="M86" s="34">
        <f>SUMIFS('[1]1. Отчет АТС'!$C:$C,'[1]1. Отчет АТС'!$A:$A,$A86,'[1]1. Отчет АТС'!$B:$B,11)+'[1]2. Иные услуги'!$D$11+('[1]3. Услуги по передаче'!$G$10)+('[1]4. СН (Установленные)'!$E$12*1000)+'[1]5. Плата за УРП'!$D$6</f>
        <v>3073.3920002339905</v>
      </c>
      <c r="N86" s="34">
        <f>SUMIFS('[1]1. Отчет АТС'!$C:$C,'[1]1. Отчет АТС'!$A:$A,$A86,'[1]1. Отчет АТС'!$B:$B,12)+'[1]2. Иные услуги'!$D$11+('[1]3. Услуги по передаче'!$G$10)+('[1]4. СН (Установленные)'!$E$12*1000)+'[1]5. Плата за УРП'!$D$6</f>
        <v>3077.6520002339907</v>
      </c>
      <c r="O86" s="34">
        <f>SUMIFS('[1]1. Отчет АТС'!$C:$C,'[1]1. Отчет АТС'!$A:$A,$A86,'[1]1. Отчет АТС'!$B:$B,13)+'[1]2. Иные услуги'!$D$11+('[1]3. Услуги по передаче'!$G$10)+('[1]4. СН (Установленные)'!$E$12*1000)+'[1]5. Плата за УРП'!$D$6</f>
        <v>3075.0620002339906</v>
      </c>
      <c r="P86" s="34">
        <f>SUMIFS('[1]1. Отчет АТС'!$C:$C,'[1]1. Отчет АТС'!$A:$A,$A86,'[1]1. Отчет АТС'!$B:$B,14)+'[1]2. Иные услуги'!$D$11+('[1]3. Услуги по передаче'!$G$10)+('[1]4. СН (Установленные)'!$E$12*1000)+'[1]5. Плата за УРП'!$D$6</f>
        <v>3083.4320002339905</v>
      </c>
      <c r="Q86" s="34">
        <f>SUMIFS('[1]1. Отчет АТС'!$C:$C,'[1]1. Отчет АТС'!$A:$A,$A86,'[1]1. Отчет АТС'!$B:$B,15)+'[1]2. Иные услуги'!$D$11+('[1]3. Услуги по передаче'!$G$10)+('[1]4. СН (Установленные)'!$E$12*1000)+'[1]5. Плата за УРП'!$D$6</f>
        <v>3088.2420002339909</v>
      </c>
      <c r="R86" s="34">
        <f>SUMIFS('[1]1. Отчет АТС'!$C:$C,'[1]1. Отчет АТС'!$A:$A,$A86,'[1]1. Отчет АТС'!$B:$B,16)+'[1]2. Иные услуги'!$D$11+('[1]3. Услуги по передаче'!$G$10)+('[1]4. СН (Установленные)'!$E$12*1000)+'[1]5. Плата за УРП'!$D$6</f>
        <v>3102.8820002339908</v>
      </c>
      <c r="S86" s="34">
        <f>SUMIFS('[1]1. Отчет АТС'!$C:$C,'[1]1. Отчет АТС'!$A:$A,$A86,'[1]1. Отчет АТС'!$B:$B,17)+'[1]2. Иные услуги'!$D$11+('[1]3. Услуги по передаче'!$G$10)+('[1]4. СН (Установленные)'!$E$12*1000)+'[1]5. Плата за УРП'!$D$6</f>
        <v>3105.2020002339905</v>
      </c>
      <c r="T86" s="34">
        <f>SUMIFS('[1]1. Отчет АТС'!$C:$C,'[1]1. Отчет АТС'!$A:$A,$A86,'[1]1. Отчет АТС'!$B:$B,18)+'[1]2. Иные услуги'!$D$11+('[1]3. Услуги по передаче'!$G$10)+('[1]4. СН (Установленные)'!$E$12*1000)+'[1]5. Плата за УРП'!$D$6</f>
        <v>3095.9520002339905</v>
      </c>
      <c r="U86" s="34">
        <f>SUMIFS('[1]1. Отчет АТС'!$C:$C,'[1]1. Отчет АТС'!$A:$A,$A86,'[1]1. Отчет АТС'!$B:$B,19)+'[1]2. Иные услуги'!$D$11+('[1]3. Услуги по передаче'!$G$10)+('[1]4. СН (Установленные)'!$E$12*1000)+'[1]5. Плата за УРП'!$D$6</f>
        <v>3078.3020002339908</v>
      </c>
      <c r="V86" s="34">
        <f>SUMIFS('[1]1. Отчет АТС'!$C:$C,'[1]1. Отчет АТС'!$A:$A,$A86,'[1]1. Отчет АТС'!$B:$B,20)+'[1]2. Иные услуги'!$D$11+('[1]3. Услуги по передаче'!$G$10)+('[1]4. СН (Установленные)'!$E$12*1000)+'[1]5. Плата за УРП'!$D$6</f>
        <v>3096.7820002339909</v>
      </c>
      <c r="W86" s="34">
        <f>SUMIFS('[1]1. Отчет АТС'!$C:$C,'[1]1. Отчет АТС'!$A:$A,$A86,'[1]1. Отчет АТС'!$B:$B,21)+'[1]2. Иные услуги'!$D$11+('[1]3. Услуги по передаче'!$G$10)+('[1]4. СН (Установленные)'!$E$12*1000)+'[1]5. Плата за УРП'!$D$6</f>
        <v>3088.0420002339906</v>
      </c>
      <c r="X86" s="34">
        <f>SUMIFS('[1]1. Отчет АТС'!$C:$C,'[1]1. Отчет АТС'!$A:$A,$A86,'[1]1. Отчет АТС'!$B:$B,22)+'[1]2. Иные услуги'!$D$11+('[1]3. Услуги по передаче'!$G$10)+('[1]4. СН (Установленные)'!$E$12*1000)+'[1]5. Плата за УРП'!$D$6</f>
        <v>2983.5220002339911</v>
      </c>
      <c r="Y86" s="34">
        <f>SUMIFS('[1]1. Отчет АТС'!$C:$C,'[1]1. Отчет АТС'!$A:$A,$A86,'[1]1. Отчет АТС'!$B:$B,23)+'[1]2. Иные услуги'!$D$11+('[1]3. Услуги по передаче'!$G$10)+('[1]4. СН (Установленные)'!$E$12*1000)+'[1]5. Плата за УРП'!$D$6</f>
        <v>2474.7420002339909</v>
      </c>
    </row>
    <row r="87" spans="1:25" ht="15">
      <c r="A87" s="33">
        <v>45452</v>
      </c>
      <c r="B87" s="34">
        <f>SUMIFS('[1]1. Отчет АТС'!$C:$C,'[1]1. Отчет АТС'!$A:$A,$A87,'[1]1. Отчет АТС'!$B:$B,0)+'[1]2. Иные услуги'!$D$11+('[1]3. Услуги по передаче'!$G$10)+('[1]4. СН (Установленные)'!$E$12*1000)+'[1]5. Плата за УРП'!$D$6</f>
        <v>2147.642000233991</v>
      </c>
      <c r="C87" s="34">
        <f>SUMIFS('[1]1. Отчет АТС'!$C:$C,'[1]1. Отчет АТС'!$A:$A,$A87,'[1]1. Отчет АТС'!$B:$B,1)+'[1]2. Иные услуги'!$D$11+('[1]3. Услуги по передаче'!$G$10)+('[1]4. СН (Установленные)'!$E$12*1000)+'[1]5. Плата за УРП'!$D$6</f>
        <v>2035.4320002339909</v>
      </c>
      <c r="D87" s="34">
        <f>SUMIFS('[1]1. Отчет АТС'!$C:$C,'[1]1. Отчет АТС'!$A:$A,$A87,'[1]1. Отчет АТС'!$B:$B,2)+'[1]2. Иные услуги'!$D$11+('[1]3. Услуги по передаче'!$G$10)+('[1]4. СН (Установленные)'!$E$12*1000)+'[1]5. Плата за УРП'!$D$6</f>
        <v>1865.1320002339908</v>
      </c>
      <c r="E87" s="34">
        <f>SUMIFS('[1]1. Отчет АТС'!$C:$C,'[1]1. Отчет АТС'!$A:$A,$A87,'[1]1. Отчет АТС'!$B:$B,3)+'[1]2. Иные услуги'!$D$11+('[1]3. Услуги по передаче'!$G$10)+('[1]4. СН (Установленные)'!$E$12*1000)+'[1]5. Плата за УРП'!$D$6</f>
        <v>1779.2920002339908</v>
      </c>
      <c r="F87" s="34">
        <f>SUMIFS('[1]1. Отчет АТС'!$C:$C,'[1]1. Отчет АТС'!$A:$A,$A87,'[1]1. Отчет АТС'!$B:$B,4)+'[1]2. Иные услуги'!$D$11+('[1]3. Услуги по передаче'!$G$10)+('[1]4. СН (Установленные)'!$E$12*1000)+'[1]5. Плата за УРП'!$D$6</f>
        <v>1729.6120002339908</v>
      </c>
      <c r="G87" s="34">
        <f>SUMIFS('[1]1. Отчет АТС'!$C:$C,'[1]1. Отчет АТС'!$A:$A,$A87,'[1]1. Отчет АТС'!$B:$B,5)+'[1]2. Иные услуги'!$D$11+('[1]3. Услуги по передаче'!$G$10)+('[1]4. СН (Установленные)'!$E$12*1000)+'[1]5. Плата за УРП'!$D$6</f>
        <v>1765.9420002339909</v>
      </c>
      <c r="H87" s="34">
        <f>SUMIFS('[1]1. Отчет АТС'!$C:$C,'[1]1. Отчет АТС'!$A:$A,$A87,'[1]1. Отчет АТС'!$B:$B,6)+'[1]2. Иные услуги'!$D$11+('[1]3. Услуги по передаче'!$G$10)+('[1]4. СН (Установленные)'!$E$12*1000)+'[1]5. Плата за УРП'!$D$6</f>
        <v>1764.2720002339909</v>
      </c>
      <c r="I87" s="34">
        <f>SUMIFS('[1]1. Отчет АТС'!$C:$C,'[1]1. Отчет АТС'!$A:$A,$A87,'[1]1. Отчет АТС'!$B:$B,7)+'[1]2. Иные услуги'!$D$11+('[1]3. Услуги по передаче'!$G$10)+('[1]4. СН (Установленные)'!$E$12*1000)+'[1]5. Плата за УРП'!$D$6</f>
        <v>2155.3220002339908</v>
      </c>
      <c r="J87" s="34">
        <f>SUMIFS('[1]1. Отчет АТС'!$C:$C,'[1]1. Отчет АТС'!$A:$A,$A87,'[1]1. Отчет АТС'!$B:$B,8)+'[1]2. Иные услуги'!$D$11+('[1]3. Услуги по передаче'!$G$10)+('[1]4. СН (Установленные)'!$E$12*1000)+'[1]5. Плата за УРП'!$D$6</f>
        <v>2507.7320002339911</v>
      </c>
      <c r="K87" s="34">
        <f>SUMIFS('[1]1. Отчет АТС'!$C:$C,'[1]1. Отчет АТС'!$A:$A,$A87,'[1]1. Отчет АТС'!$B:$B,9)+'[1]2. Иные услуги'!$D$11+('[1]3. Услуги по передаче'!$G$10)+('[1]4. СН (Установленные)'!$E$12*1000)+'[1]5. Плата за УРП'!$D$6</f>
        <v>2913.6820002339909</v>
      </c>
      <c r="L87" s="34">
        <f>SUMIFS('[1]1. Отчет АТС'!$C:$C,'[1]1. Отчет АТС'!$A:$A,$A87,'[1]1. Отчет АТС'!$B:$B,10)+'[1]2. Иные услуги'!$D$11+('[1]3. Услуги по передаче'!$G$10)+('[1]4. СН (Установленные)'!$E$12*1000)+'[1]5. Плата за УРП'!$D$6</f>
        <v>3039.2920002339911</v>
      </c>
      <c r="M87" s="34">
        <f>SUMIFS('[1]1. Отчет АТС'!$C:$C,'[1]1. Отчет АТС'!$A:$A,$A87,'[1]1. Отчет АТС'!$B:$B,11)+'[1]2. Иные услуги'!$D$11+('[1]3. Услуги по передаче'!$G$10)+('[1]4. СН (Установленные)'!$E$12*1000)+'[1]5. Плата за УРП'!$D$6</f>
        <v>3046.3620002339912</v>
      </c>
      <c r="N87" s="34">
        <f>SUMIFS('[1]1. Отчет АТС'!$C:$C,'[1]1. Отчет АТС'!$A:$A,$A87,'[1]1. Отчет АТС'!$B:$B,12)+'[1]2. Иные услуги'!$D$11+('[1]3. Услуги по передаче'!$G$10)+('[1]4. СН (Установленные)'!$E$12*1000)+'[1]5. Плата за УРП'!$D$6</f>
        <v>3046.1720002339912</v>
      </c>
      <c r="O87" s="34">
        <f>SUMIFS('[1]1. Отчет АТС'!$C:$C,'[1]1. Отчет АТС'!$A:$A,$A87,'[1]1. Отчет АТС'!$B:$B,13)+'[1]2. Иные услуги'!$D$11+('[1]3. Услуги по передаче'!$G$10)+('[1]4. СН (Установленные)'!$E$12*1000)+'[1]5. Плата за УРП'!$D$6</f>
        <v>3041.642000233991</v>
      </c>
      <c r="P87" s="34">
        <f>SUMIFS('[1]1. Отчет АТС'!$C:$C,'[1]1. Отчет АТС'!$A:$A,$A87,'[1]1. Отчет АТС'!$B:$B,14)+'[1]2. Иные услуги'!$D$11+('[1]3. Услуги по передаче'!$G$10)+('[1]4. СН (Установленные)'!$E$12*1000)+'[1]5. Плата за УРП'!$D$6</f>
        <v>3046.0420002339911</v>
      </c>
      <c r="Q87" s="34">
        <f>SUMIFS('[1]1. Отчет АТС'!$C:$C,'[1]1. Отчет АТС'!$A:$A,$A87,'[1]1. Отчет АТС'!$B:$B,15)+'[1]2. Иные услуги'!$D$11+('[1]3. Услуги по передаче'!$G$10)+('[1]4. СН (Установленные)'!$E$12*1000)+'[1]5. Плата за УРП'!$D$6</f>
        <v>3046.0620002339911</v>
      </c>
      <c r="R87" s="34">
        <f>SUMIFS('[1]1. Отчет АТС'!$C:$C,'[1]1. Отчет АТС'!$A:$A,$A87,'[1]1. Отчет АТС'!$B:$B,16)+'[1]2. Иные услуги'!$D$11+('[1]3. Услуги по передаче'!$G$10)+('[1]4. СН (Установленные)'!$E$12*1000)+'[1]5. Плата за УРП'!$D$6</f>
        <v>3075.7420002339909</v>
      </c>
      <c r="S87" s="34">
        <f>SUMIFS('[1]1. Отчет АТС'!$C:$C,'[1]1. Отчет АТС'!$A:$A,$A87,'[1]1. Отчет АТС'!$B:$B,17)+'[1]2. Иные услуги'!$D$11+('[1]3. Услуги по передаче'!$G$10)+('[1]4. СН (Установленные)'!$E$12*1000)+'[1]5. Плата за УРП'!$D$6</f>
        <v>3082.8620002339908</v>
      </c>
      <c r="T87" s="34">
        <f>SUMIFS('[1]1. Отчет АТС'!$C:$C,'[1]1. Отчет АТС'!$A:$A,$A87,'[1]1. Отчет АТС'!$B:$B,18)+'[1]2. Иные услуги'!$D$11+('[1]3. Услуги по передаче'!$G$10)+('[1]4. СН (Установленные)'!$E$12*1000)+'[1]5. Плата за УРП'!$D$6</f>
        <v>3080.0720002339908</v>
      </c>
      <c r="U87" s="34">
        <f>SUMIFS('[1]1. Отчет АТС'!$C:$C,'[1]1. Отчет АТС'!$A:$A,$A87,'[1]1. Отчет АТС'!$B:$B,19)+'[1]2. Иные услуги'!$D$11+('[1]3. Услуги по передаче'!$G$10)+('[1]4. СН (Установленные)'!$E$12*1000)+'[1]5. Плата за УРП'!$D$6</f>
        <v>3051.0020002339911</v>
      </c>
      <c r="V87" s="34">
        <f>SUMIFS('[1]1. Отчет АТС'!$C:$C,'[1]1. Отчет АТС'!$A:$A,$A87,'[1]1. Отчет АТС'!$B:$B,20)+'[1]2. Иные услуги'!$D$11+('[1]3. Услуги по передаче'!$G$10)+('[1]4. СН (Установленные)'!$E$12*1000)+'[1]5. Плата за УРП'!$D$6</f>
        <v>3078.5020002339907</v>
      </c>
      <c r="W87" s="34">
        <f>SUMIFS('[1]1. Отчет АТС'!$C:$C,'[1]1. Отчет АТС'!$A:$A,$A87,'[1]1. Отчет АТС'!$B:$B,21)+'[1]2. Иные услуги'!$D$11+('[1]3. Услуги по передаче'!$G$10)+('[1]4. СН (Установленные)'!$E$12*1000)+'[1]5. Плата за УРП'!$D$6</f>
        <v>3062.2620002339909</v>
      </c>
      <c r="X87" s="34">
        <f>SUMIFS('[1]1. Отчет АТС'!$C:$C,'[1]1. Отчет АТС'!$A:$A,$A87,'[1]1. Отчет АТС'!$B:$B,22)+'[1]2. Иные услуги'!$D$11+('[1]3. Услуги по передаче'!$G$10)+('[1]4. СН (Установленные)'!$E$12*1000)+'[1]5. Плата за УРП'!$D$6</f>
        <v>2957.1720002339912</v>
      </c>
      <c r="Y87" s="34">
        <f>SUMIFS('[1]1. Отчет АТС'!$C:$C,'[1]1. Отчет АТС'!$A:$A,$A87,'[1]1. Отчет АТС'!$B:$B,23)+'[1]2. Иные услуги'!$D$11+('[1]3. Услуги по передаче'!$G$10)+('[1]4. СН (Установленные)'!$E$12*1000)+'[1]5. Плата за УРП'!$D$6</f>
        <v>2460.4720002339909</v>
      </c>
    </row>
    <row r="88" spans="1:25" ht="15">
      <c r="A88" s="33">
        <v>45453</v>
      </c>
      <c r="B88" s="34">
        <f>SUMIFS('[1]1. Отчет АТС'!$C:$C,'[1]1. Отчет АТС'!$A:$A,$A88,'[1]1. Отчет АТС'!$B:$B,0)+'[1]2. Иные услуги'!$D$11+('[1]3. Услуги по передаче'!$G$10)+('[1]4. СН (Установленные)'!$E$12*1000)+'[1]5. Плата за УРП'!$D$6</f>
        <v>2091.3420002339908</v>
      </c>
      <c r="C88" s="34">
        <f>SUMIFS('[1]1. Отчет АТС'!$C:$C,'[1]1. Отчет АТС'!$A:$A,$A88,'[1]1. Отчет АТС'!$B:$B,1)+'[1]2. Иные услуги'!$D$11+('[1]3. Услуги по передаче'!$G$10)+('[1]4. СН (Установленные)'!$E$12*1000)+'[1]5. Плата за УРП'!$D$6</f>
        <v>1947.582000233991</v>
      </c>
      <c r="D88" s="34">
        <f>SUMIFS('[1]1. Отчет АТС'!$C:$C,'[1]1. Отчет АТС'!$A:$A,$A88,'[1]1. Отчет АТС'!$B:$B,2)+'[1]2. Иные услуги'!$D$11+('[1]3. Услуги по передаче'!$G$10)+('[1]4. СН (Установленные)'!$E$12*1000)+'[1]5. Плата за УРП'!$D$6</f>
        <v>1820.6920002339909</v>
      </c>
      <c r="E88" s="34">
        <f>SUMIFS('[1]1. Отчет АТС'!$C:$C,'[1]1. Отчет АТС'!$A:$A,$A88,'[1]1. Отчет АТС'!$B:$B,3)+'[1]2. Иные услуги'!$D$11+('[1]3. Услуги по передаче'!$G$10)+('[1]4. СН (Установленные)'!$E$12*1000)+'[1]5. Плата за УРП'!$D$6</f>
        <v>1769.4920002339909</v>
      </c>
      <c r="F88" s="34">
        <f>SUMIFS('[1]1. Отчет АТС'!$C:$C,'[1]1. Отчет АТС'!$A:$A,$A88,'[1]1. Отчет АТС'!$B:$B,4)+'[1]2. Иные услуги'!$D$11+('[1]3. Услуги по передаче'!$G$10)+('[1]4. СН (Установленные)'!$E$12*1000)+'[1]5. Плата за УРП'!$D$6</f>
        <v>1672.8120002339911</v>
      </c>
      <c r="G88" s="34">
        <f>SUMIFS('[1]1. Отчет АТС'!$C:$C,'[1]1. Отчет АТС'!$A:$A,$A88,'[1]1. Отчет АТС'!$B:$B,5)+'[1]2. Иные услуги'!$D$11+('[1]3. Услуги по передаче'!$G$10)+('[1]4. СН (Установленные)'!$E$12*1000)+'[1]5. Плата за УРП'!$D$6</f>
        <v>1915.0520002339908</v>
      </c>
      <c r="H88" s="34">
        <f>SUMIFS('[1]1. Отчет АТС'!$C:$C,'[1]1. Отчет АТС'!$A:$A,$A88,'[1]1. Отчет АТС'!$B:$B,6)+'[1]2. Иные услуги'!$D$11+('[1]3. Услуги по передаче'!$G$10)+('[1]4. СН (Установленные)'!$E$12*1000)+'[1]5. Плата за УРП'!$D$6</f>
        <v>2070.9020002339912</v>
      </c>
      <c r="I88" s="34">
        <f>SUMIFS('[1]1. Отчет АТС'!$C:$C,'[1]1. Отчет АТС'!$A:$A,$A88,'[1]1. Отчет АТС'!$B:$B,7)+'[1]2. Иные услуги'!$D$11+('[1]3. Услуги по передаче'!$G$10)+('[1]4. СН (Установленные)'!$E$12*1000)+'[1]5. Плата за УРП'!$D$6</f>
        <v>2427.5920002339908</v>
      </c>
      <c r="J88" s="34">
        <f>SUMIFS('[1]1. Отчет АТС'!$C:$C,'[1]1. Отчет АТС'!$A:$A,$A88,'[1]1. Отчет АТС'!$B:$B,8)+'[1]2. Иные услуги'!$D$11+('[1]3. Услуги по передаче'!$G$10)+('[1]4. СН (Установленные)'!$E$12*1000)+'[1]5. Плата за УРП'!$D$6</f>
        <v>3040.0120002339909</v>
      </c>
      <c r="K88" s="34">
        <f>SUMIFS('[1]1. Отчет АТС'!$C:$C,'[1]1. Отчет АТС'!$A:$A,$A88,'[1]1. Отчет АТС'!$B:$B,9)+'[1]2. Иные услуги'!$D$11+('[1]3. Услуги по передаче'!$G$10)+('[1]4. СН (Установленные)'!$E$12*1000)+'[1]5. Плата за УРП'!$D$6</f>
        <v>3078.0820002339906</v>
      </c>
      <c r="L88" s="34">
        <f>SUMIFS('[1]1. Отчет АТС'!$C:$C,'[1]1. Отчет АТС'!$A:$A,$A88,'[1]1. Отчет АТС'!$B:$B,10)+'[1]2. Иные услуги'!$D$11+('[1]3. Услуги по передаче'!$G$10)+('[1]4. СН (Установленные)'!$E$12*1000)+'[1]5. Плата за УРП'!$D$6</f>
        <v>3087.7720002339906</v>
      </c>
      <c r="M88" s="34">
        <f>SUMIFS('[1]1. Отчет АТС'!$C:$C,'[1]1. Отчет АТС'!$A:$A,$A88,'[1]1. Отчет АТС'!$B:$B,11)+'[1]2. Иные услуги'!$D$11+('[1]3. Услуги по передаче'!$G$10)+('[1]4. СН (Установленные)'!$E$12*1000)+'[1]5. Плата за УРП'!$D$6</f>
        <v>3086.2520002339907</v>
      </c>
      <c r="N88" s="34">
        <f>SUMIFS('[1]1. Отчет АТС'!$C:$C,'[1]1. Отчет АТС'!$A:$A,$A88,'[1]1. Отчет АТС'!$B:$B,12)+'[1]2. Иные услуги'!$D$11+('[1]3. Услуги по передаче'!$G$10)+('[1]4. СН (Установленные)'!$E$12*1000)+'[1]5. Плата за УРП'!$D$6</f>
        <v>3089.1520002339907</v>
      </c>
      <c r="O88" s="34">
        <f>SUMIFS('[1]1. Отчет АТС'!$C:$C,'[1]1. Отчет АТС'!$A:$A,$A88,'[1]1. Отчет АТС'!$B:$B,13)+'[1]2. Иные услуги'!$D$11+('[1]3. Услуги по передаче'!$G$10)+('[1]4. СН (Установленные)'!$E$12*1000)+'[1]5. Плата за УРП'!$D$6</f>
        <v>3089.4720002339905</v>
      </c>
      <c r="P88" s="34">
        <f>SUMIFS('[1]1. Отчет АТС'!$C:$C,'[1]1. Отчет АТС'!$A:$A,$A88,'[1]1. Отчет АТС'!$B:$B,14)+'[1]2. Иные услуги'!$D$11+('[1]3. Услуги по передаче'!$G$10)+('[1]4. СН (Установленные)'!$E$12*1000)+'[1]5. Плата за УРП'!$D$6</f>
        <v>3103.9020002339907</v>
      </c>
      <c r="Q88" s="34">
        <f>SUMIFS('[1]1. Отчет АТС'!$C:$C,'[1]1. Отчет АТС'!$A:$A,$A88,'[1]1. Отчет АТС'!$B:$B,15)+'[1]2. Иные услуги'!$D$11+('[1]3. Услуги по передаче'!$G$10)+('[1]4. СН (Установленные)'!$E$12*1000)+'[1]5. Плата за УРП'!$D$6</f>
        <v>3104.2120002339907</v>
      </c>
      <c r="R88" s="34">
        <f>SUMIFS('[1]1. Отчет АТС'!$C:$C,'[1]1. Отчет АТС'!$A:$A,$A88,'[1]1. Отчет АТС'!$B:$B,16)+'[1]2. Иные услуги'!$D$11+('[1]3. Услуги по передаче'!$G$10)+('[1]4. СН (Установленные)'!$E$12*1000)+'[1]5. Плата за УРП'!$D$6</f>
        <v>3122.6420002339905</v>
      </c>
      <c r="S88" s="34">
        <f>SUMIFS('[1]1. Отчет АТС'!$C:$C,'[1]1. Отчет АТС'!$A:$A,$A88,'[1]1. Отчет АТС'!$B:$B,17)+'[1]2. Иные услуги'!$D$11+('[1]3. Услуги по передаче'!$G$10)+('[1]4. СН (Установленные)'!$E$12*1000)+'[1]5. Плата за УРП'!$D$6</f>
        <v>3107.1720002339907</v>
      </c>
      <c r="T88" s="34">
        <f>SUMIFS('[1]1. Отчет АТС'!$C:$C,'[1]1. Отчет АТС'!$A:$A,$A88,'[1]1. Отчет АТС'!$B:$B,18)+'[1]2. Иные услуги'!$D$11+('[1]3. Услуги по передаче'!$G$10)+('[1]4. СН (Установленные)'!$E$12*1000)+'[1]5. Плата за УРП'!$D$6</f>
        <v>3105.3920002339905</v>
      </c>
      <c r="U88" s="34">
        <f>SUMIFS('[1]1. Отчет АТС'!$C:$C,'[1]1. Отчет АТС'!$A:$A,$A88,'[1]1. Отчет АТС'!$B:$B,19)+'[1]2. Иные услуги'!$D$11+('[1]3. Услуги по передаче'!$G$10)+('[1]4. СН (Установленные)'!$E$12*1000)+'[1]5. Плата за УРП'!$D$6</f>
        <v>3074.9820002339907</v>
      </c>
      <c r="V88" s="34">
        <f>SUMIFS('[1]1. Отчет АТС'!$C:$C,'[1]1. Отчет АТС'!$A:$A,$A88,'[1]1. Отчет АТС'!$B:$B,20)+'[1]2. Иные услуги'!$D$11+('[1]3. Услуги по передаче'!$G$10)+('[1]4. СН (Установленные)'!$E$12*1000)+'[1]5. Плата за УРП'!$D$6</f>
        <v>3092.1620002339905</v>
      </c>
      <c r="W88" s="34">
        <f>SUMIFS('[1]1. Отчет АТС'!$C:$C,'[1]1. Отчет АТС'!$A:$A,$A88,'[1]1. Отчет АТС'!$B:$B,21)+'[1]2. Иные услуги'!$D$11+('[1]3. Услуги по передаче'!$G$10)+('[1]4. СН (Установленные)'!$E$12*1000)+'[1]5. Плата за УРП'!$D$6</f>
        <v>3084.5220002339906</v>
      </c>
      <c r="X88" s="34">
        <f>SUMIFS('[1]1. Отчет АТС'!$C:$C,'[1]1. Отчет АТС'!$A:$A,$A88,'[1]1. Отчет АТС'!$B:$B,22)+'[1]2. Иные услуги'!$D$11+('[1]3. Услуги по передаче'!$G$10)+('[1]4. СН (Установленные)'!$E$12*1000)+'[1]5. Плата за УРП'!$D$6</f>
        <v>2945.2720002339911</v>
      </c>
      <c r="Y88" s="34">
        <f>SUMIFS('[1]1. Отчет АТС'!$C:$C,'[1]1. Отчет АТС'!$A:$A,$A88,'[1]1. Отчет АТС'!$B:$B,23)+'[1]2. Иные услуги'!$D$11+('[1]3. Услуги по передаче'!$G$10)+('[1]4. СН (Установленные)'!$E$12*1000)+'[1]5. Плата за УРП'!$D$6</f>
        <v>2408.7820002339909</v>
      </c>
    </row>
    <row r="89" spans="1:25" ht="15">
      <c r="A89" s="33">
        <v>45454</v>
      </c>
      <c r="B89" s="34">
        <f>SUMIFS('[1]1. Отчет АТС'!$C:$C,'[1]1. Отчет АТС'!$A:$A,$A89,'[1]1. Отчет АТС'!$B:$B,0)+'[1]2. Иные услуги'!$D$11+('[1]3. Услуги по передаче'!$G$10)+('[1]4. СН (Установленные)'!$E$12*1000)+'[1]5. Плата за УРП'!$D$6</f>
        <v>2071.4720002339909</v>
      </c>
      <c r="C89" s="34">
        <f>SUMIFS('[1]1. Отчет АТС'!$C:$C,'[1]1. Отчет АТС'!$A:$A,$A89,'[1]1. Отчет АТС'!$B:$B,1)+'[1]2. Иные услуги'!$D$11+('[1]3. Услуги по передаче'!$G$10)+('[1]4. СН (Установленные)'!$E$12*1000)+'[1]5. Плата за УРП'!$D$6</f>
        <v>1947.1820002339909</v>
      </c>
      <c r="D89" s="34">
        <f>SUMIFS('[1]1. Отчет АТС'!$C:$C,'[1]1. Отчет АТС'!$A:$A,$A89,'[1]1. Отчет АТС'!$B:$B,2)+'[1]2. Иные услуги'!$D$11+('[1]3. Услуги по передаче'!$G$10)+('[1]4. СН (Установленные)'!$E$12*1000)+'[1]5. Плата за УРП'!$D$6</f>
        <v>1785.6320002339908</v>
      </c>
      <c r="E89" s="34">
        <f>SUMIFS('[1]1. Отчет АТС'!$C:$C,'[1]1. Отчет АТС'!$A:$A,$A89,'[1]1. Отчет АТС'!$B:$B,3)+'[1]2. Иные услуги'!$D$11+('[1]3. Услуги по передаче'!$G$10)+('[1]4. СН (Установленные)'!$E$12*1000)+'[1]5. Плата за УРП'!$D$6</f>
        <v>1668.5320002339909</v>
      </c>
      <c r="F89" s="34">
        <f>SUMIFS('[1]1. Отчет АТС'!$C:$C,'[1]1. Отчет АТС'!$A:$A,$A89,'[1]1. Отчет АТС'!$B:$B,4)+'[1]2. Иные услуги'!$D$11+('[1]3. Услуги по передаче'!$G$10)+('[1]4. СН (Установленные)'!$E$12*1000)+'[1]5. Плата за УРП'!$D$6</f>
        <v>1627.0920002339908</v>
      </c>
      <c r="G89" s="34">
        <f>SUMIFS('[1]1. Отчет АТС'!$C:$C,'[1]1. Отчет АТС'!$A:$A,$A89,'[1]1. Отчет АТС'!$B:$B,5)+'[1]2. Иные услуги'!$D$11+('[1]3. Услуги по передаче'!$G$10)+('[1]4. СН (Установленные)'!$E$12*1000)+'[1]5. Плата за УРП'!$D$6</f>
        <v>1151.662000233991</v>
      </c>
      <c r="H89" s="34">
        <f>SUMIFS('[1]1. Отчет АТС'!$C:$C,'[1]1. Отчет АТС'!$A:$A,$A89,'[1]1. Отчет АТС'!$B:$B,6)+'[1]2. Иные услуги'!$D$11+('[1]3. Услуги по передаче'!$G$10)+('[1]4. СН (Установленные)'!$E$12*1000)+'[1]5. Плата за УРП'!$D$6</f>
        <v>2069.082000233991</v>
      </c>
      <c r="I89" s="34">
        <f>SUMIFS('[1]1. Отчет АТС'!$C:$C,'[1]1. Отчет АТС'!$A:$A,$A89,'[1]1. Отчет АТС'!$B:$B,7)+'[1]2. Иные услуги'!$D$11+('[1]3. Услуги по передаче'!$G$10)+('[1]4. СН (Установленные)'!$E$12*1000)+'[1]5. Плата за УРП'!$D$6</f>
        <v>2401.1320002339912</v>
      </c>
      <c r="J89" s="34">
        <f>SUMIFS('[1]1. Отчет АТС'!$C:$C,'[1]1. Отчет АТС'!$A:$A,$A89,'[1]1. Отчет АТС'!$B:$B,8)+'[1]2. Иные услуги'!$D$11+('[1]3. Услуги по передаче'!$G$10)+('[1]4. СН (Установленные)'!$E$12*1000)+'[1]5. Плата за УРП'!$D$6</f>
        <v>2829.892000233991</v>
      </c>
      <c r="K89" s="34">
        <f>SUMIFS('[1]1. Отчет АТС'!$C:$C,'[1]1. Отчет АТС'!$A:$A,$A89,'[1]1. Отчет АТС'!$B:$B,9)+'[1]2. Иные услуги'!$D$11+('[1]3. Услуги по передаче'!$G$10)+('[1]4. СН (Установленные)'!$E$12*1000)+'[1]5. Плата за УРП'!$D$6</f>
        <v>3090.7320002339907</v>
      </c>
      <c r="L89" s="34">
        <f>SUMIFS('[1]1. Отчет АТС'!$C:$C,'[1]1. Отчет АТС'!$A:$A,$A89,'[1]1. Отчет АТС'!$B:$B,10)+'[1]2. Иные услуги'!$D$11+('[1]3. Услуги по передаче'!$G$10)+('[1]4. СН (Установленные)'!$E$12*1000)+'[1]5. Плата за УРП'!$D$6</f>
        <v>3096.0520002339908</v>
      </c>
      <c r="M89" s="34">
        <f>SUMIFS('[1]1. Отчет АТС'!$C:$C,'[1]1. Отчет АТС'!$A:$A,$A89,'[1]1. Отчет АТС'!$B:$B,11)+'[1]2. Иные услуги'!$D$11+('[1]3. Услуги по передаче'!$G$10)+('[1]4. СН (Установленные)'!$E$12*1000)+'[1]5. Плата за УРП'!$D$6</f>
        <v>3113.5720002339908</v>
      </c>
      <c r="N89" s="34">
        <f>SUMIFS('[1]1. Отчет АТС'!$C:$C,'[1]1. Отчет АТС'!$A:$A,$A89,'[1]1. Отчет АТС'!$B:$B,12)+'[1]2. Иные услуги'!$D$11+('[1]3. Услуги по передаче'!$G$10)+('[1]4. СН (Установленные)'!$E$12*1000)+'[1]5. Плата за УРП'!$D$6</f>
        <v>3117.9620002339907</v>
      </c>
      <c r="O89" s="34">
        <f>SUMIFS('[1]1. Отчет АТС'!$C:$C,'[1]1. Отчет АТС'!$A:$A,$A89,'[1]1. Отчет АТС'!$B:$B,13)+'[1]2. Иные услуги'!$D$11+('[1]3. Услуги по передаче'!$G$10)+('[1]4. СН (Установленные)'!$E$12*1000)+'[1]5. Плата за УРП'!$D$6</f>
        <v>3112.8820002339908</v>
      </c>
      <c r="P89" s="34">
        <f>SUMIFS('[1]1. Отчет АТС'!$C:$C,'[1]1. Отчет АТС'!$A:$A,$A89,'[1]1. Отчет АТС'!$B:$B,14)+'[1]2. Иные услуги'!$D$11+('[1]3. Услуги по передаче'!$G$10)+('[1]4. СН (Установленные)'!$E$12*1000)+'[1]5. Плата за УРП'!$D$6</f>
        <v>3139.1520002339907</v>
      </c>
      <c r="Q89" s="34">
        <f>SUMIFS('[1]1. Отчет АТС'!$C:$C,'[1]1. Отчет АТС'!$A:$A,$A89,'[1]1. Отчет АТС'!$B:$B,15)+'[1]2. Иные услуги'!$D$11+('[1]3. Услуги по передаче'!$G$10)+('[1]4. СН (Установленные)'!$E$12*1000)+'[1]5. Плата за УРП'!$D$6</f>
        <v>3162.8320002339906</v>
      </c>
      <c r="R89" s="34">
        <f>SUMIFS('[1]1. Отчет АТС'!$C:$C,'[1]1. Отчет АТС'!$A:$A,$A89,'[1]1. Отчет АТС'!$B:$B,16)+'[1]2. Иные услуги'!$D$11+('[1]3. Услуги по передаче'!$G$10)+('[1]4. СН (Установленные)'!$E$12*1000)+'[1]5. Плата за УРП'!$D$6</f>
        <v>3189.7520002339907</v>
      </c>
      <c r="S89" s="34">
        <f>SUMIFS('[1]1. Отчет АТС'!$C:$C,'[1]1. Отчет АТС'!$A:$A,$A89,'[1]1. Отчет АТС'!$B:$B,17)+'[1]2. Иные услуги'!$D$11+('[1]3. Услуги по передаче'!$G$10)+('[1]4. СН (Установленные)'!$E$12*1000)+'[1]5. Плата за УРП'!$D$6</f>
        <v>3161.6520002339907</v>
      </c>
      <c r="T89" s="34">
        <f>SUMIFS('[1]1. Отчет АТС'!$C:$C,'[1]1. Отчет АТС'!$A:$A,$A89,'[1]1. Отчет АТС'!$B:$B,18)+'[1]2. Иные услуги'!$D$11+('[1]3. Услуги по передаче'!$G$10)+('[1]4. СН (Установленные)'!$E$12*1000)+'[1]5. Плата за УРП'!$D$6</f>
        <v>3116.9520002339905</v>
      </c>
      <c r="U89" s="34">
        <f>SUMIFS('[1]1. Отчет АТС'!$C:$C,'[1]1. Отчет АТС'!$A:$A,$A89,'[1]1. Отчет АТС'!$B:$B,19)+'[1]2. Иные услуги'!$D$11+('[1]3. Услуги по передаче'!$G$10)+('[1]4. СН (Установленные)'!$E$12*1000)+'[1]5. Плата за УРП'!$D$6</f>
        <v>3078.1820002339905</v>
      </c>
      <c r="V89" s="34">
        <f>SUMIFS('[1]1. Отчет АТС'!$C:$C,'[1]1. Отчет АТС'!$A:$A,$A89,'[1]1. Отчет АТС'!$B:$B,20)+'[1]2. Иные услуги'!$D$11+('[1]3. Услуги по передаче'!$G$10)+('[1]4. СН (Установленные)'!$E$12*1000)+'[1]5. Плата за УРП'!$D$6</f>
        <v>3091.0420002339906</v>
      </c>
      <c r="W89" s="34">
        <f>SUMIFS('[1]1. Отчет АТС'!$C:$C,'[1]1. Отчет АТС'!$A:$A,$A89,'[1]1. Отчет АТС'!$B:$B,21)+'[1]2. Иные услуги'!$D$11+('[1]3. Услуги по передаче'!$G$10)+('[1]4. СН (Установленные)'!$E$12*1000)+'[1]5. Плата за УРП'!$D$6</f>
        <v>3082.1520002339907</v>
      </c>
      <c r="X89" s="34">
        <f>SUMIFS('[1]1. Отчет АТС'!$C:$C,'[1]1. Отчет АТС'!$A:$A,$A89,'[1]1. Отчет АТС'!$B:$B,22)+'[1]2. Иные услуги'!$D$11+('[1]3. Услуги по передаче'!$G$10)+('[1]4. СН (Установленные)'!$E$12*1000)+'[1]5. Плата за УРП'!$D$6</f>
        <v>2991.9220002339912</v>
      </c>
      <c r="Y89" s="34">
        <f>SUMIFS('[1]1. Отчет АТС'!$C:$C,'[1]1. Отчет АТС'!$A:$A,$A89,'[1]1. Отчет АТС'!$B:$B,23)+'[1]2. Иные услуги'!$D$11+('[1]3. Услуги по передаче'!$G$10)+('[1]4. СН (Установленные)'!$E$12*1000)+'[1]5. Плата за УРП'!$D$6</f>
        <v>2469.0320002339909</v>
      </c>
    </row>
    <row r="90" spans="1:25" ht="15">
      <c r="A90" s="33">
        <v>45455</v>
      </c>
      <c r="B90" s="34">
        <f>SUMIFS('[1]1. Отчет АТС'!$C:$C,'[1]1. Отчет АТС'!$A:$A,$A90,'[1]1. Отчет АТС'!$B:$B,0)+'[1]2. Иные услуги'!$D$11+('[1]3. Услуги по передаче'!$G$10)+('[1]4. СН (Установленные)'!$E$12*1000)+'[1]5. Плата за УРП'!$D$6</f>
        <v>2199.2020002339909</v>
      </c>
      <c r="C90" s="34">
        <f>SUMIFS('[1]1. Отчет АТС'!$C:$C,'[1]1. Отчет АТС'!$A:$A,$A90,'[1]1. Отчет АТС'!$B:$B,1)+'[1]2. Иные услуги'!$D$11+('[1]3. Услуги по передаче'!$G$10)+('[1]4. СН (Установленные)'!$E$12*1000)+'[1]5. Плата за УРП'!$D$6</f>
        <v>2119.9720002339909</v>
      </c>
      <c r="D90" s="34">
        <f>SUMIFS('[1]1. Отчет АТС'!$C:$C,'[1]1. Отчет АТС'!$A:$A,$A90,'[1]1. Отчет АТС'!$B:$B,2)+'[1]2. Иные услуги'!$D$11+('[1]3. Услуги по передаче'!$G$10)+('[1]4. СН (Установленные)'!$E$12*1000)+'[1]5. Плата за УРП'!$D$6</f>
        <v>1982.642000233991</v>
      </c>
      <c r="E90" s="34">
        <f>SUMIFS('[1]1. Отчет АТС'!$C:$C,'[1]1. Отчет АТС'!$A:$A,$A90,'[1]1. Отчет АТС'!$B:$B,3)+'[1]2. Иные услуги'!$D$11+('[1]3. Услуги по передаче'!$G$10)+('[1]4. СН (Установленные)'!$E$12*1000)+'[1]5. Плата за УРП'!$D$6</f>
        <v>1807.7520002339909</v>
      </c>
      <c r="F90" s="34">
        <f>SUMIFS('[1]1. Отчет АТС'!$C:$C,'[1]1. Отчет АТС'!$A:$A,$A90,'[1]1. Отчет АТС'!$B:$B,4)+'[1]2. Иные услуги'!$D$11+('[1]3. Услуги по передаче'!$G$10)+('[1]4. СН (Установленные)'!$E$12*1000)+'[1]5. Плата за УРП'!$D$6</f>
        <v>1753.922000233991</v>
      </c>
      <c r="G90" s="34">
        <f>SUMIFS('[1]1. Отчет АТС'!$C:$C,'[1]1. Отчет АТС'!$A:$A,$A90,'[1]1. Отчет АТС'!$B:$B,5)+'[1]2. Иные услуги'!$D$11+('[1]3. Услуги по передаче'!$G$10)+('[1]4. СН (Установленные)'!$E$12*1000)+'[1]5. Плата за УРП'!$D$6</f>
        <v>1844.872000233991</v>
      </c>
      <c r="H90" s="34">
        <f>SUMIFS('[1]1. Отчет АТС'!$C:$C,'[1]1. Отчет АТС'!$A:$A,$A90,'[1]1. Отчет АТС'!$B:$B,6)+'[1]2. Иные услуги'!$D$11+('[1]3. Услуги по передаче'!$G$10)+('[1]4. СН (Установленные)'!$E$12*1000)+'[1]5. Плата за УРП'!$D$6</f>
        <v>1876.352000233991</v>
      </c>
      <c r="I90" s="34">
        <f>SUMIFS('[1]1. Отчет АТС'!$C:$C,'[1]1. Отчет АТС'!$A:$A,$A90,'[1]1. Отчет АТС'!$B:$B,7)+'[1]2. Иные услуги'!$D$11+('[1]3. Услуги по передаче'!$G$10)+('[1]4. СН (Установленные)'!$E$12*1000)+'[1]5. Плата за УРП'!$D$6</f>
        <v>2166.4720002339909</v>
      </c>
      <c r="J90" s="34">
        <f>SUMIFS('[1]1. Отчет АТС'!$C:$C,'[1]1. Отчет АТС'!$A:$A,$A90,'[1]1. Отчет АТС'!$B:$B,8)+'[1]2. Иные услуги'!$D$11+('[1]3. Услуги по передаче'!$G$10)+('[1]4. СН (Установленные)'!$E$12*1000)+'[1]5. Плата за УРП'!$D$6</f>
        <v>2511.0120002339909</v>
      </c>
      <c r="K90" s="34">
        <f>SUMIFS('[1]1. Отчет АТС'!$C:$C,'[1]1. Отчет АТС'!$A:$A,$A90,'[1]1. Отчет АТС'!$B:$B,9)+'[1]2. Иные услуги'!$D$11+('[1]3. Услуги по передаче'!$G$10)+('[1]4. СН (Установленные)'!$E$12*1000)+'[1]5. Плата за УРП'!$D$6</f>
        <v>3013.5420002339911</v>
      </c>
      <c r="L90" s="34">
        <f>SUMIFS('[1]1. Отчет АТС'!$C:$C,'[1]1. Отчет АТС'!$A:$A,$A90,'[1]1. Отчет АТС'!$B:$B,10)+'[1]2. Иные услуги'!$D$11+('[1]3. Услуги по передаче'!$G$10)+('[1]4. СН (Установленные)'!$E$12*1000)+'[1]5. Плата за УРП'!$D$6</f>
        <v>3080.6320002339908</v>
      </c>
      <c r="M90" s="34">
        <f>SUMIFS('[1]1. Отчет АТС'!$C:$C,'[1]1. Отчет АТС'!$A:$A,$A90,'[1]1. Отчет АТС'!$B:$B,11)+'[1]2. Иные услуги'!$D$11+('[1]3. Услуги по передаче'!$G$10)+('[1]4. СН (Установленные)'!$E$12*1000)+'[1]5. Плата за УРП'!$D$6</f>
        <v>3093.8420002339908</v>
      </c>
      <c r="N90" s="34">
        <f>SUMIFS('[1]1. Отчет АТС'!$C:$C,'[1]1. Отчет АТС'!$A:$A,$A90,'[1]1. Отчет АТС'!$B:$B,12)+'[1]2. Иные услуги'!$D$11+('[1]3. Услуги по передаче'!$G$10)+('[1]4. СН (Установленные)'!$E$12*1000)+'[1]5. Плата за УРП'!$D$6</f>
        <v>3093.7520002339907</v>
      </c>
      <c r="O90" s="34">
        <f>SUMIFS('[1]1. Отчет АТС'!$C:$C,'[1]1. Отчет АТС'!$A:$A,$A90,'[1]1. Отчет АТС'!$B:$B,13)+'[1]2. Иные услуги'!$D$11+('[1]3. Услуги по передаче'!$G$10)+('[1]4. СН (Установленные)'!$E$12*1000)+'[1]5. Плата за УРП'!$D$6</f>
        <v>3089.8920002339905</v>
      </c>
      <c r="P90" s="34">
        <f>SUMIFS('[1]1. Отчет АТС'!$C:$C,'[1]1. Отчет АТС'!$A:$A,$A90,'[1]1. Отчет АТС'!$B:$B,14)+'[1]2. Иные услуги'!$D$11+('[1]3. Услуги по передаче'!$G$10)+('[1]4. СН (Установленные)'!$E$12*1000)+'[1]5. Плата за УРП'!$D$6</f>
        <v>3090.8920002339905</v>
      </c>
      <c r="Q90" s="34">
        <f>SUMIFS('[1]1. Отчет АТС'!$C:$C,'[1]1. Отчет АТС'!$A:$A,$A90,'[1]1. Отчет АТС'!$B:$B,15)+'[1]2. Иные услуги'!$D$11+('[1]3. Услуги по передаче'!$G$10)+('[1]4. СН (Установленные)'!$E$12*1000)+'[1]5. Плата за УРП'!$D$6</f>
        <v>3090.1620002339905</v>
      </c>
      <c r="R90" s="34">
        <f>SUMIFS('[1]1. Отчет АТС'!$C:$C,'[1]1. Отчет АТС'!$A:$A,$A90,'[1]1. Отчет АТС'!$B:$B,16)+'[1]2. Иные услуги'!$D$11+('[1]3. Услуги по передаче'!$G$10)+('[1]4. СН (Установленные)'!$E$12*1000)+'[1]5. Плата за УРП'!$D$6</f>
        <v>3087.1820002339905</v>
      </c>
      <c r="S90" s="34">
        <f>SUMIFS('[1]1. Отчет АТС'!$C:$C,'[1]1. Отчет АТС'!$A:$A,$A90,'[1]1. Отчет АТС'!$B:$B,17)+'[1]2. Иные услуги'!$D$11+('[1]3. Услуги по передаче'!$G$10)+('[1]4. СН (Установленные)'!$E$12*1000)+'[1]5. Плата за УРП'!$D$6</f>
        <v>3065.0820002339906</v>
      </c>
      <c r="T90" s="34">
        <f>SUMIFS('[1]1. Отчет АТС'!$C:$C,'[1]1. Отчет АТС'!$A:$A,$A90,'[1]1. Отчет АТС'!$B:$B,18)+'[1]2. Иные услуги'!$D$11+('[1]3. Услуги по передаче'!$G$10)+('[1]4. СН (Установленные)'!$E$12*1000)+'[1]5. Плата за УРП'!$D$6</f>
        <v>3056.4520002339909</v>
      </c>
      <c r="U90" s="34">
        <f>SUMIFS('[1]1. Отчет АТС'!$C:$C,'[1]1. Отчет АТС'!$A:$A,$A90,'[1]1. Отчет АТС'!$B:$B,19)+'[1]2. Иные услуги'!$D$11+('[1]3. Услуги по передаче'!$G$10)+('[1]4. СН (Установленные)'!$E$12*1000)+'[1]5. Плата за УРП'!$D$6</f>
        <v>3023.4820002339911</v>
      </c>
      <c r="V90" s="34">
        <f>SUMIFS('[1]1. Отчет АТС'!$C:$C,'[1]1. Отчет АТС'!$A:$A,$A90,'[1]1. Отчет АТС'!$B:$B,20)+'[1]2. Иные услуги'!$D$11+('[1]3. Услуги по передаче'!$G$10)+('[1]4. СН (Установленные)'!$E$12*1000)+'[1]5. Плата за УРП'!$D$6</f>
        <v>3061.3620002339908</v>
      </c>
      <c r="W90" s="34">
        <f>SUMIFS('[1]1. Отчет АТС'!$C:$C,'[1]1. Отчет АТС'!$A:$A,$A90,'[1]1. Отчет АТС'!$B:$B,21)+'[1]2. Иные услуги'!$D$11+('[1]3. Услуги по передаче'!$G$10)+('[1]4. СН (Установленные)'!$E$12*1000)+'[1]5. Плата за УРП'!$D$6</f>
        <v>3047.5520002339908</v>
      </c>
      <c r="X90" s="34">
        <f>SUMIFS('[1]1. Отчет АТС'!$C:$C,'[1]1. Отчет АТС'!$A:$A,$A90,'[1]1. Отчет АТС'!$B:$B,22)+'[1]2. Иные услуги'!$D$11+('[1]3. Услуги по передаче'!$G$10)+('[1]4. СН (Установленные)'!$E$12*1000)+'[1]5. Плата за УРП'!$D$6</f>
        <v>2767.8220002339908</v>
      </c>
      <c r="Y90" s="34">
        <f>SUMIFS('[1]1. Отчет АТС'!$C:$C,'[1]1. Отчет АТС'!$A:$A,$A90,'[1]1. Отчет АТС'!$B:$B,23)+'[1]2. Иные услуги'!$D$11+('[1]3. Услуги по передаче'!$G$10)+('[1]4. СН (Установленные)'!$E$12*1000)+'[1]5. Плата за УРП'!$D$6</f>
        <v>2369.2920002339911</v>
      </c>
    </row>
    <row r="91" spans="1:25" ht="15">
      <c r="A91" s="33">
        <v>45456</v>
      </c>
      <c r="B91" s="34">
        <f>SUMIFS('[1]1. Отчет АТС'!$C:$C,'[1]1. Отчет АТС'!$A:$A,$A91,'[1]1. Отчет АТС'!$B:$B,0)+'[1]2. Иные услуги'!$D$11+('[1]3. Услуги по передаче'!$G$10)+('[1]4. СН (Установленные)'!$E$12*1000)+'[1]5. Плата за УРП'!$D$6</f>
        <v>2161.2820002339909</v>
      </c>
      <c r="C91" s="34">
        <f>SUMIFS('[1]1. Отчет АТС'!$C:$C,'[1]1. Отчет АТС'!$A:$A,$A91,'[1]1. Отчет АТС'!$B:$B,1)+'[1]2. Иные услуги'!$D$11+('[1]3. Услуги по передаче'!$G$10)+('[1]4. СН (Установленные)'!$E$12*1000)+'[1]5. Плата за УРП'!$D$6</f>
        <v>2127.832000233991</v>
      </c>
      <c r="D91" s="34">
        <f>SUMIFS('[1]1. Отчет АТС'!$C:$C,'[1]1. Отчет АТС'!$A:$A,$A91,'[1]1. Отчет АТС'!$B:$B,2)+'[1]2. Иные услуги'!$D$11+('[1]3. Услуги по передаче'!$G$10)+('[1]4. СН (Установленные)'!$E$12*1000)+'[1]5. Плата за УРП'!$D$6</f>
        <v>1994.2820002339909</v>
      </c>
      <c r="E91" s="34">
        <f>SUMIFS('[1]1. Отчет АТС'!$C:$C,'[1]1. Отчет АТС'!$A:$A,$A91,'[1]1. Отчет АТС'!$B:$B,3)+'[1]2. Иные услуги'!$D$11+('[1]3. Услуги по передаче'!$G$10)+('[1]4. СН (Установленные)'!$E$12*1000)+'[1]5. Плата за УРП'!$D$6</f>
        <v>1826.672000233991</v>
      </c>
      <c r="F91" s="34">
        <f>SUMIFS('[1]1. Отчет АТС'!$C:$C,'[1]1. Отчет АТС'!$A:$A,$A91,'[1]1. Отчет АТС'!$B:$B,4)+'[1]2. Иные услуги'!$D$11+('[1]3. Услуги по передаче'!$G$10)+('[1]4. СН (Установленные)'!$E$12*1000)+'[1]5. Плата за УРП'!$D$6</f>
        <v>1719.7920002339908</v>
      </c>
      <c r="G91" s="34">
        <f>SUMIFS('[1]1. Отчет АТС'!$C:$C,'[1]1. Отчет АТС'!$A:$A,$A91,'[1]1. Отчет АТС'!$B:$B,5)+'[1]2. Иные услуги'!$D$11+('[1]3. Услуги по передаче'!$G$10)+('[1]4. СН (Установленные)'!$E$12*1000)+'[1]5. Плата за УРП'!$D$6</f>
        <v>2014.2220002339909</v>
      </c>
      <c r="H91" s="34">
        <f>SUMIFS('[1]1. Отчет АТС'!$C:$C,'[1]1. Отчет АТС'!$A:$A,$A91,'[1]1. Отчет АТС'!$B:$B,6)+'[1]2. Иные услуги'!$D$11+('[1]3. Услуги по передаче'!$G$10)+('[1]4. СН (Установленные)'!$E$12*1000)+'[1]5. Плата за УРП'!$D$6</f>
        <v>2133.9520002339909</v>
      </c>
      <c r="I91" s="34">
        <f>SUMIFS('[1]1. Отчет АТС'!$C:$C,'[1]1. Отчет АТС'!$A:$A,$A91,'[1]1. Отчет АТС'!$B:$B,7)+'[1]2. Иные услуги'!$D$11+('[1]3. Услуги по передаче'!$G$10)+('[1]4. СН (Установленные)'!$E$12*1000)+'[1]5. Плата за УРП'!$D$6</f>
        <v>2437.0320002339909</v>
      </c>
      <c r="J91" s="34">
        <f>SUMIFS('[1]1. Отчет АТС'!$C:$C,'[1]1. Отчет АТС'!$A:$A,$A91,'[1]1. Отчет АТС'!$B:$B,8)+'[1]2. Иные услуги'!$D$11+('[1]3. Услуги по передаче'!$G$10)+('[1]4. СН (Установленные)'!$E$12*1000)+'[1]5. Плата за УРП'!$D$6</f>
        <v>3066.9120002339905</v>
      </c>
      <c r="K91" s="34">
        <f>SUMIFS('[1]1. Отчет АТС'!$C:$C,'[1]1. Отчет АТС'!$A:$A,$A91,'[1]1. Отчет АТС'!$B:$B,9)+'[1]2. Иные услуги'!$D$11+('[1]3. Услуги по передаче'!$G$10)+('[1]4. СН (Установленные)'!$E$12*1000)+'[1]5. Плата за УРП'!$D$6</f>
        <v>3113.7720002339906</v>
      </c>
      <c r="L91" s="34">
        <f>SUMIFS('[1]1. Отчет АТС'!$C:$C,'[1]1. Отчет АТС'!$A:$A,$A91,'[1]1. Отчет АТС'!$B:$B,10)+'[1]2. Иные услуги'!$D$11+('[1]3. Услуги по передаче'!$G$10)+('[1]4. СН (Установленные)'!$E$12*1000)+'[1]5. Плата за УРП'!$D$6</f>
        <v>3128.5620002339906</v>
      </c>
      <c r="M91" s="34">
        <f>SUMIFS('[1]1. Отчет АТС'!$C:$C,'[1]1. Отчет АТС'!$A:$A,$A91,'[1]1. Отчет АТС'!$B:$B,11)+'[1]2. Иные услуги'!$D$11+('[1]3. Услуги по передаче'!$G$10)+('[1]4. СН (Установленные)'!$E$12*1000)+'[1]5. Плата за УРП'!$D$6</f>
        <v>3138.4920002339909</v>
      </c>
      <c r="N91" s="34">
        <f>SUMIFS('[1]1. Отчет АТС'!$C:$C,'[1]1. Отчет АТС'!$A:$A,$A91,'[1]1. Отчет АТС'!$B:$B,12)+'[1]2. Иные услуги'!$D$11+('[1]3. Услуги по передаче'!$G$10)+('[1]4. СН (Установленные)'!$E$12*1000)+'[1]5. Плата за УРП'!$D$6</f>
        <v>3134.5420002339906</v>
      </c>
      <c r="O91" s="34">
        <f>SUMIFS('[1]1. Отчет АТС'!$C:$C,'[1]1. Отчет АТС'!$A:$A,$A91,'[1]1. Отчет АТС'!$B:$B,13)+'[1]2. Иные услуги'!$D$11+('[1]3. Услуги по передаче'!$G$10)+('[1]4. СН (Установленные)'!$E$12*1000)+'[1]5. Плата за УРП'!$D$6</f>
        <v>3138.2620002339909</v>
      </c>
      <c r="P91" s="34">
        <f>SUMIFS('[1]1. Отчет АТС'!$C:$C,'[1]1. Отчет АТС'!$A:$A,$A91,'[1]1. Отчет АТС'!$B:$B,14)+'[1]2. Иные услуги'!$D$11+('[1]3. Услуги по передаче'!$G$10)+('[1]4. СН (Установленные)'!$E$12*1000)+'[1]5. Плата за УРП'!$D$6</f>
        <v>3153.2220002339905</v>
      </c>
      <c r="Q91" s="34">
        <f>SUMIFS('[1]1. Отчет АТС'!$C:$C,'[1]1. Отчет АТС'!$A:$A,$A91,'[1]1. Отчет АТС'!$B:$B,15)+'[1]2. Иные услуги'!$D$11+('[1]3. Услуги по передаче'!$G$10)+('[1]4. СН (Установленные)'!$E$12*1000)+'[1]5. Плата за УРП'!$D$6</f>
        <v>3154.2320002339907</v>
      </c>
      <c r="R91" s="34">
        <f>SUMIFS('[1]1. Отчет АТС'!$C:$C,'[1]1. Отчет АТС'!$A:$A,$A91,'[1]1. Отчет АТС'!$B:$B,16)+'[1]2. Иные услуги'!$D$11+('[1]3. Услуги по передаче'!$G$10)+('[1]4. СН (Установленные)'!$E$12*1000)+'[1]5. Плата за УРП'!$D$6</f>
        <v>3158.0120002339909</v>
      </c>
      <c r="S91" s="34">
        <f>SUMIFS('[1]1. Отчет АТС'!$C:$C,'[1]1. Отчет АТС'!$A:$A,$A91,'[1]1. Отчет АТС'!$B:$B,17)+'[1]2. Иные услуги'!$D$11+('[1]3. Услуги по передаче'!$G$10)+('[1]4. СН (Установленные)'!$E$12*1000)+'[1]5. Плата за УРП'!$D$6</f>
        <v>3150.7920002339906</v>
      </c>
      <c r="T91" s="34">
        <f>SUMIFS('[1]1. Отчет АТС'!$C:$C,'[1]1. Отчет АТС'!$A:$A,$A91,'[1]1. Отчет АТС'!$B:$B,18)+'[1]2. Иные услуги'!$D$11+('[1]3. Услуги по передаче'!$G$10)+('[1]4. СН (Установленные)'!$E$12*1000)+'[1]5. Плата за УРП'!$D$6</f>
        <v>3153.2220002339905</v>
      </c>
      <c r="U91" s="34">
        <f>SUMIFS('[1]1. Отчет АТС'!$C:$C,'[1]1. Отчет АТС'!$A:$A,$A91,'[1]1. Отчет АТС'!$B:$B,19)+'[1]2. Иные услуги'!$D$11+('[1]3. Услуги по передаче'!$G$10)+('[1]4. СН (Установленные)'!$E$12*1000)+'[1]5. Плата за УРП'!$D$6</f>
        <v>3112.3920002339905</v>
      </c>
      <c r="V91" s="34">
        <f>SUMIFS('[1]1. Отчет АТС'!$C:$C,'[1]1. Отчет АТС'!$A:$A,$A91,'[1]1. Отчет АТС'!$B:$B,20)+'[1]2. Иные услуги'!$D$11+('[1]3. Услуги по передаче'!$G$10)+('[1]4. СН (Установленные)'!$E$12*1000)+'[1]5. Плата за УРП'!$D$6</f>
        <v>3133.2620002339909</v>
      </c>
      <c r="W91" s="34">
        <f>SUMIFS('[1]1. Отчет АТС'!$C:$C,'[1]1. Отчет АТС'!$A:$A,$A91,'[1]1. Отчет АТС'!$B:$B,21)+'[1]2. Иные услуги'!$D$11+('[1]3. Услуги по передаче'!$G$10)+('[1]4. СН (Установленные)'!$E$12*1000)+'[1]5. Плата за УРП'!$D$6</f>
        <v>3094.2020002339905</v>
      </c>
      <c r="X91" s="34">
        <f>SUMIFS('[1]1. Отчет АТС'!$C:$C,'[1]1. Отчет АТС'!$A:$A,$A91,'[1]1. Отчет АТС'!$B:$B,22)+'[1]2. Иные услуги'!$D$11+('[1]3. Услуги по передаче'!$G$10)+('[1]4. СН (Установленные)'!$E$12*1000)+'[1]5. Плата за УРП'!$D$6</f>
        <v>3037.3020002339908</v>
      </c>
      <c r="Y91" s="34">
        <f>SUMIFS('[1]1. Отчет АТС'!$C:$C,'[1]1. Отчет АТС'!$A:$A,$A91,'[1]1. Отчет АТС'!$B:$B,23)+'[1]2. Иные услуги'!$D$11+('[1]3. Услуги по передаче'!$G$10)+('[1]4. СН (Установленные)'!$E$12*1000)+'[1]5. Плата за УРП'!$D$6</f>
        <v>2449.5120002339909</v>
      </c>
    </row>
    <row r="92" spans="1:25" ht="15">
      <c r="A92" s="33">
        <v>45457</v>
      </c>
      <c r="B92" s="34">
        <f>SUMIFS('[1]1. Отчет АТС'!$C:$C,'[1]1. Отчет АТС'!$A:$A,$A92,'[1]1. Отчет АТС'!$B:$B,0)+'[1]2. Иные услуги'!$D$11+('[1]3. Услуги по передаче'!$G$10)+('[1]4. СН (Установленные)'!$E$12*1000)+'[1]5. Плата за УРП'!$D$6</f>
        <v>2135.3020002339908</v>
      </c>
      <c r="C92" s="34">
        <f>SUMIFS('[1]1. Отчет АТС'!$C:$C,'[1]1. Отчет АТС'!$A:$A,$A92,'[1]1. Отчет АТС'!$B:$B,1)+'[1]2. Иные услуги'!$D$11+('[1]3. Услуги по передаче'!$G$10)+('[1]4. СН (Установленные)'!$E$12*1000)+'[1]5. Плата за УРП'!$D$6</f>
        <v>2066.0220002339911</v>
      </c>
      <c r="D92" s="34">
        <f>SUMIFS('[1]1. Отчет АТС'!$C:$C,'[1]1. Отчет АТС'!$A:$A,$A92,'[1]1. Отчет АТС'!$B:$B,2)+'[1]2. Иные услуги'!$D$11+('[1]3. Услуги по передаче'!$G$10)+('[1]4. СН (Установленные)'!$E$12*1000)+'[1]5. Плата за УРП'!$D$6</f>
        <v>1843.2820002339909</v>
      </c>
      <c r="E92" s="34">
        <f>SUMIFS('[1]1. Отчет АТС'!$C:$C,'[1]1. Отчет АТС'!$A:$A,$A92,'[1]1. Отчет АТС'!$B:$B,3)+'[1]2. Иные услуги'!$D$11+('[1]3. Услуги по передаче'!$G$10)+('[1]4. СН (Установленные)'!$E$12*1000)+'[1]5. Плата за УРП'!$D$6</f>
        <v>1714.9720002339909</v>
      </c>
      <c r="F92" s="34">
        <f>SUMIFS('[1]1. Отчет АТС'!$C:$C,'[1]1. Отчет АТС'!$A:$A,$A92,'[1]1. Отчет АТС'!$B:$B,4)+'[1]2. Иные услуги'!$D$11+('[1]3. Услуги по передаче'!$G$10)+('[1]4. СН (Установленные)'!$E$12*1000)+'[1]5. Плата за УРП'!$D$6</f>
        <v>1745.5320002339909</v>
      </c>
      <c r="G92" s="34">
        <f>SUMIFS('[1]1. Отчет АТС'!$C:$C,'[1]1. Отчет АТС'!$A:$A,$A92,'[1]1. Отчет АТС'!$B:$B,5)+'[1]2. Иные услуги'!$D$11+('[1]3. Услуги по передаче'!$G$10)+('[1]4. СН (Установленные)'!$E$12*1000)+'[1]5. Плата за УРП'!$D$6</f>
        <v>2022.372000233991</v>
      </c>
      <c r="H92" s="34">
        <f>SUMIFS('[1]1. Отчет АТС'!$C:$C,'[1]1. Отчет АТС'!$A:$A,$A92,'[1]1. Отчет АТС'!$B:$B,6)+'[1]2. Иные услуги'!$D$11+('[1]3. Услуги по передаче'!$G$10)+('[1]4. СН (Установленные)'!$E$12*1000)+'[1]5. Плата за УРП'!$D$6</f>
        <v>2104.8020002339908</v>
      </c>
      <c r="I92" s="34">
        <f>SUMIFS('[1]1. Отчет АТС'!$C:$C,'[1]1. Отчет АТС'!$A:$A,$A92,'[1]1. Отчет АТС'!$B:$B,7)+'[1]2. Иные услуги'!$D$11+('[1]3. Услуги по передаче'!$G$10)+('[1]4. СН (Установленные)'!$E$12*1000)+'[1]5. Плата за УРП'!$D$6</f>
        <v>2394.9520002339909</v>
      </c>
      <c r="J92" s="34">
        <f>SUMIFS('[1]1. Отчет АТС'!$C:$C,'[1]1. Отчет АТС'!$A:$A,$A92,'[1]1. Отчет АТС'!$B:$B,8)+'[1]2. Иные услуги'!$D$11+('[1]3. Услуги по передаче'!$G$10)+('[1]4. СН (Установленные)'!$E$12*1000)+'[1]5. Плата за УРП'!$D$6</f>
        <v>3055.142000233991</v>
      </c>
      <c r="K92" s="34">
        <f>SUMIFS('[1]1. Отчет АТС'!$C:$C,'[1]1. Отчет АТС'!$A:$A,$A92,'[1]1. Отчет АТС'!$B:$B,9)+'[1]2. Иные услуги'!$D$11+('[1]3. Услуги по передаче'!$G$10)+('[1]4. СН (Установленные)'!$E$12*1000)+'[1]5. Плата за УРП'!$D$6</f>
        <v>3104.8420002339908</v>
      </c>
      <c r="L92" s="34">
        <f>SUMIFS('[1]1. Отчет АТС'!$C:$C,'[1]1. Отчет АТС'!$A:$A,$A92,'[1]1. Отчет АТС'!$B:$B,10)+'[1]2. Иные услуги'!$D$11+('[1]3. Услуги по передаче'!$G$10)+('[1]4. СН (Установленные)'!$E$12*1000)+'[1]5. Плата за УРП'!$D$6</f>
        <v>3220.0220002339906</v>
      </c>
      <c r="M92" s="34">
        <f>SUMIFS('[1]1. Отчет АТС'!$C:$C,'[1]1. Отчет АТС'!$A:$A,$A92,'[1]1. Отчет АТС'!$B:$B,11)+'[1]2. Иные услуги'!$D$11+('[1]3. Услуги по передаче'!$G$10)+('[1]4. СН (Установленные)'!$E$12*1000)+'[1]5. Плата за УРП'!$D$6</f>
        <v>3270.4820002339907</v>
      </c>
      <c r="N92" s="34">
        <f>SUMIFS('[1]1. Отчет АТС'!$C:$C,'[1]1. Отчет АТС'!$A:$A,$A92,'[1]1. Отчет АТС'!$B:$B,12)+'[1]2. Иные услуги'!$D$11+('[1]3. Услуги по передаче'!$G$10)+('[1]4. СН (Установленные)'!$E$12*1000)+'[1]5. Плата за УРП'!$D$6</f>
        <v>3307.1620002339905</v>
      </c>
      <c r="O92" s="34">
        <f>SUMIFS('[1]1. Отчет АТС'!$C:$C,'[1]1. Отчет АТС'!$A:$A,$A92,'[1]1. Отчет АТС'!$B:$B,13)+'[1]2. Иные услуги'!$D$11+('[1]3. Услуги по передаче'!$G$10)+('[1]4. СН (Установленные)'!$E$12*1000)+'[1]5. Плата за УРП'!$D$6</f>
        <v>3325.9420002339907</v>
      </c>
      <c r="P92" s="34">
        <f>SUMIFS('[1]1. Отчет АТС'!$C:$C,'[1]1. Отчет АТС'!$A:$A,$A92,'[1]1. Отчет АТС'!$B:$B,14)+'[1]2. Иные услуги'!$D$11+('[1]3. Услуги по передаче'!$G$10)+('[1]4. СН (Установленные)'!$E$12*1000)+'[1]5. Плата за УРП'!$D$6</f>
        <v>3348.9220002339907</v>
      </c>
      <c r="Q92" s="34">
        <f>SUMIFS('[1]1. Отчет АТС'!$C:$C,'[1]1. Отчет АТС'!$A:$A,$A92,'[1]1. Отчет АТС'!$B:$B,15)+'[1]2. Иные услуги'!$D$11+('[1]3. Услуги по передаче'!$G$10)+('[1]4. СН (Установленные)'!$E$12*1000)+'[1]5. Плата за УРП'!$D$6</f>
        <v>3339.4620002339907</v>
      </c>
      <c r="R92" s="34">
        <f>SUMIFS('[1]1. Отчет АТС'!$C:$C,'[1]1. Отчет АТС'!$A:$A,$A92,'[1]1. Отчет АТС'!$B:$B,16)+'[1]2. Иные услуги'!$D$11+('[1]3. Услуги по передаче'!$G$10)+('[1]4. СН (Установленные)'!$E$12*1000)+'[1]5. Плата за УРП'!$D$6</f>
        <v>3147.3920002339905</v>
      </c>
      <c r="S92" s="34">
        <f>SUMIFS('[1]1. Отчет АТС'!$C:$C,'[1]1. Отчет АТС'!$A:$A,$A92,'[1]1. Отчет АТС'!$B:$B,17)+'[1]2. Иные услуги'!$D$11+('[1]3. Услуги по передаче'!$G$10)+('[1]4. СН (Установленные)'!$E$12*1000)+'[1]5. Плата за УРП'!$D$6</f>
        <v>3128.4820002339907</v>
      </c>
      <c r="T92" s="34">
        <f>SUMIFS('[1]1. Отчет АТС'!$C:$C,'[1]1. Отчет АТС'!$A:$A,$A92,'[1]1. Отчет АТС'!$B:$B,18)+'[1]2. Иные услуги'!$D$11+('[1]3. Услуги по передаче'!$G$10)+('[1]4. СН (Установленные)'!$E$12*1000)+'[1]5. Плата за УРП'!$D$6</f>
        <v>3187.3220002339908</v>
      </c>
      <c r="U92" s="34">
        <f>SUMIFS('[1]1. Отчет АТС'!$C:$C,'[1]1. Отчет АТС'!$A:$A,$A92,'[1]1. Отчет АТС'!$B:$B,19)+'[1]2. Иные услуги'!$D$11+('[1]3. Услуги по передаче'!$G$10)+('[1]4. СН (Установленные)'!$E$12*1000)+'[1]5. Плата за УРП'!$D$6</f>
        <v>3089.3220002339908</v>
      </c>
      <c r="V92" s="34">
        <f>SUMIFS('[1]1. Отчет АТС'!$C:$C,'[1]1. Отчет АТС'!$A:$A,$A92,'[1]1. Отчет АТС'!$B:$B,20)+'[1]2. Иные услуги'!$D$11+('[1]3. Услуги по передаче'!$G$10)+('[1]4. СН (Установленные)'!$E$12*1000)+'[1]5. Плата за УРП'!$D$6</f>
        <v>3076.1920002339907</v>
      </c>
      <c r="W92" s="34">
        <f>SUMIFS('[1]1. Отчет АТС'!$C:$C,'[1]1. Отчет АТС'!$A:$A,$A92,'[1]1. Отчет АТС'!$B:$B,21)+'[1]2. Иные услуги'!$D$11+('[1]3. Услуги по передаче'!$G$10)+('[1]4. СН (Установленные)'!$E$12*1000)+'[1]5. Плата за УРП'!$D$6</f>
        <v>3061.1520002339912</v>
      </c>
      <c r="X92" s="34">
        <f>SUMIFS('[1]1. Отчет АТС'!$C:$C,'[1]1. Отчет АТС'!$A:$A,$A92,'[1]1. Отчет АТС'!$B:$B,22)+'[1]2. Иные услуги'!$D$11+('[1]3. Услуги по передаче'!$G$10)+('[1]4. СН (Установленные)'!$E$12*1000)+'[1]5. Плата за УРП'!$D$6</f>
        <v>2982.5020002339911</v>
      </c>
      <c r="Y92" s="34">
        <f>SUMIFS('[1]1. Отчет АТС'!$C:$C,'[1]1. Отчет АТС'!$A:$A,$A92,'[1]1. Отчет АТС'!$B:$B,23)+'[1]2. Иные услуги'!$D$11+('[1]3. Услуги по передаче'!$G$10)+('[1]4. СН (Установленные)'!$E$12*1000)+'[1]5. Плата за УРП'!$D$6</f>
        <v>2409.9020002339912</v>
      </c>
    </row>
    <row r="93" spans="1:25" ht="15">
      <c r="A93" s="33">
        <v>45458</v>
      </c>
      <c r="B93" s="34">
        <f>SUMIFS('[1]1. Отчет АТС'!$C:$C,'[1]1. Отчет АТС'!$A:$A,$A93,'[1]1. Отчет АТС'!$B:$B,0)+'[1]2. Иные услуги'!$D$11+('[1]3. Услуги по передаче'!$G$10)+('[1]4. СН (Установленные)'!$E$12*1000)+'[1]5. Плата за УРП'!$D$6</f>
        <v>2174.332000233991</v>
      </c>
      <c r="C93" s="34">
        <f>SUMIFS('[1]1. Отчет АТС'!$C:$C,'[1]1. Отчет АТС'!$A:$A,$A93,'[1]1. Отчет АТС'!$B:$B,1)+'[1]2. Иные услуги'!$D$11+('[1]3. Услуги по передаче'!$G$10)+('[1]4. СН (Установленные)'!$E$12*1000)+'[1]5. Плата за УРП'!$D$6</f>
        <v>2141.2520002339911</v>
      </c>
      <c r="D93" s="34">
        <f>SUMIFS('[1]1. Отчет АТС'!$C:$C,'[1]1. Отчет АТС'!$A:$A,$A93,'[1]1. Отчет АТС'!$B:$B,2)+'[1]2. Иные услуги'!$D$11+('[1]3. Услуги по передаче'!$G$10)+('[1]4. СН (Установленные)'!$E$12*1000)+'[1]5. Плата за УРП'!$D$6</f>
        <v>2032.082000233991</v>
      </c>
      <c r="E93" s="34">
        <f>SUMIFS('[1]1. Отчет АТС'!$C:$C,'[1]1. Отчет АТС'!$A:$A,$A93,'[1]1. Отчет АТС'!$B:$B,3)+'[1]2. Иные услуги'!$D$11+('[1]3. Услуги по передаче'!$G$10)+('[1]4. СН (Установленные)'!$E$12*1000)+'[1]5. Плата за УРП'!$D$6</f>
        <v>1815.832000233991</v>
      </c>
      <c r="F93" s="34">
        <f>SUMIFS('[1]1. Отчет АТС'!$C:$C,'[1]1. Отчет АТС'!$A:$A,$A93,'[1]1. Отчет АТС'!$B:$B,4)+'[1]2. Иные услуги'!$D$11+('[1]3. Услуги по передаче'!$G$10)+('[1]4. СН (Установленные)'!$E$12*1000)+'[1]5. Плата за УРП'!$D$6</f>
        <v>1762.662000233991</v>
      </c>
      <c r="G93" s="34">
        <f>SUMIFS('[1]1. Отчет АТС'!$C:$C,'[1]1. Отчет АТС'!$A:$A,$A93,'[1]1. Отчет АТС'!$B:$B,5)+'[1]2. Иные услуги'!$D$11+('[1]3. Услуги по передаче'!$G$10)+('[1]4. СН (Установленные)'!$E$12*1000)+'[1]5. Плата за УРП'!$D$6</f>
        <v>1964.1920002339909</v>
      </c>
      <c r="H93" s="34">
        <f>SUMIFS('[1]1. Отчет АТС'!$C:$C,'[1]1. Отчет АТС'!$A:$A,$A93,'[1]1. Отчет АТС'!$B:$B,6)+'[1]2. Иные услуги'!$D$11+('[1]3. Услуги по передаче'!$G$10)+('[1]4. СН (Установленные)'!$E$12*1000)+'[1]5. Плата за УРП'!$D$6</f>
        <v>1977.142000233991</v>
      </c>
      <c r="I93" s="34">
        <f>SUMIFS('[1]1. Отчет АТС'!$C:$C,'[1]1. Отчет АТС'!$A:$A,$A93,'[1]1. Отчет АТС'!$B:$B,7)+'[1]2. Иные услуги'!$D$11+('[1]3. Услуги по передаче'!$G$10)+('[1]4. СН (Установленные)'!$E$12*1000)+'[1]5. Плата за УРП'!$D$6</f>
        <v>2162.7720002339911</v>
      </c>
      <c r="J93" s="34">
        <f>SUMIFS('[1]1. Отчет АТС'!$C:$C,'[1]1. Отчет АТС'!$A:$A,$A93,'[1]1. Отчет АТС'!$B:$B,8)+'[1]2. Иные услуги'!$D$11+('[1]3. Услуги по передаче'!$G$10)+('[1]4. СН (Установленные)'!$E$12*1000)+'[1]5. Плата за УРП'!$D$6</f>
        <v>2637.102000233991</v>
      </c>
      <c r="K93" s="34">
        <f>SUMIFS('[1]1. Отчет АТС'!$C:$C,'[1]1. Отчет АТС'!$A:$A,$A93,'[1]1. Отчет АТС'!$B:$B,9)+'[1]2. Иные услуги'!$D$11+('[1]3. Услуги по передаче'!$G$10)+('[1]4. СН (Установленные)'!$E$12*1000)+'[1]5. Плата за УРП'!$D$6</f>
        <v>3064.412000233991</v>
      </c>
      <c r="L93" s="34">
        <f>SUMIFS('[1]1. Отчет АТС'!$C:$C,'[1]1. Отчет АТС'!$A:$A,$A93,'[1]1. Отчет АТС'!$B:$B,10)+'[1]2. Иные услуги'!$D$11+('[1]3. Услуги по передаче'!$G$10)+('[1]4. СН (Установленные)'!$E$12*1000)+'[1]5. Плата за УРП'!$D$6</f>
        <v>3086.7920002339906</v>
      </c>
      <c r="M93" s="34">
        <f>SUMIFS('[1]1. Отчет АТС'!$C:$C,'[1]1. Отчет АТС'!$A:$A,$A93,'[1]1. Отчет АТС'!$B:$B,11)+'[1]2. Иные услуги'!$D$11+('[1]3. Услуги по передаче'!$G$10)+('[1]4. СН (Установленные)'!$E$12*1000)+'[1]5. Плата за УРП'!$D$6</f>
        <v>3094.8820002339908</v>
      </c>
      <c r="N93" s="34">
        <f>SUMIFS('[1]1. Отчет АТС'!$C:$C,'[1]1. Отчет АТС'!$A:$A,$A93,'[1]1. Отчет АТС'!$B:$B,12)+'[1]2. Иные услуги'!$D$11+('[1]3. Услуги по передаче'!$G$10)+('[1]4. СН (Установленные)'!$E$12*1000)+'[1]5. Плата за УРП'!$D$6</f>
        <v>3076.5820002339906</v>
      </c>
      <c r="O93" s="34">
        <f>SUMIFS('[1]1. Отчет АТС'!$C:$C,'[1]1. Отчет АТС'!$A:$A,$A93,'[1]1. Отчет АТС'!$B:$B,13)+'[1]2. Иные услуги'!$D$11+('[1]3. Услуги по передаче'!$G$10)+('[1]4. СН (Установленные)'!$E$12*1000)+'[1]5. Плата за УРП'!$D$6</f>
        <v>3070.5920002339908</v>
      </c>
      <c r="P93" s="34">
        <f>SUMIFS('[1]1. Отчет АТС'!$C:$C,'[1]1. Отчет АТС'!$A:$A,$A93,'[1]1. Отчет АТС'!$B:$B,14)+'[1]2. Иные услуги'!$D$11+('[1]3. Услуги по передаче'!$G$10)+('[1]4. СН (Установленные)'!$E$12*1000)+'[1]5. Плата за УРП'!$D$6</f>
        <v>3094.9720002339905</v>
      </c>
      <c r="Q93" s="34">
        <f>SUMIFS('[1]1. Отчет АТС'!$C:$C,'[1]1. Отчет АТС'!$A:$A,$A93,'[1]1. Отчет АТС'!$B:$B,15)+'[1]2. Иные услуги'!$D$11+('[1]3. Услуги по передаче'!$G$10)+('[1]4. СН (Установленные)'!$E$12*1000)+'[1]5. Плата за УРП'!$D$6</f>
        <v>3103.5320002339909</v>
      </c>
      <c r="R93" s="34">
        <f>SUMIFS('[1]1. Отчет АТС'!$C:$C,'[1]1. Отчет АТС'!$A:$A,$A93,'[1]1. Отчет АТС'!$B:$B,16)+'[1]2. Иные услуги'!$D$11+('[1]3. Услуги по передаче'!$G$10)+('[1]4. СН (Установленные)'!$E$12*1000)+'[1]5. Плата за УРП'!$D$6</f>
        <v>3127.0820002339906</v>
      </c>
      <c r="S93" s="34">
        <f>SUMIFS('[1]1. Отчет АТС'!$C:$C,'[1]1. Отчет АТС'!$A:$A,$A93,'[1]1. Отчет АТС'!$B:$B,17)+'[1]2. Иные услуги'!$D$11+('[1]3. Услуги по передаче'!$G$10)+('[1]4. СН (Установленные)'!$E$12*1000)+'[1]5. Плата за УРП'!$D$6</f>
        <v>3120.2120002339907</v>
      </c>
      <c r="T93" s="34">
        <f>SUMIFS('[1]1. Отчет АТС'!$C:$C,'[1]1. Отчет АТС'!$A:$A,$A93,'[1]1. Отчет АТС'!$B:$B,18)+'[1]2. Иные услуги'!$D$11+('[1]3. Услуги по передаче'!$G$10)+('[1]4. СН (Установленные)'!$E$12*1000)+'[1]5. Плата за УРП'!$D$6</f>
        <v>3093.1720002339907</v>
      </c>
      <c r="U93" s="34">
        <f>SUMIFS('[1]1. Отчет АТС'!$C:$C,'[1]1. Отчет АТС'!$A:$A,$A93,'[1]1. Отчет АТС'!$B:$B,19)+'[1]2. Иные услуги'!$D$11+('[1]3. Услуги по передаче'!$G$10)+('[1]4. СН (Установленные)'!$E$12*1000)+'[1]5. Плата за УРП'!$D$6</f>
        <v>3065.0220002339906</v>
      </c>
      <c r="V93" s="34">
        <f>SUMIFS('[1]1. Отчет АТС'!$C:$C,'[1]1. Отчет АТС'!$A:$A,$A93,'[1]1. Отчет АТС'!$B:$B,20)+'[1]2. Иные услуги'!$D$11+('[1]3. Услуги по передаче'!$G$10)+('[1]4. СН (Установленные)'!$E$12*1000)+'[1]5. Плата за УРП'!$D$6</f>
        <v>3073.4220002339907</v>
      </c>
      <c r="W93" s="34">
        <f>SUMIFS('[1]1. Отчет АТС'!$C:$C,'[1]1. Отчет АТС'!$A:$A,$A93,'[1]1. Отчет АТС'!$B:$B,21)+'[1]2. Иные услуги'!$D$11+('[1]3. Услуги по передаче'!$G$10)+('[1]4. СН (Установленные)'!$E$12*1000)+'[1]5. Плата за УРП'!$D$6</f>
        <v>3056.1520002339912</v>
      </c>
      <c r="X93" s="34">
        <f>SUMIFS('[1]1. Отчет АТС'!$C:$C,'[1]1. Отчет АТС'!$A:$A,$A93,'[1]1. Отчет АТС'!$B:$B,22)+'[1]2. Иные услуги'!$D$11+('[1]3. Услуги по передаче'!$G$10)+('[1]4. СН (Установленные)'!$E$12*1000)+'[1]5. Плата за УРП'!$D$6</f>
        <v>2928.392000233991</v>
      </c>
      <c r="Y93" s="34">
        <f>SUMIFS('[1]1. Отчет АТС'!$C:$C,'[1]1. Отчет АТС'!$A:$A,$A93,'[1]1. Отчет АТС'!$B:$B,23)+'[1]2. Иные услуги'!$D$11+('[1]3. Услуги по передаче'!$G$10)+('[1]4. СН (Установленные)'!$E$12*1000)+'[1]5. Плата за УРП'!$D$6</f>
        <v>2407.9720002339909</v>
      </c>
    </row>
    <row r="94" spans="1:25" ht="15">
      <c r="A94" s="33">
        <v>45459</v>
      </c>
      <c r="B94" s="34">
        <f>SUMIFS('[1]1. Отчет АТС'!$C:$C,'[1]1. Отчет АТС'!$A:$A,$A94,'[1]1. Отчет АТС'!$B:$B,0)+'[1]2. Иные услуги'!$D$11+('[1]3. Услуги по передаче'!$G$10)+('[1]4. СН (Установленные)'!$E$12*1000)+'[1]5. Плата за УРП'!$D$6</f>
        <v>2139.2020002339909</v>
      </c>
      <c r="C94" s="34">
        <f>SUMIFS('[1]1. Отчет АТС'!$C:$C,'[1]1. Отчет АТС'!$A:$A,$A94,'[1]1. Отчет АТС'!$B:$B,1)+'[1]2. Иные услуги'!$D$11+('[1]3. Услуги по передаче'!$G$10)+('[1]4. СН (Установленные)'!$E$12*1000)+'[1]5. Плата за УРП'!$D$6</f>
        <v>2090.4420002339912</v>
      </c>
      <c r="D94" s="34">
        <f>SUMIFS('[1]1. Отчет АТС'!$C:$C,'[1]1. Отчет АТС'!$A:$A,$A94,'[1]1. Отчет АТС'!$B:$B,2)+'[1]2. Иные услуги'!$D$11+('[1]3. Услуги по передаче'!$G$10)+('[1]4. СН (Установленные)'!$E$12*1000)+'[1]5. Плата за УРП'!$D$6</f>
        <v>1984.8620002339908</v>
      </c>
      <c r="E94" s="34">
        <f>SUMIFS('[1]1. Отчет АТС'!$C:$C,'[1]1. Отчет АТС'!$A:$A,$A94,'[1]1. Отчет АТС'!$B:$B,3)+'[1]2. Иные услуги'!$D$11+('[1]3. Услуги по передаче'!$G$10)+('[1]4. СН (Установленные)'!$E$12*1000)+'[1]5. Плата за УРП'!$D$6</f>
        <v>1773.0120002339909</v>
      </c>
      <c r="F94" s="34">
        <f>SUMIFS('[1]1. Отчет АТС'!$C:$C,'[1]1. Отчет АТС'!$A:$A,$A94,'[1]1. Отчет АТС'!$B:$B,4)+'[1]2. Иные услуги'!$D$11+('[1]3. Услуги по передаче'!$G$10)+('[1]4. СН (Установленные)'!$E$12*1000)+'[1]5. Плата за УРП'!$D$6</f>
        <v>1644.3820002339908</v>
      </c>
      <c r="G94" s="34">
        <f>SUMIFS('[1]1. Отчет АТС'!$C:$C,'[1]1. Отчет АТС'!$A:$A,$A94,'[1]1. Отчет АТС'!$B:$B,5)+'[1]2. Иные услуги'!$D$11+('[1]3. Услуги по передаче'!$G$10)+('[1]4. СН (Установленные)'!$E$12*1000)+'[1]5. Плата за УРП'!$D$6</f>
        <v>1906.7920002339908</v>
      </c>
      <c r="H94" s="34">
        <f>SUMIFS('[1]1. Отчет АТС'!$C:$C,'[1]1. Отчет АТС'!$A:$A,$A94,'[1]1. Отчет АТС'!$B:$B,6)+'[1]2. Иные услуги'!$D$11+('[1]3. Услуги по передаче'!$G$10)+('[1]4. СН (Установленные)'!$E$12*1000)+'[1]5. Плата за УРП'!$D$6</f>
        <v>1851.8620002339908</v>
      </c>
      <c r="I94" s="34">
        <f>SUMIFS('[1]1. Отчет АТС'!$C:$C,'[1]1. Отчет АТС'!$A:$A,$A94,'[1]1. Отчет АТС'!$B:$B,7)+'[1]2. Иные услуги'!$D$11+('[1]3. Услуги по передаче'!$G$10)+('[1]4. СН (Установленные)'!$E$12*1000)+'[1]5. Плата за УРП'!$D$6</f>
        <v>2036.0720002339908</v>
      </c>
      <c r="J94" s="34">
        <f>SUMIFS('[1]1. Отчет АТС'!$C:$C,'[1]1. Отчет АТС'!$A:$A,$A94,'[1]1. Отчет АТС'!$B:$B,8)+'[1]2. Иные услуги'!$D$11+('[1]3. Услуги по передаче'!$G$10)+('[1]4. СН (Установленные)'!$E$12*1000)+'[1]5. Плата за УРП'!$D$6</f>
        <v>2435.4320002339909</v>
      </c>
      <c r="K94" s="34">
        <f>SUMIFS('[1]1. Отчет АТС'!$C:$C,'[1]1. Отчет АТС'!$A:$A,$A94,'[1]1. Отчет АТС'!$B:$B,9)+'[1]2. Иные услуги'!$D$11+('[1]3. Услуги по передаче'!$G$10)+('[1]4. СН (Установленные)'!$E$12*1000)+'[1]5. Плата за УРП'!$D$6</f>
        <v>2999.4020002339912</v>
      </c>
      <c r="L94" s="34">
        <f>SUMIFS('[1]1. Отчет АТС'!$C:$C,'[1]1. Отчет АТС'!$A:$A,$A94,'[1]1. Отчет АТС'!$B:$B,10)+'[1]2. Иные услуги'!$D$11+('[1]3. Услуги по передаче'!$G$10)+('[1]4. СН (Установленные)'!$E$12*1000)+'[1]5. Плата за УРП'!$D$6</f>
        <v>3062.6820002339909</v>
      </c>
      <c r="M94" s="34">
        <f>SUMIFS('[1]1. Отчет АТС'!$C:$C,'[1]1. Отчет АТС'!$A:$A,$A94,'[1]1. Отчет АТС'!$B:$B,11)+'[1]2. Иные услуги'!$D$11+('[1]3. Услуги по передаче'!$G$10)+('[1]4. СН (Установленные)'!$E$12*1000)+'[1]5. Плата за УРП'!$D$6</f>
        <v>3065.2920002339906</v>
      </c>
      <c r="N94" s="34">
        <f>SUMIFS('[1]1. Отчет АТС'!$C:$C,'[1]1. Отчет АТС'!$A:$A,$A94,'[1]1. Отчет АТС'!$B:$B,12)+'[1]2. Иные услуги'!$D$11+('[1]3. Услуги по передаче'!$G$10)+('[1]4. СН (Установленные)'!$E$12*1000)+'[1]5. Плата за УРП'!$D$6</f>
        <v>3072.4020002339907</v>
      </c>
      <c r="O94" s="34">
        <f>SUMIFS('[1]1. Отчет АТС'!$C:$C,'[1]1. Отчет АТС'!$A:$A,$A94,'[1]1. Отчет АТС'!$B:$B,13)+'[1]2. Иные услуги'!$D$11+('[1]3. Услуги по передаче'!$G$10)+('[1]4. СН (Установленные)'!$E$12*1000)+'[1]5. Плата за УРП'!$D$6</f>
        <v>3060.852000233991</v>
      </c>
      <c r="P94" s="34">
        <f>SUMIFS('[1]1. Отчет АТС'!$C:$C,'[1]1. Отчет АТС'!$A:$A,$A94,'[1]1. Отчет АТС'!$B:$B,14)+'[1]2. Иные услуги'!$D$11+('[1]3. Услуги по передаче'!$G$10)+('[1]4. СН (Установленные)'!$E$12*1000)+'[1]5. Плата за УРП'!$D$6</f>
        <v>3067.7620002339909</v>
      </c>
      <c r="Q94" s="34">
        <f>SUMIFS('[1]1. Отчет АТС'!$C:$C,'[1]1. Отчет АТС'!$A:$A,$A94,'[1]1. Отчет АТС'!$B:$B,15)+'[1]2. Иные услуги'!$D$11+('[1]3. Услуги по передаче'!$G$10)+('[1]4. СН (Установленные)'!$E$12*1000)+'[1]5. Плата за УРП'!$D$6</f>
        <v>3065.2920002339906</v>
      </c>
      <c r="R94" s="34">
        <f>SUMIFS('[1]1. Отчет АТС'!$C:$C,'[1]1. Отчет АТС'!$A:$A,$A94,'[1]1. Отчет АТС'!$B:$B,16)+'[1]2. Иные услуги'!$D$11+('[1]3. Услуги по передаче'!$G$10)+('[1]4. СН (Установленные)'!$E$12*1000)+'[1]5. Плата за УРП'!$D$6</f>
        <v>3077.5420002339906</v>
      </c>
      <c r="S94" s="34">
        <f>SUMIFS('[1]1. Отчет АТС'!$C:$C,'[1]1. Отчет АТС'!$A:$A,$A94,'[1]1. Отчет АТС'!$B:$B,17)+'[1]2. Иные услуги'!$D$11+('[1]3. Услуги по передаче'!$G$10)+('[1]4. СН (Установленные)'!$E$12*1000)+'[1]5. Плата за УРП'!$D$6</f>
        <v>3076.1720002339907</v>
      </c>
      <c r="T94" s="34">
        <f>SUMIFS('[1]1. Отчет АТС'!$C:$C,'[1]1. Отчет АТС'!$A:$A,$A94,'[1]1. Отчет АТС'!$B:$B,18)+'[1]2. Иные услуги'!$D$11+('[1]3. Услуги по передаче'!$G$10)+('[1]4. СН (Установленные)'!$E$12*1000)+'[1]5. Плата за УРП'!$D$6</f>
        <v>3080.9520002339905</v>
      </c>
      <c r="U94" s="34">
        <f>SUMIFS('[1]1. Отчет АТС'!$C:$C,'[1]1. Отчет АТС'!$A:$A,$A94,'[1]1. Отчет АТС'!$B:$B,19)+'[1]2. Иные услуги'!$D$11+('[1]3. Услуги по передаче'!$G$10)+('[1]4. СН (Установленные)'!$E$12*1000)+'[1]5. Плата за УРП'!$D$6</f>
        <v>3067.6820002339905</v>
      </c>
      <c r="V94" s="34">
        <f>SUMIFS('[1]1. Отчет АТС'!$C:$C,'[1]1. Отчет АТС'!$A:$A,$A94,'[1]1. Отчет АТС'!$B:$B,20)+'[1]2. Иные услуги'!$D$11+('[1]3. Услуги по передаче'!$G$10)+('[1]4. СН (Установленные)'!$E$12*1000)+'[1]5. Плата за УРП'!$D$6</f>
        <v>3079.2420002339909</v>
      </c>
      <c r="W94" s="34">
        <f>SUMIFS('[1]1. Отчет АТС'!$C:$C,'[1]1. Отчет АТС'!$A:$A,$A94,'[1]1. Отчет АТС'!$B:$B,21)+'[1]2. Иные услуги'!$D$11+('[1]3. Услуги по передаче'!$G$10)+('[1]4. СН (Установленные)'!$E$12*1000)+'[1]5. Плата за УРП'!$D$6</f>
        <v>3052.9820002339911</v>
      </c>
      <c r="X94" s="34">
        <f>SUMIFS('[1]1. Отчет АТС'!$C:$C,'[1]1. Отчет АТС'!$A:$A,$A94,'[1]1. Отчет АТС'!$B:$B,22)+'[1]2. Иные услуги'!$D$11+('[1]3. Услуги по передаче'!$G$10)+('[1]4. СН (Установленные)'!$E$12*1000)+'[1]5. Плата за УРП'!$D$6</f>
        <v>2833.3820002339912</v>
      </c>
      <c r="Y94" s="34">
        <f>SUMIFS('[1]1. Отчет АТС'!$C:$C,'[1]1. Отчет АТС'!$A:$A,$A94,'[1]1. Отчет АТС'!$B:$B,23)+'[1]2. Иные услуги'!$D$11+('[1]3. Услуги по передаче'!$G$10)+('[1]4. СН (Установленные)'!$E$12*1000)+'[1]5. Плата за УРП'!$D$6</f>
        <v>2414.7220002339909</v>
      </c>
    </row>
    <row r="95" spans="1:25" ht="15">
      <c r="A95" s="33">
        <v>45460</v>
      </c>
      <c r="B95" s="34">
        <f>SUMIFS('[1]1. Отчет АТС'!$C:$C,'[1]1. Отчет АТС'!$A:$A,$A95,'[1]1. Отчет АТС'!$B:$B,0)+'[1]2. Иные услуги'!$D$11+('[1]3. Услуги по передаче'!$G$10)+('[1]4. СН (Установленные)'!$E$12*1000)+'[1]5. Плата за УРП'!$D$6</f>
        <v>2197.2820002339909</v>
      </c>
      <c r="C95" s="34">
        <f>SUMIFS('[1]1. Отчет АТС'!$C:$C,'[1]1. Отчет АТС'!$A:$A,$A95,'[1]1. Отчет АТС'!$B:$B,1)+'[1]2. Иные услуги'!$D$11+('[1]3. Услуги по передаче'!$G$10)+('[1]4. СН (Установленные)'!$E$12*1000)+'[1]5. Плата за УРП'!$D$6</f>
        <v>2129.1120002339912</v>
      </c>
      <c r="D95" s="34">
        <f>SUMIFS('[1]1. Отчет АТС'!$C:$C,'[1]1. Отчет АТС'!$A:$A,$A95,'[1]1. Отчет АТС'!$B:$B,2)+'[1]2. Иные услуги'!$D$11+('[1]3. Услуги по передаче'!$G$10)+('[1]4. СН (Установленные)'!$E$12*1000)+'[1]5. Плата за УРП'!$D$6</f>
        <v>2038.6920002339912</v>
      </c>
      <c r="E95" s="34">
        <f>SUMIFS('[1]1. Отчет АТС'!$C:$C,'[1]1. Отчет АТС'!$A:$A,$A95,'[1]1. Отчет АТС'!$B:$B,3)+'[1]2. Иные услуги'!$D$11+('[1]3. Услуги по передаче'!$G$10)+('[1]4. СН (Установленные)'!$E$12*1000)+'[1]5. Плата за УРП'!$D$6</f>
        <v>1924.9620002339909</v>
      </c>
      <c r="F95" s="34">
        <f>SUMIFS('[1]1. Отчет АТС'!$C:$C,'[1]1. Отчет АТС'!$A:$A,$A95,'[1]1. Отчет АТС'!$B:$B,4)+'[1]2. Иные услуги'!$D$11+('[1]3. Услуги по передаче'!$G$10)+('[1]4. СН (Установленные)'!$E$12*1000)+'[1]5. Плата за УРП'!$D$6</f>
        <v>1990.7320002339909</v>
      </c>
      <c r="G95" s="34">
        <f>SUMIFS('[1]1. Отчет АТС'!$C:$C,'[1]1. Отчет АТС'!$A:$A,$A95,'[1]1. Отчет АТС'!$B:$B,5)+'[1]2. Иные услуги'!$D$11+('[1]3. Услуги по передаче'!$G$10)+('[1]4. СН (Установленные)'!$E$12*1000)+'[1]5. Плата за УРП'!$D$6</f>
        <v>2103.5720002339908</v>
      </c>
      <c r="H95" s="34">
        <f>SUMIFS('[1]1. Отчет АТС'!$C:$C,'[1]1. Отчет АТС'!$A:$A,$A95,'[1]1. Отчет АТС'!$B:$B,6)+'[1]2. Иные услуги'!$D$11+('[1]3. Услуги по передаче'!$G$10)+('[1]4. СН (Установленные)'!$E$12*1000)+'[1]5. Плата за УРП'!$D$6</f>
        <v>2184.1120002339912</v>
      </c>
      <c r="I95" s="34">
        <f>SUMIFS('[1]1. Отчет АТС'!$C:$C,'[1]1. Отчет АТС'!$A:$A,$A95,'[1]1. Отчет АТС'!$B:$B,7)+'[1]2. Иные услуги'!$D$11+('[1]3. Услуги по передаче'!$G$10)+('[1]4. СН (Установленные)'!$E$12*1000)+'[1]5. Плата за УРП'!$D$6</f>
        <v>2416.1520002339912</v>
      </c>
      <c r="J95" s="34">
        <f>SUMIFS('[1]1. Отчет АТС'!$C:$C,'[1]1. Отчет АТС'!$A:$A,$A95,'[1]1. Отчет АТС'!$B:$B,8)+'[1]2. Иные услуги'!$D$11+('[1]3. Услуги по передаче'!$G$10)+('[1]4. СН (Установленные)'!$E$12*1000)+'[1]5. Плата за УРП'!$D$6</f>
        <v>3017.0720002339908</v>
      </c>
      <c r="K95" s="34">
        <f>SUMIFS('[1]1. Отчет АТС'!$C:$C,'[1]1. Отчет АТС'!$A:$A,$A95,'[1]1. Отчет АТС'!$B:$B,9)+'[1]2. Иные услуги'!$D$11+('[1]3. Услуги по передаче'!$G$10)+('[1]4. СН (Установленные)'!$E$12*1000)+'[1]5. Плата за УРП'!$D$6</f>
        <v>3074.4620002339907</v>
      </c>
      <c r="L95" s="34">
        <f>SUMIFS('[1]1. Отчет АТС'!$C:$C,'[1]1. Отчет АТС'!$A:$A,$A95,'[1]1. Отчет АТС'!$B:$B,10)+'[1]2. Иные услуги'!$D$11+('[1]3. Услуги по передаче'!$G$10)+('[1]4. СН (Установленные)'!$E$12*1000)+'[1]5. Плата за УРП'!$D$6</f>
        <v>3090.6920002339907</v>
      </c>
      <c r="M95" s="34">
        <f>SUMIFS('[1]1. Отчет АТС'!$C:$C,'[1]1. Отчет АТС'!$A:$A,$A95,'[1]1. Отчет АТС'!$B:$B,11)+'[1]2. Иные услуги'!$D$11+('[1]3. Услуги по передаче'!$G$10)+('[1]4. СН (Установленные)'!$E$12*1000)+'[1]5. Плата за УРП'!$D$6</f>
        <v>3094.1520002339907</v>
      </c>
      <c r="N95" s="34">
        <f>SUMIFS('[1]1. Отчет АТС'!$C:$C,'[1]1. Отчет АТС'!$A:$A,$A95,'[1]1. Отчет АТС'!$B:$B,12)+'[1]2. Иные услуги'!$D$11+('[1]3. Услуги по передаче'!$G$10)+('[1]4. СН (Установленные)'!$E$12*1000)+'[1]5. Плата за УРП'!$D$6</f>
        <v>3092.1520002339907</v>
      </c>
      <c r="O95" s="34">
        <f>SUMIFS('[1]1. Отчет АТС'!$C:$C,'[1]1. Отчет АТС'!$A:$A,$A95,'[1]1. Отчет АТС'!$B:$B,13)+'[1]2. Иные услуги'!$D$11+('[1]3. Услуги по передаче'!$G$10)+('[1]4. СН (Установленные)'!$E$12*1000)+'[1]5. Плата за УРП'!$D$6</f>
        <v>3089.1620002339905</v>
      </c>
      <c r="P95" s="34">
        <f>SUMIFS('[1]1. Отчет АТС'!$C:$C,'[1]1. Отчет АТС'!$A:$A,$A95,'[1]1. Отчет АТС'!$B:$B,14)+'[1]2. Иные услуги'!$D$11+('[1]3. Услуги по передаче'!$G$10)+('[1]4. СН (Установленные)'!$E$12*1000)+'[1]5. Плата за УРП'!$D$6</f>
        <v>3097.0120002339909</v>
      </c>
      <c r="Q95" s="34">
        <f>SUMIFS('[1]1. Отчет АТС'!$C:$C,'[1]1. Отчет АТС'!$A:$A,$A95,'[1]1. Отчет АТС'!$B:$B,15)+'[1]2. Иные услуги'!$D$11+('[1]3. Услуги по передаче'!$G$10)+('[1]4. СН (Установленные)'!$E$12*1000)+'[1]5. Плата за УРП'!$D$6</f>
        <v>3095.1820002339905</v>
      </c>
      <c r="R95" s="34">
        <f>SUMIFS('[1]1. Отчет АТС'!$C:$C,'[1]1. Отчет АТС'!$A:$A,$A95,'[1]1. Отчет АТС'!$B:$B,16)+'[1]2. Иные услуги'!$D$11+('[1]3. Услуги по передаче'!$G$10)+('[1]4. СН (Установленные)'!$E$12*1000)+'[1]5. Плата за УРП'!$D$6</f>
        <v>3099.7620002339909</v>
      </c>
      <c r="S95" s="34">
        <f>SUMIFS('[1]1. Отчет АТС'!$C:$C,'[1]1. Отчет АТС'!$A:$A,$A95,'[1]1. Отчет АТС'!$B:$B,17)+'[1]2. Иные услуги'!$D$11+('[1]3. Услуги по передаче'!$G$10)+('[1]4. СН (Установленные)'!$E$12*1000)+'[1]5. Плата за УРП'!$D$6</f>
        <v>3097.5420002339906</v>
      </c>
      <c r="T95" s="34">
        <f>SUMIFS('[1]1. Отчет АТС'!$C:$C,'[1]1. Отчет АТС'!$A:$A,$A95,'[1]1. Отчет АТС'!$B:$B,18)+'[1]2. Иные услуги'!$D$11+('[1]3. Услуги по передаче'!$G$10)+('[1]4. СН (Установленные)'!$E$12*1000)+'[1]5. Плата за УРП'!$D$6</f>
        <v>3091.8520002339906</v>
      </c>
      <c r="U95" s="34">
        <f>SUMIFS('[1]1. Отчет АТС'!$C:$C,'[1]1. Отчет АТС'!$A:$A,$A95,'[1]1. Отчет АТС'!$B:$B,19)+'[1]2. Иные услуги'!$D$11+('[1]3. Услуги по передаче'!$G$10)+('[1]4. СН (Установленные)'!$E$12*1000)+'[1]5. Плата за УРП'!$D$6</f>
        <v>3075.7320002339907</v>
      </c>
      <c r="V95" s="34">
        <f>SUMIFS('[1]1. Отчет АТС'!$C:$C,'[1]1. Отчет АТС'!$A:$A,$A95,'[1]1. Отчет АТС'!$B:$B,20)+'[1]2. Иные услуги'!$D$11+('[1]3. Услуги по передаче'!$G$10)+('[1]4. СН (Установленные)'!$E$12*1000)+'[1]5. Плата за УРП'!$D$6</f>
        <v>3078.3120002339906</v>
      </c>
      <c r="W95" s="34">
        <f>SUMIFS('[1]1. Отчет АТС'!$C:$C,'[1]1. Отчет АТС'!$A:$A,$A95,'[1]1. Отчет АТС'!$B:$B,21)+'[1]2. Иные услуги'!$D$11+('[1]3. Услуги по передаче'!$G$10)+('[1]4. СН (Установленные)'!$E$12*1000)+'[1]5. Плата за УРП'!$D$6</f>
        <v>3070.0120002339909</v>
      </c>
      <c r="X95" s="34">
        <f>SUMIFS('[1]1. Отчет АТС'!$C:$C,'[1]1. Отчет АТС'!$A:$A,$A95,'[1]1. Отчет АТС'!$B:$B,22)+'[1]2. Иные услуги'!$D$11+('[1]3. Услуги по передаче'!$G$10)+('[1]4. СН (Установленные)'!$E$12*1000)+'[1]5. Плата за УРП'!$D$6</f>
        <v>2787.9620002339911</v>
      </c>
      <c r="Y95" s="34">
        <f>SUMIFS('[1]1. Отчет АТС'!$C:$C,'[1]1. Отчет АТС'!$A:$A,$A95,'[1]1. Отчет АТС'!$B:$B,23)+'[1]2. Иные услуги'!$D$11+('[1]3. Услуги по передаче'!$G$10)+('[1]4. СН (Установленные)'!$E$12*1000)+'[1]5. Плата за УРП'!$D$6</f>
        <v>2410.1720002339912</v>
      </c>
    </row>
    <row r="96" spans="1:25" ht="15">
      <c r="A96" s="33">
        <v>45461</v>
      </c>
      <c r="B96" s="34">
        <f>SUMIFS('[1]1. Отчет АТС'!$C:$C,'[1]1. Отчет АТС'!$A:$A,$A96,'[1]1. Отчет АТС'!$B:$B,0)+'[1]2. Иные услуги'!$D$11+('[1]3. Услуги по передаче'!$G$10)+('[1]4. СН (Установленные)'!$E$12*1000)+'[1]5. Плата за УРП'!$D$6</f>
        <v>2187.6920002339912</v>
      </c>
      <c r="C96" s="34">
        <f>SUMIFS('[1]1. Отчет АТС'!$C:$C,'[1]1. Отчет АТС'!$A:$A,$A96,'[1]1. Отчет АТС'!$B:$B,1)+'[1]2. Иные услуги'!$D$11+('[1]3. Услуги по передаче'!$G$10)+('[1]4. СН (Установленные)'!$E$12*1000)+'[1]5. Плата за УРП'!$D$6</f>
        <v>2098.0620002339911</v>
      </c>
      <c r="D96" s="34">
        <f>SUMIFS('[1]1. Отчет АТС'!$C:$C,'[1]1. Отчет АТС'!$A:$A,$A96,'[1]1. Отчет АТС'!$B:$B,2)+'[1]2. Иные услуги'!$D$11+('[1]3. Услуги по передаче'!$G$10)+('[1]4. СН (Установленные)'!$E$12*1000)+'[1]5. Плата за УРП'!$D$6</f>
        <v>1927.4020002339907</v>
      </c>
      <c r="E96" s="34">
        <f>SUMIFS('[1]1. Отчет АТС'!$C:$C,'[1]1. Отчет АТС'!$A:$A,$A96,'[1]1. Отчет АТС'!$B:$B,3)+'[1]2. Иные услуги'!$D$11+('[1]3. Услуги по передаче'!$G$10)+('[1]4. СН (Установленные)'!$E$12*1000)+'[1]5. Плата за УРП'!$D$6</f>
        <v>1864.4520002339909</v>
      </c>
      <c r="F96" s="34">
        <f>SUMIFS('[1]1. Отчет АТС'!$C:$C,'[1]1. Отчет АТС'!$A:$A,$A96,'[1]1. Отчет АТС'!$B:$B,4)+'[1]2. Иные услуги'!$D$11+('[1]3. Услуги по передаче'!$G$10)+('[1]4. СН (Установленные)'!$E$12*1000)+'[1]5. Плата за УРП'!$D$6</f>
        <v>1849.102000233991</v>
      </c>
      <c r="G96" s="34">
        <f>SUMIFS('[1]1. Отчет АТС'!$C:$C,'[1]1. Отчет АТС'!$A:$A,$A96,'[1]1. Отчет АТС'!$B:$B,5)+'[1]2. Иные услуги'!$D$11+('[1]3. Услуги по передаче'!$G$10)+('[1]4. СН (Установленные)'!$E$12*1000)+'[1]5. Плата за УРП'!$D$6</f>
        <v>2080.5720002339908</v>
      </c>
      <c r="H96" s="34">
        <f>SUMIFS('[1]1. Отчет АТС'!$C:$C,'[1]1. Отчет АТС'!$A:$A,$A96,'[1]1. Отчет АТС'!$B:$B,6)+'[1]2. Иные услуги'!$D$11+('[1]3. Услуги по передаче'!$G$10)+('[1]4. СН (Установленные)'!$E$12*1000)+'[1]5. Плата за УРП'!$D$6</f>
        <v>2182.1720002339912</v>
      </c>
      <c r="I96" s="34">
        <f>SUMIFS('[1]1. Отчет АТС'!$C:$C,'[1]1. Отчет АТС'!$A:$A,$A96,'[1]1. Отчет АТС'!$B:$B,7)+'[1]2. Иные услуги'!$D$11+('[1]3. Услуги по передаче'!$G$10)+('[1]4. СН (Установленные)'!$E$12*1000)+'[1]5. Плата за УРП'!$D$6</f>
        <v>2492.6720002339912</v>
      </c>
      <c r="J96" s="34">
        <f>SUMIFS('[1]1. Отчет АТС'!$C:$C,'[1]1. Отчет АТС'!$A:$A,$A96,'[1]1. Отчет АТС'!$B:$B,8)+'[1]2. Иные услуги'!$D$11+('[1]3. Услуги по передаче'!$G$10)+('[1]4. СН (Установленные)'!$E$12*1000)+'[1]5. Плата за УРП'!$D$6</f>
        <v>3061.3220002339908</v>
      </c>
      <c r="K96" s="34">
        <f>SUMIFS('[1]1. Отчет АТС'!$C:$C,'[1]1. Отчет АТС'!$A:$A,$A96,'[1]1. Отчет АТС'!$B:$B,9)+'[1]2. Иные услуги'!$D$11+('[1]3. Услуги по передаче'!$G$10)+('[1]4. СН (Установленные)'!$E$12*1000)+'[1]5. Плата за УРП'!$D$6</f>
        <v>3106.3920002339905</v>
      </c>
      <c r="L96" s="34">
        <f>SUMIFS('[1]1. Отчет АТС'!$C:$C,'[1]1. Отчет АТС'!$A:$A,$A96,'[1]1. Отчет АТС'!$B:$B,10)+'[1]2. Иные услуги'!$D$11+('[1]3. Услуги по передаче'!$G$10)+('[1]4. СН (Установленные)'!$E$12*1000)+'[1]5. Плата за УРП'!$D$6</f>
        <v>3179.6220002339905</v>
      </c>
      <c r="M96" s="34">
        <f>SUMIFS('[1]1. Отчет АТС'!$C:$C,'[1]1. Отчет АТС'!$A:$A,$A96,'[1]1. Отчет АТС'!$B:$B,11)+'[1]2. Иные услуги'!$D$11+('[1]3. Услуги по передаче'!$G$10)+('[1]4. СН (Установленные)'!$E$12*1000)+'[1]5. Плата за УРП'!$D$6</f>
        <v>3199.5920002339908</v>
      </c>
      <c r="N96" s="34">
        <f>SUMIFS('[1]1. Отчет АТС'!$C:$C,'[1]1. Отчет АТС'!$A:$A,$A96,'[1]1. Отчет АТС'!$B:$B,12)+'[1]2. Иные услуги'!$D$11+('[1]3. Услуги по передаче'!$G$10)+('[1]4. СН (Установленные)'!$E$12*1000)+'[1]5. Плата за УРП'!$D$6</f>
        <v>3204.0120002339909</v>
      </c>
      <c r="O96" s="34">
        <f>SUMIFS('[1]1. Отчет АТС'!$C:$C,'[1]1. Отчет АТС'!$A:$A,$A96,'[1]1. Отчет АТС'!$B:$B,13)+'[1]2. Иные услуги'!$D$11+('[1]3. Услуги по передаче'!$G$10)+('[1]4. СН (Установленные)'!$E$12*1000)+'[1]5. Плата за УРП'!$D$6</f>
        <v>3236.6220002339905</v>
      </c>
      <c r="P96" s="34">
        <f>SUMIFS('[1]1. Отчет АТС'!$C:$C,'[1]1. Отчет АТС'!$A:$A,$A96,'[1]1. Отчет АТС'!$B:$B,14)+'[1]2. Иные услуги'!$D$11+('[1]3. Услуги по передаче'!$G$10)+('[1]4. СН (Установленные)'!$E$12*1000)+'[1]5. Плата за УРП'!$D$6</f>
        <v>3280.2620002339909</v>
      </c>
      <c r="Q96" s="34">
        <f>SUMIFS('[1]1. Отчет АТС'!$C:$C,'[1]1. Отчет АТС'!$A:$A,$A96,'[1]1. Отчет АТС'!$B:$B,15)+'[1]2. Иные услуги'!$D$11+('[1]3. Услуги по передаче'!$G$10)+('[1]4. СН (Установленные)'!$E$12*1000)+'[1]5. Плата за УРП'!$D$6</f>
        <v>3212.1620002339905</v>
      </c>
      <c r="R96" s="34">
        <f>SUMIFS('[1]1. Отчет АТС'!$C:$C,'[1]1. Отчет АТС'!$A:$A,$A96,'[1]1. Отчет АТС'!$B:$B,16)+'[1]2. Иные услуги'!$D$11+('[1]3. Услуги по передаче'!$G$10)+('[1]4. СН (Установленные)'!$E$12*1000)+'[1]5. Плата за УРП'!$D$6</f>
        <v>3214.9520002339905</v>
      </c>
      <c r="S96" s="34">
        <f>SUMIFS('[1]1. Отчет АТС'!$C:$C,'[1]1. Отчет АТС'!$A:$A,$A96,'[1]1. Отчет АТС'!$B:$B,17)+'[1]2. Иные услуги'!$D$11+('[1]3. Услуги по передаче'!$G$10)+('[1]4. СН (Установленные)'!$E$12*1000)+'[1]5. Плата за УРП'!$D$6</f>
        <v>3215.2520002339907</v>
      </c>
      <c r="T96" s="34">
        <f>SUMIFS('[1]1. Отчет АТС'!$C:$C,'[1]1. Отчет АТС'!$A:$A,$A96,'[1]1. Отчет АТС'!$B:$B,18)+'[1]2. Иные услуги'!$D$11+('[1]3. Услуги по передаче'!$G$10)+('[1]4. СН (Установленные)'!$E$12*1000)+'[1]5. Плата за УРП'!$D$6</f>
        <v>3215.9920002339909</v>
      </c>
      <c r="U96" s="34">
        <f>SUMIFS('[1]1. Отчет АТС'!$C:$C,'[1]1. Отчет АТС'!$A:$A,$A96,'[1]1. Отчет АТС'!$B:$B,19)+'[1]2. Иные услуги'!$D$11+('[1]3. Услуги по передаче'!$G$10)+('[1]4. СН (Установленные)'!$E$12*1000)+'[1]5. Плата за УРП'!$D$6</f>
        <v>3135.5320002339909</v>
      </c>
      <c r="V96" s="34">
        <f>SUMIFS('[1]1. Отчет АТС'!$C:$C,'[1]1. Отчет АТС'!$A:$A,$A96,'[1]1. Отчет АТС'!$B:$B,20)+'[1]2. Иные услуги'!$D$11+('[1]3. Услуги по передаче'!$G$10)+('[1]4. СН (Установленные)'!$E$12*1000)+'[1]5. Плата за УРП'!$D$6</f>
        <v>3139.5720002339908</v>
      </c>
      <c r="W96" s="34">
        <f>SUMIFS('[1]1. Отчет АТС'!$C:$C,'[1]1. Отчет АТС'!$A:$A,$A96,'[1]1. Отчет АТС'!$B:$B,21)+'[1]2. Иные услуги'!$D$11+('[1]3. Услуги по передаче'!$G$10)+('[1]4. СН (Установленные)'!$E$12*1000)+'[1]5. Плата за УРП'!$D$6</f>
        <v>3099.2520002339907</v>
      </c>
      <c r="X96" s="34">
        <f>SUMIFS('[1]1. Отчет АТС'!$C:$C,'[1]1. Отчет АТС'!$A:$A,$A96,'[1]1. Отчет АТС'!$B:$B,22)+'[1]2. Иные услуги'!$D$11+('[1]3. Услуги по передаче'!$G$10)+('[1]4. СН (Установленные)'!$E$12*1000)+'[1]5. Плата за УРП'!$D$6</f>
        <v>3041.0920002339908</v>
      </c>
      <c r="Y96" s="34">
        <f>SUMIFS('[1]1. Отчет АТС'!$C:$C,'[1]1. Отчет АТС'!$A:$A,$A96,'[1]1. Отчет АТС'!$B:$B,23)+'[1]2. Иные услуги'!$D$11+('[1]3. Услуги по передаче'!$G$10)+('[1]4. СН (Установленные)'!$E$12*1000)+'[1]5. Плата за УРП'!$D$6</f>
        <v>2486.6820002339909</v>
      </c>
    </row>
    <row r="97" spans="1:25" ht="15">
      <c r="A97" s="33">
        <v>45462</v>
      </c>
      <c r="B97" s="34">
        <f>SUMIFS('[1]1. Отчет АТС'!$C:$C,'[1]1. Отчет АТС'!$A:$A,$A97,'[1]1. Отчет АТС'!$B:$B,0)+'[1]2. Иные услуги'!$D$11+('[1]3. Услуги по передаче'!$G$10)+('[1]4. СН (Установленные)'!$E$12*1000)+'[1]5. Плата за УРП'!$D$6</f>
        <v>2213.1320002339912</v>
      </c>
      <c r="C97" s="34">
        <f>SUMIFS('[1]1. Отчет АТС'!$C:$C,'[1]1. Отчет АТС'!$A:$A,$A97,'[1]1. Отчет АТС'!$B:$B,1)+'[1]2. Иные услуги'!$D$11+('[1]3. Услуги по передаче'!$G$10)+('[1]4. СН (Установленные)'!$E$12*1000)+'[1]5. Плата за УРП'!$D$6</f>
        <v>2165.2920002339911</v>
      </c>
      <c r="D97" s="34">
        <f>SUMIFS('[1]1. Отчет АТС'!$C:$C,'[1]1. Отчет АТС'!$A:$A,$A97,'[1]1. Отчет АТС'!$B:$B,2)+'[1]2. Иные услуги'!$D$11+('[1]3. Услуги по передаче'!$G$10)+('[1]4. СН (Установленные)'!$E$12*1000)+'[1]5. Плата за УРП'!$D$6</f>
        <v>1961.102000233991</v>
      </c>
      <c r="E97" s="34">
        <f>SUMIFS('[1]1. Отчет АТС'!$C:$C,'[1]1. Отчет АТС'!$A:$A,$A97,'[1]1. Отчет АТС'!$B:$B,3)+'[1]2. Иные услуги'!$D$11+('[1]3. Услуги по передаче'!$G$10)+('[1]4. СН (Установленные)'!$E$12*1000)+'[1]5. Плата за УРП'!$D$6</f>
        <v>1817.0320002339909</v>
      </c>
      <c r="F97" s="34">
        <f>SUMIFS('[1]1. Отчет АТС'!$C:$C,'[1]1. Отчет АТС'!$A:$A,$A97,'[1]1. Отчет АТС'!$B:$B,4)+'[1]2. Иные услуги'!$D$11+('[1]3. Услуги по передаче'!$G$10)+('[1]4. СН (Установленные)'!$E$12*1000)+'[1]5. Плата за УРП'!$D$6</f>
        <v>1800.5220002339909</v>
      </c>
      <c r="G97" s="34">
        <f>SUMIFS('[1]1. Отчет АТС'!$C:$C,'[1]1. Отчет АТС'!$A:$A,$A97,'[1]1. Отчет АТС'!$B:$B,5)+'[1]2. Иные услуги'!$D$11+('[1]3. Услуги по передаче'!$G$10)+('[1]4. СН (Установленные)'!$E$12*1000)+'[1]5. Плата за УРП'!$D$6</f>
        <v>2107.6520002339912</v>
      </c>
      <c r="H97" s="34">
        <f>SUMIFS('[1]1. Отчет АТС'!$C:$C,'[1]1. Отчет АТС'!$A:$A,$A97,'[1]1. Отчет АТС'!$B:$B,6)+'[1]2. Иные услуги'!$D$11+('[1]3. Услуги по передаче'!$G$10)+('[1]4. СН (Установленные)'!$E$12*1000)+'[1]5. Плата за УРП'!$D$6</f>
        <v>2202.9420002339912</v>
      </c>
      <c r="I97" s="34">
        <f>SUMIFS('[1]1. Отчет АТС'!$C:$C,'[1]1. Отчет АТС'!$A:$A,$A97,'[1]1. Отчет АТС'!$B:$B,7)+'[1]2. Иные услуги'!$D$11+('[1]3. Услуги по передаче'!$G$10)+('[1]4. СН (Установленные)'!$E$12*1000)+'[1]5. Плата за УРП'!$D$6</f>
        <v>2534.7520002339911</v>
      </c>
      <c r="J97" s="34">
        <f>SUMIFS('[1]1. Отчет АТС'!$C:$C,'[1]1. Отчет АТС'!$A:$A,$A97,'[1]1. Отчет АТС'!$B:$B,8)+'[1]2. Иные услуги'!$D$11+('[1]3. Услуги по передаче'!$G$10)+('[1]4. СН (Установленные)'!$E$12*1000)+'[1]5. Плата за УРП'!$D$6</f>
        <v>3087.8820002339908</v>
      </c>
      <c r="K97" s="34">
        <f>SUMIFS('[1]1. Отчет АТС'!$C:$C,'[1]1. Отчет АТС'!$A:$A,$A97,'[1]1. Отчет АТС'!$B:$B,9)+'[1]2. Иные услуги'!$D$11+('[1]3. Услуги по передаче'!$G$10)+('[1]4. СН (Установленные)'!$E$12*1000)+'[1]5. Плата за УРП'!$D$6</f>
        <v>3198.5020002339907</v>
      </c>
      <c r="L97" s="34">
        <f>SUMIFS('[1]1. Отчет АТС'!$C:$C,'[1]1. Отчет АТС'!$A:$A,$A97,'[1]1. Отчет АТС'!$B:$B,10)+'[1]2. Иные услуги'!$D$11+('[1]3. Услуги по передаче'!$G$10)+('[1]4. СН (Установленные)'!$E$12*1000)+'[1]5. Плата за УРП'!$D$6</f>
        <v>3321.0620002339906</v>
      </c>
      <c r="M97" s="34">
        <f>SUMIFS('[1]1. Отчет АТС'!$C:$C,'[1]1. Отчет АТС'!$A:$A,$A97,'[1]1. Отчет АТС'!$B:$B,11)+'[1]2. Иные услуги'!$D$11+('[1]3. Услуги по передаче'!$G$10)+('[1]4. СН (Установленные)'!$E$12*1000)+'[1]5. Плата за УРП'!$D$6</f>
        <v>3362.7520002339907</v>
      </c>
      <c r="N97" s="34">
        <f>SUMIFS('[1]1. Отчет АТС'!$C:$C,'[1]1. Отчет АТС'!$A:$A,$A97,'[1]1. Отчет АТС'!$B:$B,12)+'[1]2. Иные услуги'!$D$11+('[1]3. Услуги по передаче'!$G$10)+('[1]4. СН (Установленные)'!$E$12*1000)+'[1]5. Плата за УРП'!$D$6</f>
        <v>3378.0620002339906</v>
      </c>
      <c r="O97" s="34">
        <f>SUMIFS('[1]1. Отчет АТС'!$C:$C,'[1]1. Отчет АТС'!$A:$A,$A97,'[1]1. Отчет АТС'!$B:$B,13)+'[1]2. Иные услуги'!$D$11+('[1]3. Услуги по передаче'!$G$10)+('[1]4. СН (Установленные)'!$E$12*1000)+'[1]5. Плата за УРП'!$D$6</f>
        <v>3394.8420002339908</v>
      </c>
      <c r="P97" s="34">
        <f>SUMIFS('[1]1. Отчет АТС'!$C:$C,'[1]1. Отчет АТС'!$A:$A,$A97,'[1]1. Отчет АТС'!$B:$B,14)+'[1]2. Иные услуги'!$D$11+('[1]3. Услуги по передаче'!$G$10)+('[1]4. СН (Установленные)'!$E$12*1000)+'[1]5. Плата за УРП'!$D$6</f>
        <v>3428.2020002339905</v>
      </c>
      <c r="Q97" s="34">
        <f>SUMIFS('[1]1. Отчет АТС'!$C:$C,'[1]1. Отчет АТС'!$A:$A,$A97,'[1]1. Отчет АТС'!$B:$B,15)+'[1]2. Иные услуги'!$D$11+('[1]3. Услуги по передаче'!$G$10)+('[1]4. СН (Установленные)'!$E$12*1000)+'[1]5. Плата за УРП'!$D$6</f>
        <v>3445.8920002339905</v>
      </c>
      <c r="R97" s="34">
        <f>SUMIFS('[1]1. Отчет АТС'!$C:$C,'[1]1. Отчет АТС'!$A:$A,$A97,'[1]1. Отчет АТС'!$B:$B,16)+'[1]2. Иные услуги'!$D$11+('[1]3. Услуги по передаче'!$G$10)+('[1]4. СН (Установленные)'!$E$12*1000)+'[1]5. Плата за УРП'!$D$6</f>
        <v>3453.2720002339906</v>
      </c>
      <c r="S97" s="34">
        <f>SUMIFS('[1]1. Отчет АТС'!$C:$C,'[1]1. Отчет АТС'!$A:$A,$A97,'[1]1. Отчет АТС'!$B:$B,17)+'[1]2. Иные услуги'!$D$11+('[1]3. Услуги по передаче'!$G$10)+('[1]4. СН (Установленные)'!$E$12*1000)+'[1]5. Плата за УРП'!$D$6</f>
        <v>3460.9820002339907</v>
      </c>
      <c r="T97" s="34">
        <f>SUMIFS('[1]1. Отчет АТС'!$C:$C,'[1]1. Отчет АТС'!$A:$A,$A97,'[1]1. Отчет АТС'!$B:$B,18)+'[1]2. Иные услуги'!$D$11+('[1]3. Услуги по передаче'!$G$10)+('[1]4. СН (Установленные)'!$E$12*1000)+'[1]5. Плата за УРП'!$D$6</f>
        <v>3394.1220002339905</v>
      </c>
      <c r="U97" s="34">
        <f>SUMIFS('[1]1. Отчет АТС'!$C:$C,'[1]1. Отчет АТС'!$A:$A,$A97,'[1]1. Отчет АТС'!$B:$B,19)+'[1]2. Иные услуги'!$D$11+('[1]3. Услуги по передаче'!$G$10)+('[1]4. СН (Установленные)'!$E$12*1000)+'[1]5. Плата за УРП'!$D$6</f>
        <v>3277.3220002339908</v>
      </c>
      <c r="V97" s="34">
        <f>SUMIFS('[1]1. Отчет АТС'!$C:$C,'[1]1. Отчет АТС'!$A:$A,$A97,'[1]1. Отчет АТС'!$B:$B,20)+'[1]2. Иные услуги'!$D$11+('[1]3. Услуги по передаче'!$G$10)+('[1]4. СН (Установленные)'!$E$12*1000)+'[1]5. Плата за УРП'!$D$6</f>
        <v>3301.7020002339905</v>
      </c>
      <c r="W97" s="34">
        <f>SUMIFS('[1]1. Отчет АТС'!$C:$C,'[1]1. Отчет АТС'!$A:$A,$A97,'[1]1. Отчет АТС'!$B:$B,21)+'[1]2. Иные услуги'!$D$11+('[1]3. Услуги по передаче'!$G$10)+('[1]4. СН (Установленные)'!$E$12*1000)+'[1]5. Плата за УРП'!$D$6</f>
        <v>3233.1720002339907</v>
      </c>
      <c r="X97" s="34">
        <f>SUMIFS('[1]1. Отчет АТС'!$C:$C,'[1]1. Отчет АТС'!$A:$A,$A97,'[1]1. Отчет АТС'!$B:$B,22)+'[1]2. Иные услуги'!$D$11+('[1]3. Услуги по передаче'!$G$10)+('[1]4. СН (Установленные)'!$E$12*1000)+'[1]5. Плата за УРП'!$D$6</f>
        <v>3070.8420002339908</v>
      </c>
      <c r="Y97" s="34">
        <f>SUMIFS('[1]1. Отчет АТС'!$C:$C,'[1]1. Отчет АТС'!$A:$A,$A97,'[1]1. Отчет АТС'!$B:$B,23)+'[1]2. Иные услуги'!$D$11+('[1]3. Услуги по передаче'!$G$10)+('[1]4. СН (Установленные)'!$E$12*1000)+'[1]5. Плата за УРП'!$D$6</f>
        <v>2551.2920002339911</v>
      </c>
    </row>
    <row r="98" spans="1:25" ht="15">
      <c r="A98" s="33">
        <v>45463</v>
      </c>
      <c r="B98" s="34">
        <f>SUMIFS('[1]1. Отчет АТС'!$C:$C,'[1]1. Отчет АТС'!$A:$A,$A98,'[1]1. Отчет АТС'!$B:$B,0)+'[1]2. Иные услуги'!$D$11+('[1]3. Услуги по передаче'!$G$10)+('[1]4. СН (Установленные)'!$E$12*1000)+'[1]5. Плата за УРП'!$D$6</f>
        <v>2231.4420002339912</v>
      </c>
      <c r="C98" s="34">
        <f>SUMIFS('[1]1. Отчет АТС'!$C:$C,'[1]1. Отчет АТС'!$A:$A,$A98,'[1]1. Отчет АТС'!$B:$B,1)+'[1]2. Иные услуги'!$D$11+('[1]3. Услуги по передаче'!$G$10)+('[1]4. СН (Установленные)'!$E$12*1000)+'[1]5. Плата за УРП'!$D$6</f>
        <v>2188.9420002339912</v>
      </c>
      <c r="D98" s="34">
        <f>SUMIFS('[1]1. Отчет АТС'!$C:$C,'[1]1. Отчет АТС'!$A:$A,$A98,'[1]1. Отчет АТС'!$B:$B,2)+'[1]2. Иные услуги'!$D$11+('[1]3. Услуги по передаче'!$G$10)+('[1]4. СН (Установленные)'!$E$12*1000)+'[1]5. Плата за УРП'!$D$6</f>
        <v>1976.8020002339908</v>
      </c>
      <c r="E98" s="34">
        <f>SUMIFS('[1]1. Отчет АТС'!$C:$C,'[1]1. Отчет АТС'!$A:$A,$A98,'[1]1. Отчет АТС'!$B:$B,3)+'[1]2. Иные услуги'!$D$11+('[1]3. Услуги по передаче'!$G$10)+('[1]4. СН (Установленные)'!$E$12*1000)+'[1]5. Плата за УРП'!$D$6</f>
        <v>1868.162000233991</v>
      </c>
      <c r="F98" s="34">
        <f>SUMIFS('[1]1. Отчет АТС'!$C:$C,'[1]1. Отчет АТС'!$A:$A,$A98,'[1]1. Отчет АТС'!$B:$B,4)+'[1]2. Иные услуги'!$D$11+('[1]3. Услуги по передаче'!$G$10)+('[1]4. СН (Установленные)'!$E$12*1000)+'[1]5. Плата за УРП'!$D$6</f>
        <v>1808.8220002339908</v>
      </c>
      <c r="G98" s="34">
        <f>SUMIFS('[1]1. Отчет АТС'!$C:$C,'[1]1. Отчет АТС'!$A:$A,$A98,'[1]1. Отчет АТС'!$B:$B,5)+'[1]2. Иные услуги'!$D$11+('[1]3. Услуги по передаче'!$G$10)+('[1]4. СН (Установленные)'!$E$12*1000)+'[1]5. Плата за УРП'!$D$6</f>
        <v>2000.0720002339908</v>
      </c>
      <c r="H98" s="34">
        <f>SUMIFS('[1]1. Отчет АТС'!$C:$C,'[1]1. Отчет АТС'!$A:$A,$A98,'[1]1. Отчет АТС'!$B:$B,6)+'[1]2. Иные услуги'!$D$11+('[1]3. Услуги по передаче'!$G$10)+('[1]4. СН (Установленные)'!$E$12*1000)+'[1]5. Плата за УРП'!$D$6</f>
        <v>2135.6520002339912</v>
      </c>
      <c r="I98" s="34">
        <f>SUMIFS('[1]1. Отчет АТС'!$C:$C,'[1]1. Отчет АТС'!$A:$A,$A98,'[1]1. Отчет АТС'!$B:$B,7)+'[1]2. Иные услуги'!$D$11+('[1]3. Услуги по передаче'!$G$10)+('[1]4. СН (Установленные)'!$E$12*1000)+'[1]5. Плата за УРП'!$D$6</f>
        <v>2426.6920002339912</v>
      </c>
      <c r="J98" s="34">
        <f>SUMIFS('[1]1. Отчет АТС'!$C:$C,'[1]1. Отчет АТС'!$A:$A,$A98,'[1]1. Отчет АТС'!$B:$B,8)+'[1]2. Иные услуги'!$D$11+('[1]3. Услуги по передаче'!$G$10)+('[1]4. СН (Установленные)'!$E$12*1000)+'[1]5. Плата за УРП'!$D$6</f>
        <v>3066.8320002339906</v>
      </c>
      <c r="K98" s="34">
        <f>SUMIFS('[1]1. Отчет АТС'!$C:$C,'[1]1. Отчет АТС'!$A:$A,$A98,'[1]1. Отчет АТС'!$B:$B,9)+'[1]2. Иные услуги'!$D$11+('[1]3. Услуги по передаче'!$G$10)+('[1]4. СН (Установленные)'!$E$12*1000)+'[1]5. Плата за УРП'!$D$6</f>
        <v>3093.6920002339907</v>
      </c>
      <c r="L98" s="34">
        <f>SUMIFS('[1]1. Отчет АТС'!$C:$C,'[1]1. Отчет АТС'!$A:$A,$A98,'[1]1. Отчет АТС'!$B:$B,10)+'[1]2. Иные услуги'!$D$11+('[1]3. Услуги по передаче'!$G$10)+('[1]4. СН (Установленные)'!$E$12*1000)+'[1]5. Плата за УРП'!$D$6</f>
        <v>3140.1320002339908</v>
      </c>
      <c r="M98" s="34">
        <f>SUMIFS('[1]1. Отчет АТС'!$C:$C,'[1]1. Отчет АТС'!$A:$A,$A98,'[1]1. Отчет АТС'!$B:$B,11)+'[1]2. Иные услуги'!$D$11+('[1]3. Услуги по передаче'!$G$10)+('[1]4. СН (Установленные)'!$E$12*1000)+'[1]5. Плата за УРП'!$D$6</f>
        <v>3175.6620002339905</v>
      </c>
      <c r="N98" s="34">
        <f>SUMIFS('[1]1. Отчет АТС'!$C:$C,'[1]1. Отчет АТС'!$A:$A,$A98,'[1]1. Отчет АТС'!$B:$B,12)+'[1]2. Иные услуги'!$D$11+('[1]3. Услуги по передаче'!$G$10)+('[1]4. СН (Установленные)'!$E$12*1000)+'[1]5. Плата за УРП'!$D$6</f>
        <v>3203.7220002339905</v>
      </c>
      <c r="O98" s="34">
        <f>SUMIFS('[1]1. Отчет АТС'!$C:$C,'[1]1. Отчет АТС'!$A:$A,$A98,'[1]1. Отчет АТС'!$B:$B,13)+'[1]2. Иные услуги'!$D$11+('[1]3. Услуги по передаче'!$G$10)+('[1]4. СН (Установленные)'!$E$12*1000)+'[1]5. Плата за УРП'!$D$6</f>
        <v>3165.3620002339908</v>
      </c>
      <c r="P98" s="34">
        <f>SUMIFS('[1]1. Отчет АТС'!$C:$C,'[1]1. Отчет АТС'!$A:$A,$A98,'[1]1. Отчет АТС'!$B:$B,14)+'[1]2. Иные услуги'!$D$11+('[1]3. Услуги по передаче'!$G$10)+('[1]4. СН (Установленные)'!$E$12*1000)+'[1]5. Плата за УРП'!$D$6</f>
        <v>3181.2420002339909</v>
      </c>
      <c r="Q98" s="34">
        <f>SUMIFS('[1]1. Отчет АТС'!$C:$C,'[1]1. Отчет АТС'!$A:$A,$A98,'[1]1. Отчет АТС'!$B:$B,15)+'[1]2. Иные услуги'!$D$11+('[1]3. Услуги по передаче'!$G$10)+('[1]4. СН (Установленные)'!$E$12*1000)+'[1]5. Плата за УРП'!$D$6</f>
        <v>3188.5120002339909</v>
      </c>
      <c r="R98" s="34">
        <f>SUMIFS('[1]1. Отчет АТС'!$C:$C,'[1]1. Отчет АТС'!$A:$A,$A98,'[1]1. Отчет АТС'!$B:$B,16)+'[1]2. Иные услуги'!$D$11+('[1]3. Услуги по передаче'!$G$10)+('[1]4. СН (Установленные)'!$E$12*1000)+'[1]5. Плата за УРП'!$D$6</f>
        <v>3172.6520002339907</v>
      </c>
      <c r="S98" s="34">
        <f>SUMIFS('[1]1. Отчет АТС'!$C:$C,'[1]1. Отчет АТС'!$A:$A,$A98,'[1]1. Отчет АТС'!$B:$B,17)+'[1]2. Иные услуги'!$D$11+('[1]3. Услуги по передаче'!$G$10)+('[1]4. СН (Установленные)'!$E$12*1000)+'[1]5. Плата за УРП'!$D$6</f>
        <v>3170.2320002339907</v>
      </c>
      <c r="T98" s="34">
        <f>SUMIFS('[1]1. Отчет АТС'!$C:$C,'[1]1. Отчет АТС'!$A:$A,$A98,'[1]1. Отчет АТС'!$B:$B,18)+'[1]2. Иные услуги'!$D$11+('[1]3. Услуги по передаче'!$G$10)+('[1]4. СН (Установленные)'!$E$12*1000)+'[1]5. Плата за УРП'!$D$6</f>
        <v>3119.6920002339907</v>
      </c>
      <c r="U98" s="34">
        <f>SUMIFS('[1]1. Отчет АТС'!$C:$C,'[1]1. Отчет АТС'!$A:$A,$A98,'[1]1. Отчет АТС'!$B:$B,19)+'[1]2. Иные услуги'!$D$11+('[1]3. Услуги по передаче'!$G$10)+('[1]4. СН (Установленные)'!$E$12*1000)+'[1]5. Плата за УРП'!$D$6</f>
        <v>3100.1520002339907</v>
      </c>
      <c r="V98" s="34">
        <f>SUMIFS('[1]1. Отчет АТС'!$C:$C,'[1]1. Отчет АТС'!$A:$A,$A98,'[1]1. Отчет АТС'!$B:$B,20)+'[1]2. Иные услуги'!$D$11+('[1]3. Услуги по передаче'!$G$10)+('[1]4. СН (Установленные)'!$E$12*1000)+'[1]5. Плата за УРП'!$D$6</f>
        <v>3095.4120002339905</v>
      </c>
      <c r="W98" s="34">
        <f>SUMIFS('[1]1. Отчет АТС'!$C:$C,'[1]1. Отчет АТС'!$A:$A,$A98,'[1]1. Отчет АТС'!$B:$B,21)+'[1]2. Иные услуги'!$D$11+('[1]3. Услуги по передаче'!$G$10)+('[1]4. СН (Установленные)'!$E$12*1000)+'[1]5. Плата за УРП'!$D$6</f>
        <v>3077.8720002339905</v>
      </c>
      <c r="X98" s="34">
        <f>SUMIFS('[1]1. Отчет АТС'!$C:$C,'[1]1. Отчет АТС'!$A:$A,$A98,'[1]1. Отчет АТС'!$B:$B,22)+'[1]2. Иные услуги'!$D$11+('[1]3. Услуги по передаче'!$G$10)+('[1]4. СН (Установленные)'!$E$12*1000)+'[1]5. Плата за УРП'!$D$6</f>
        <v>2641.2020002339909</v>
      </c>
      <c r="Y98" s="34">
        <f>SUMIFS('[1]1. Отчет АТС'!$C:$C,'[1]1. Отчет АТС'!$A:$A,$A98,'[1]1. Отчет АТС'!$B:$B,23)+'[1]2. Иные услуги'!$D$11+('[1]3. Услуги по передаче'!$G$10)+('[1]4. СН (Установленные)'!$E$12*1000)+'[1]5. Плата за УРП'!$D$6</f>
        <v>2296.0620002339911</v>
      </c>
    </row>
    <row r="99" spans="1:25" ht="15">
      <c r="A99" s="33">
        <v>45464</v>
      </c>
      <c r="B99" s="34">
        <f>SUMIFS('[1]1. Отчет АТС'!$C:$C,'[1]1. Отчет АТС'!$A:$A,$A99,'[1]1. Отчет АТС'!$B:$B,0)+'[1]2. Иные услуги'!$D$11+('[1]3. Услуги по передаче'!$G$10)+('[1]4. СН (Установленные)'!$E$12*1000)+'[1]5. Плата за УРП'!$D$6</f>
        <v>2074.0920002339908</v>
      </c>
      <c r="C99" s="34">
        <f>SUMIFS('[1]1. Отчет АТС'!$C:$C,'[1]1. Отчет АТС'!$A:$A,$A99,'[1]1. Отчет АТС'!$B:$B,1)+'[1]2. Иные услуги'!$D$11+('[1]3. Услуги по передаче'!$G$10)+('[1]4. СН (Установленные)'!$E$12*1000)+'[1]5. Плата за УРП'!$D$6</f>
        <v>1924.7520002339909</v>
      </c>
      <c r="D99" s="34">
        <f>SUMIFS('[1]1. Отчет АТС'!$C:$C,'[1]1. Отчет АТС'!$A:$A,$A99,'[1]1. Отчет АТС'!$B:$B,2)+'[1]2. Иные услуги'!$D$11+('[1]3. Услуги по передаче'!$G$10)+('[1]4. СН (Установленные)'!$E$12*1000)+'[1]5. Плата за УРП'!$D$6</f>
        <v>1729.102000233991</v>
      </c>
      <c r="E99" s="34">
        <f>SUMIFS('[1]1. Отчет АТС'!$C:$C,'[1]1. Отчет АТС'!$A:$A,$A99,'[1]1. Отчет АТС'!$B:$B,3)+'[1]2. Иные услуги'!$D$11+('[1]3. Услуги по передаче'!$G$10)+('[1]4. СН (Установленные)'!$E$12*1000)+'[1]5. Плата за УРП'!$D$6</f>
        <v>1108.142000233991</v>
      </c>
      <c r="F99" s="34">
        <f>SUMIFS('[1]1. Отчет АТС'!$C:$C,'[1]1. Отчет АТС'!$A:$A,$A99,'[1]1. Отчет АТС'!$B:$B,4)+'[1]2. Иные услуги'!$D$11+('[1]3. Услуги по передаче'!$G$10)+('[1]4. СН (Установленные)'!$E$12*1000)+'[1]5. Плата за УРП'!$D$6</f>
        <v>1202.2320002339909</v>
      </c>
      <c r="G99" s="34">
        <f>SUMIFS('[1]1. Отчет АТС'!$C:$C,'[1]1. Отчет АТС'!$A:$A,$A99,'[1]1. Отчет АТС'!$B:$B,5)+'[1]2. Иные услуги'!$D$11+('[1]3. Услуги по передаче'!$G$10)+('[1]4. СН (Установленные)'!$E$12*1000)+'[1]5. Плата за УРП'!$D$6</f>
        <v>1021.8120002339909</v>
      </c>
      <c r="H99" s="34">
        <f>SUMIFS('[1]1. Отчет АТС'!$C:$C,'[1]1. Отчет АТС'!$A:$A,$A99,'[1]1. Отчет АТС'!$B:$B,6)+'[1]2. Иные услуги'!$D$11+('[1]3. Услуги по передаче'!$G$10)+('[1]4. СН (Установленные)'!$E$12*1000)+'[1]5. Плата за УРП'!$D$6</f>
        <v>1971.622000233991</v>
      </c>
      <c r="I99" s="34">
        <f>SUMIFS('[1]1. Отчет АТС'!$C:$C,'[1]1. Отчет АТС'!$A:$A,$A99,'[1]1. Отчет АТС'!$B:$B,7)+'[1]2. Иные услуги'!$D$11+('[1]3. Услуги по передаче'!$G$10)+('[1]4. СН (Установленные)'!$E$12*1000)+'[1]5. Плата за УРП'!$D$6</f>
        <v>2197.4220002339912</v>
      </c>
      <c r="J99" s="34">
        <f>SUMIFS('[1]1. Отчет АТС'!$C:$C,'[1]1. Отчет АТС'!$A:$A,$A99,'[1]1. Отчет АТС'!$B:$B,8)+'[1]2. Иные услуги'!$D$11+('[1]3. Услуги по передаче'!$G$10)+('[1]4. СН (Установленные)'!$E$12*1000)+'[1]5. Плата за УРП'!$D$6</f>
        <v>2545.412000233991</v>
      </c>
      <c r="K99" s="34">
        <f>SUMIFS('[1]1. Отчет АТС'!$C:$C,'[1]1. Отчет АТС'!$A:$A,$A99,'[1]1. Отчет АТС'!$B:$B,9)+'[1]2. Иные услуги'!$D$11+('[1]3. Услуги по передаче'!$G$10)+('[1]4. СН (Установленные)'!$E$12*1000)+'[1]5. Плата за УРП'!$D$6</f>
        <v>2874.4920002339909</v>
      </c>
      <c r="L99" s="34">
        <f>SUMIFS('[1]1. Отчет АТС'!$C:$C,'[1]1. Отчет АТС'!$A:$A,$A99,'[1]1. Отчет АТС'!$B:$B,10)+'[1]2. Иные услуги'!$D$11+('[1]3. Услуги по передаче'!$G$10)+('[1]4. СН (Установленные)'!$E$12*1000)+'[1]5. Плата за УРП'!$D$6</f>
        <v>2950.4020002339912</v>
      </c>
      <c r="M99" s="34">
        <f>SUMIFS('[1]1. Отчет АТС'!$C:$C,'[1]1. Отчет АТС'!$A:$A,$A99,'[1]1. Отчет АТС'!$B:$B,11)+'[1]2. Иные услуги'!$D$11+('[1]3. Услуги по передаче'!$G$10)+('[1]4. СН (Установленные)'!$E$12*1000)+'[1]5. Плата за УРП'!$D$6</f>
        <v>2973.7620002339909</v>
      </c>
      <c r="N99" s="34">
        <f>SUMIFS('[1]1. Отчет АТС'!$C:$C,'[1]1. Отчет АТС'!$A:$A,$A99,'[1]1. Отчет АТС'!$B:$B,12)+'[1]2. Иные услуги'!$D$11+('[1]3. Услуги по передаче'!$G$10)+('[1]4. СН (Установленные)'!$E$12*1000)+'[1]5. Плата за УРП'!$D$6</f>
        <v>2690.1720002339912</v>
      </c>
      <c r="O99" s="34">
        <f>SUMIFS('[1]1. Отчет АТС'!$C:$C,'[1]1. Отчет АТС'!$A:$A,$A99,'[1]1. Отчет АТС'!$B:$B,13)+'[1]2. Иные услуги'!$D$11+('[1]3. Услуги по передаче'!$G$10)+('[1]4. СН (Установленные)'!$E$12*1000)+'[1]5. Плата за УРП'!$D$6</f>
        <v>2980.7720002339911</v>
      </c>
      <c r="P99" s="34">
        <f>SUMIFS('[1]1. Отчет АТС'!$C:$C,'[1]1. Отчет АТС'!$A:$A,$A99,'[1]1. Отчет АТС'!$B:$B,14)+'[1]2. Иные услуги'!$D$11+('[1]3. Услуги по передаче'!$G$10)+('[1]4. СН (Установленные)'!$E$12*1000)+'[1]5. Плата за УРП'!$D$6</f>
        <v>3019.2020002339909</v>
      </c>
      <c r="Q99" s="34">
        <f>SUMIFS('[1]1. Отчет АТС'!$C:$C,'[1]1. Отчет АТС'!$A:$A,$A99,'[1]1. Отчет АТС'!$B:$B,15)+'[1]2. Иные услуги'!$D$11+('[1]3. Услуги по передаче'!$G$10)+('[1]4. СН (Установленные)'!$E$12*1000)+'[1]5. Плата за УРП'!$D$6</f>
        <v>3036.372000233991</v>
      </c>
      <c r="R99" s="34">
        <f>SUMIFS('[1]1. Отчет АТС'!$C:$C,'[1]1. Отчет АТС'!$A:$A,$A99,'[1]1. Отчет АТС'!$B:$B,16)+'[1]2. Иные услуги'!$D$11+('[1]3. Услуги по передаче'!$G$10)+('[1]4. СН (Установленные)'!$E$12*1000)+'[1]5. Плата за УРП'!$D$6</f>
        <v>3027.8120002339911</v>
      </c>
      <c r="S99" s="34">
        <f>SUMIFS('[1]1. Отчет АТС'!$C:$C,'[1]1. Отчет АТС'!$A:$A,$A99,'[1]1. Отчет АТС'!$B:$B,17)+'[1]2. Иные услуги'!$D$11+('[1]3. Услуги по передаче'!$G$10)+('[1]4. СН (Установленные)'!$E$12*1000)+'[1]5. Плата за УРП'!$D$6</f>
        <v>3000.7620002339909</v>
      </c>
      <c r="T99" s="34">
        <f>SUMIFS('[1]1. Отчет АТС'!$C:$C,'[1]1. Отчет АТС'!$A:$A,$A99,'[1]1. Отчет АТС'!$B:$B,18)+'[1]2. Иные услуги'!$D$11+('[1]3. Услуги по передаче'!$G$10)+('[1]4. СН (Установленные)'!$E$12*1000)+'[1]5. Плата за УРП'!$D$6</f>
        <v>2960.1920002339912</v>
      </c>
      <c r="U99" s="34">
        <f>SUMIFS('[1]1. Отчет АТС'!$C:$C,'[1]1. Отчет АТС'!$A:$A,$A99,'[1]1. Отчет АТС'!$B:$B,19)+'[1]2. Иные услуги'!$D$11+('[1]3. Услуги по передаче'!$G$10)+('[1]4. СН (Установленные)'!$E$12*1000)+'[1]5. Плата за УРП'!$D$6</f>
        <v>2829.7220002339909</v>
      </c>
      <c r="V99" s="34">
        <f>SUMIFS('[1]1. Отчет АТС'!$C:$C,'[1]1. Отчет АТС'!$A:$A,$A99,'[1]1. Отчет АТС'!$B:$B,20)+'[1]2. Иные услуги'!$D$11+('[1]3. Услуги по передаче'!$G$10)+('[1]4. СН (Установленные)'!$E$12*1000)+'[1]5. Плата за УРП'!$D$6</f>
        <v>3060.9720002339909</v>
      </c>
      <c r="W99" s="34">
        <f>SUMIFS('[1]1. Отчет АТС'!$C:$C,'[1]1. Отчет АТС'!$A:$A,$A99,'[1]1. Отчет АТС'!$B:$B,21)+'[1]2. Иные услуги'!$D$11+('[1]3. Услуги по передаче'!$G$10)+('[1]4. СН (Установленные)'!$E$12*1000)+'[1]5. Плата за УРП'!$D$6</f>
        <v>3044.832000233991</v>
      </c>
      <c r="X99" s="34">
        <f>SUMIFS('[1]1. Отчет АТС'!$C:$C,'[1]1. Отчет АТС'!$A:$A,$A99,'[1]1. Отчет АТС'!$B:$B,22)+'[1]2. Иные услуги'!$D$11+('[1]3. Услуги по передаче'!$G$10)+('[1]4. СН (Установленные)'!$E$12*1000)+'[1]5. Плата за УРП'!$D$6</f>
        <v>2701.7220002339909</v>
      </c>
      <c r="Y99" s="34">
        <f>SUMIFS('[1]1. Отчет АТС'!$C:$C,'[1]1. Отчет АТС'!$A:$A,$A99,'[1]1. Отчет АТС'!$B:$B,23)+'[1]2. Иные услуги'!$D$11+('[1]3. Услуги по передаче'!$G$10)+('[1]4. СН (Установленные)'!$E$12*1000)+'[1]5. Плата за УРП'!$D$6</f>
        <v>2304.6920002339912</v>
      </c>
    </row>
    <row r="100" spans="1:25" ht="15">
      <c r="A100" s="33">
        <v>45465</v>
      </c>
      <c r="B100" s="34">
        <f>SUMIFS('[1]1. Отчет АТС'!$C:$C,'[1]1. Отчет АТС'!$A:$A,$A100,'[1]1. Отчет АТС'!$B:$B,0)+'[1]2. Иные услуги'!$D$11+('[1]3. Услуги по передаче'!$G$10)+('[1]4. СН (Установленные)'!$E$12*1000)+'[1]5. Плата за УРП'!$D$6</f>
        <v>2219.9620002339911</v>
      </c>
      <c r="C100" s="34">
        <f>SUMIFS('[1]1. Отчет АТС'!$C:$C,'[1]1. Отчет АТС'!$A:$A,$A100,'[1]1. Отчет АТС'!$B:$B,1)+'[1]2. Иные услуги'!$D$11+('[1]3. Услуги по передаче'!$G$10)+('[1]4. СН (Установленные)'!$E$12*1000)+'[1]5. Плата за УРП'!$D$6</f>
        <v>2156.6920002339912</v>
      </c>
      <c r="D100" s="34">
        <f>SUMIFS('[1]1. Отчет АТС'!$C:$C,'[1]1. Отчет АТС'!$A:$A,$A100,'[1]1. Отчет АТС'!$B:$B,2)+'[1]2. Иные услуги'!$D$11+('[1]3. Услуги по передаче'!$G$10)+('[1]4. СН (Установленные)'!$E$12*1000)+'[1]5. Плата за УРП'!$D$6</f>
        <v>2031.5420002339908</v>
      </c>
      <c r="E100" s="34">
        <f>SUMIFS('[1]1. Отчет АТС'!$C:$C,'[1]1. Отчет АТС'!$A:$A,$A100,'[1]1. Отчет АТС'!$B:$B,3)+'[1]2. Иные услуги'!$D$11+('[1]3. Услуги по передаче'!$G$10)+('[1]4. СН (Установленные)'!$E$12*1000)+'[1]5. Плата за УРП'!$D$6</f>
        <v>1930.6820002339909</v>
      </c>
      <c r="F100" s="34">
        <f>SUMIFS('[1]1. Отчет АТС'!$C:$C,'[1]1. Отчет АТС'!$A:$A,$A100,'[1]1. Отчет АТС'!$B:$B,4)+'[1]2. Иные услуги'!$D$11+('[1]3. Услуги по передаче'!$G$10)+('[1]4. СН (Установленные)'!$E$12*1000)+'[1]5. Плата за УРП'!$D$6</f>
        <v>1936.172000233991</v>
      </c>
      <c r="G100" s="34">
        <f>SUMIFS('[1]1. Отчет АТС'!$C:$C,'[1]1. Отчет АТС'!$A:$A,$A100,'[1]1. Отчет АТС'!$B:$B,5)+'[1]2. Иные услуги'!$D$11+('[1]3. Услуги по передаче'!$G$10)+('[1]4. СН (Установленные)'!$E$12*1000)+'[1]5. Плата за УРП'!$D$6</f>
        <v>2024.8820002339908</v>
      </c>
      <c r="H100" s="34">
        <f>SUMIFS('[1]1. Отчет АТС'!$C:$C,'[1]1. Отчет АТС'!$A:$A,$A100,'[1]1. Отчет АТС'!$B:$B,6)+'[1]2. Иные услуги'!$D$11+('[1]3. Услуги по передаче'!$G$10)+('[1]4. СН (Установленные)'!$E$12*1000)+'[1]5. Плата за УРП'!$D$6</f>
        <v>2021.5620002339911</v>
      </c>
      <c r="I100" s="34">
        <f>SUMIFS('[1]1. Отчет АТС'!$C:$C,'[1]1. Отчет АТС'!$A:$A,$A100,'[1]1. Отчет АТС'!$B:$B,7)+'[1]2. Иные услуги'!$D$11+('[1]3. Услуги по передаче'!$G$10)+('[1]4. СН (Установленные)'!$E$12*1000)+'[1]5. Плата за УРП'!$D$6</f>
        <v>2265.6720002339912</v>
      </c>
      <c r="J100" s="34">
        <f>SUMIFS('[1]1. Отчет АТС'!$C:$C,'[1]1. Отчет АТС'!$A:$A,$A100,'[1]1. Отчет АТС'!$B:$B,8)+'[1]2. Иные услуги'!$D$11+('[1]3. Услуги по передаче'!$G$10)+('[1]4. СН (Установленные)'!$E$12*1000)+'[1]5. Плата за УРП'!$D$6</f>
        <v>2828.622000233991</v>
      </c>
      <c r="K100" s="34">
        <f>SUMIFS('[1]1. Отчет АТС'!$C:$C,'[1]1. Отчет АТС'!$A:$A,$A100,'[1]1. Отчет АТС'!$B:$B,9)+'[1]2. Иные услуги'!$D$11+('[1]3. Услуги по передаче'!$G$10)+('[1]4. СН (Установленные)'!$E$12*1000)+'[1]5. Плата за УРП'!$D$6</f>
        <v>3070.7120002339907</v>
      </c>
      <c r="L100" s="34">
        <f>SUMIFS('[1]1. Отчет АТС'!$C:$C,'[1]1. Отчет АТС'!$A:$A,$A100,'[1]1. Отчет АТС'!$B:$B,10)+'[1]2. Иные услуги'!$D$11+('[1]3. Услуги по передаче'!$G$10)+('[1]4. СН (Установленные)'!$E$12*1000)+'[1]5. Плата за УРП'!$D$6</f>
        <v>3091.9620002339907</v>
      </c>
      <c r="M100" s="34">
        <f>SUMIFS('[1]1. Отчет АТС'!$C:$C,'[1]1. Отчет АТС'!$A:$A,$A100,'[1]1. Отчет АТС'!$B:$B,11)+'[1]2. Иные услуги'!$D$11+('[1]3. Услуги по передаче'!$G$10)+('[1]4. СН (Установленные)'!$E$12*1000)+'[1]5. Плата за УРП'!$D$6</f>
        <v>3091.8420002339908</v>
      </c>
      <c r="N100" s="34">
        <f>SUMIFS('[1]1. Отчет АТС'!$C:$C,'[1]1. Отчет АТС'!$A:$A,$A100,'[1]1. Отчет АТС'!$B:$B,12)+'[1]2. Иные услуги'!$D$11+('[1]3. Услуги по передаче'!$G$10)+('[1]4. СН (Установленные)'!$E$12*1000)+'[1]5. Плата за УРП'!$D$6</f>
        <v>3096.0720002339908</v>
      </c>
      <c r="O100" s="34">
        <f>SUMIFS('[1]1. Отчет АТС'!$C:$C,'[1]1. Отчет АТС'!$A:$A,$A100,'[1]1. Отчет АТС'!$B:$B,13)+'[1]2. Иные услуги'!$D$11+('[1]3. Услуги по передаче'!$G$10)+('[1]4. СН (Установленные)'!$E$12*1000)+'[1]5. Плата за УРП'!$D$6</f>
        <v>3094.0120002339909</v>
      </c>
      <c r="P100" s="34">
        <f>SUMIFS('[1]1. Отчет АТС'!$C:$C,'[1]1. Отчет АТС'!$A:$A,$A100,'[1]1. Отчет АТС'!$B:$B,14)+'[1]2. Иные услуги'!$D$11+('[1]3. Услуги по передаче'!$G$10)+('[1]4. СН (Установленные)'!$E$12*1000)+'[1]5. Плата за УРП'!$D$6</f>
        <v>3104.3820002339908</v>
      </c>
      <c r="Q100" s="34">
        <f>SUMIFS('[1]1. Отчет АТС'!$C:$C,'[1]1. Отчет АТС'!$A:$A,$A100,'[1]1. Отчет АТС'!$B:$B,15)+'[1]2. Иные услуги'!$D$11+('[1]3. Услуги по передаче'!$G$10)+('[1]4. СН (Установленные)'!$E$12*1000)+'[1]5. Плата за УРП'!$D$6</f>
        <v>3107.0620002339906</v>
      </c>
      <c r="R100" s="34">
        <f>SUMIFS('[1]1. Отчет АТС'!$C:$C,'[1]1. Отчет АТС'!$A:$A,$A100,'[1]1. Отчет АТС'!$B:$B,16)+'[1]2. Иные услуги'!$D$11+('[1]3. Услуги по передаче'!$G$10)+('[1]4. СН (Установленные)'!$E$12*1000)+'[1]5. Плата за УРП'!$D$6</f>
        <v>3111.0120002339909</v>
      </c>
      <c r="S100" s="34">
        <f>SUMIFS('[1]1. Отчет АТС'!$C:$C,'[1]1. Отчет АТС'!$A:$A,$A100,'[1]1. Отчет АТС'!$B:$B,17)+'[1]2. Иные услуги'!$D$11+('[1]3. Услуги по передаче'!$G$10)+('[1]4. СН (Установленные)'!$E$12*1000)+'[1]5. Плата за УРП'!$D$6</f>
        <v>3110.5720002339908</v>
      </c>
      <c r="T100" s="34">
        <f>SUMIFS('[1]1. Отчет АТС'!$C:$C,'[1]1. Отчет АТС'!$A:$A,$A100,'[1]1. Отчет АТС'!$B:$B,18)+'[1]2. Иные услуги'!$D$11+('[1]3. Услуги по передаче'!$G$10)+('[1]4. СН (Установленные)'!$E$12*1000)+'[1]5. Плата за УРП'!$D$6</f>
        <v>3102.8220002339908</v>
      </c>
      <c r="U100" s="34">
        <f>SUMIFS('[1]1. Отчет АТС'!$C:$C,'[1]1. Отчет АТС'!$A:$A,$A100,'[1]1. Отчет АТС'!$B:$B,19)+'[1]2. Иные услуги'!$D$11+('[1]3. Услуги по передаче'!$G$10)+('[1]4. СН (Установленные)'!$E$12*1000)+'[1]5. Плата за УРП'!$D$6</f>
        <v>3093.3320002339906</v>
      </c>
      <c r="V100" s="34">
        <f>SUMIFS('[1]1. Отчет АТС'!$C:$C,'[1]1. Отчет АТС'!$A:$A,$A100,'[1]1. Отчет АТС'!$B:$B,20)+'[1]2. Иные услуги'!$D$11+('[1]3. Услуги по передаче'!$G$10)+('[1]4. СН (Установленные)'!$E$12*1000)+'[1]5. Плата за УРП'!$D$6</f>
        <v>3110.5920002339908</v>
      </c>
      <c r="W100" s="34">
        <f>SUMIFS('[1]1. Отчет АТС'!$C:$C,'[1]1. Отчет АТС'!$A:$A,$A100,'[1]1. Отчет АТС'!$B:$B,21)+'[1]2. Иные услуги'!$D$11+('[1]3. Услуги по передаче'!$G$10)+('[1]4. СН (Установленные)'!$E$12*1000)+'[1]5. Плата за УРП'!$D$6</f>
        <v>3131.8220002339908</v>
      </c>
      <c r="X100" s="34">
        <f>SUMIFS('[1]1. Отчет АТС'!$C:$C,'[1]1. Отчет АТС'!$A:$A,$A100,'[1]1. Отчет АТС'!$B:$B,22)+'[1]2. Иные услуги'!$D$11+('[1]3. Услуги по передаче'!$G$10)+('[1]4. СН (Установленные)'!$E$12*1000)+'[1]5. Плата за УРП'!$D$6</f>
        <v>3057.6320002339912</v>
      </c>
      <c r="Y100" s="34">
        <f>SUMIFS('[1]1. Отчет АТС'!$C:$C,'[1]1. Отчет АТС'!$A:$A,$A100,'[1]1. Отчет АТС'!$B:$B,23)+'[1]2. Иные услуги'!$D$11+('[1]3. Услуги по передаче'!$G$10)+('[1]4. СН (Установленные)'!$E$12*1000)+'[1]5. Плата за УРП'!$D$6</f>
        <v>2617.9920002339909</v>
      </c>
    </row>
    <row r="101" spans="1:25" ht="15">
      <c r="A101" s="33">
        <v>45466</v>
      </c>
      <c r="B101" s="34">
        <f>SUMIFS('[1]1. Отчет АТС'!$C:$C,'[1]1. Отчет АТС'!$A:$A,$A101,'[1]1. Отчет АТС'!$B:$B,0)+'[1]2. Иные услуги'!$D$11+('[1]3. Услуги по передаче'!$G$10)+('[1]4. СН (Установленные)'!$E$12*1000)+'[1]5. Плата за УРП'!$D$6</f>
        <v>2264.0720002339908</v>
      </c>
      <c r="C101" s="34">
        <f>SUMIFS('[1]1. Отчет АТС'!$C:$C,'[1]1. Отчет АТС'!$A:$A,$A101,'[1]1. Отчет АТС'!$B:$B,1)+'[1]2. Иные услуги'!$D$11+('[1]3. Услуги по передаче'!$G$10)+('[1]4. СН (Установленные)'!$E$12*1000)+'[1]5. Плата за УРП'!$D$6</f>
        <v>2197.9620002339911</v>
      </c>
      <c r="D101" s="34">
        <f>SUMIFS('[1]1. Отчет АТС'!$C:$C,'[1]1. Отчет АТС'!$A:$A,$A101,'[1]1. Отчет АТС'!$B:$B,2)+'[1]2. Иные услуги'!$D$11+('[1]3. Услуги по передаче'!$G$10)+('[1]4. СН (Установленные)'!$E$12*1000)+'[1]5. Плата за УРП'!$D$6</f>
        <v>2007.642000233991</v>
      </c>
      <c r="E101" s="34">
        <f>SUMIFS('[1]1. Отчет АТС'!$C:$C,'[1]1. Отчет АТС'!$A:$A,$A101,'[1]1. Отчет АТС'!$B:$B,3)+'[1]2. Иные услуги'!$D$11+('[1]3. Услуги по передаче'!$G$10)+('[1]4. СН (Установленные)'!$E$12*1000)+'[1]5. Плата за УРП'!$D$6</f>
        <v>1860.5220002339909</v>
      </c>
      <c r="F101" s="34">
        <f>SUMIFS('[1]1. Отчет АТС'!$C:$C,'[1]1. Отчет АТС'!$A:$A,$A101,'[1]1. Отчет АТС'!$B:$B,4)+'[1]2. Иные услуги'!$D$11+('[1]3. Услуги по передаче'!$G$10)+('[1]4. СН (Установленные)'!$E$12*1000)+'[1]5. Плата за УРП'!$D$6</f>
        <v>1817.4620002339909</v>
      </c>
      <c r="G101" s="34">
        <f>SUMIFS('[1]1. Отчет АТС'!$C:$C,'[1]1. Отчет АТС'!$A:$A,$A101,'[1]1. Отчет АТС'!$B:$B,5)+'[1]2. Иные услуги'!$D$11+('[1]3. Услуги по передаче'!$G$10)+('[1]4. СН (Установленные)'!$E$12*1000)+'[1]5. Плата за УРП'!$D$6</f>
        <v>1928.7020002339909</v>
      </c>
      <c r="H101" s="34">
        <f>SUMIFS('[1]1. Отчет АТС'!$C:$C,'[1]1. Отчет АТС'!$A:$A,$A101,'[1]1. Отчет АТС'!$B:$B,6)+'[1]2. Иные услуги'!$D$11+('[1]3. Услуги по передаче'!$G$10)+('[1]4. СН (Установленные)'!$E$12*1000)+'[1]5. Плата за УРП'!$D$6</f>
        <v>2070.0020002339911</v>
      </c>
      <c r="I101" s="34">
        <f>SUMIFS('[1]1. Отчет АТС'!$C:$C,'[1]1. Отчет АТС'!$A:$A,$A101,'[1]1. Отчет АТС'!$B:$B,7)+'[1]2. Иные услуги'!$D$11+('[1]3. Услуги по передаче'!$G$10)+('[1]4. СН (Установленные)'!$E$12*1000)+'[1]5. Плата за УРП'!$D$6</f>
        <v>2300.2820002339909</v>
      </c>
      <c r="J101" s="34">
        <f>SUMIFS('[1]1. Отчет АТС'!$C:$C,'[1]1. Отчет АТС'!$A:$A,$A101,'[1]1. Отчет АТС'!$B:$B,8)+'[1]2. Иные услуги'!$D$11+('[1]3. Услуги по передаче'!$G$10)+('[1]4. СН (Установленные)'!$E$12*1000)+'[1]5. Плата за УРП'!$D$6</f>
        <v>2763.912000233991</v>
      </c>
      <c r="K101" s="34">
        <f>SUMIFS('[1]1. Отчет АТС'!$C:$C,'[1]1. Отчет АТС'!$A:$A,$A101,'[1]1. Отчет АТС'!$B:$B,9)+'[1]2. Иные услуги'!$D$11+('[1]3. Услуги по передаче'!$G$10)+('[1]4. СН (Установленные)'!$E$12*1000)+'[1]5. Плата за УРП'!$D$6</f>
        <v>3091.5520002339908</v>
      </c>
      <c r="L101" s="34">
        <f>SUMIFS('[1]1. Отчет АТС'!$C:$C,'[1]1. Отчет АТС'!$A:$A,$A101,'[1]1. Отчет АТС'!$B:$B,10)+'[1]2. Иные услуги'!$D$11+('[1]3. Услуги по передаче'!$G$10)+('[1]4. СН (Установленные)'!$E$12*1000)+'[1]5. Плата за УРП'!$D$6</f>
        <v>3118.5520002339908</v>
      </c>
      <c r="M101" s="34">
        <f>SUMIFS('[1]1. Отчет АТС'!$C:$C,'[1]1. Отчет АТС'!$A:$A,$A101,'[1]1. Отчет АТС'!$B:$B,11)+'[1]2. Иные услуги'!$D$11+('[1]3. Услуги по передаче'!$G$10)+('[1]4. СН (Установленные)'!$E$12*1000)+'[1]5. Плата за УРП'!$D$6</f>
        <v>3104.6820002339905</v>
      </c>
      <c r="N101" s="34">
        <f>SUMIFS('[1]1. Отчет АТС'!$C:$C,'[1]1. Отчет АТС'!$A:$A,$A101,'[1]1. Отчет АТС'!$B:$B,12)+'[1]2. Иные услуги'!$D$11+('[1]3. Услуги по передаче'!$G$10)+('[1]4. СН (Установленные)'!$E$12*1000)+'[1]5. Плата за УРП'!$D$6</f>
        <v>3107.3820002339908</v>
      </c>
      <c r="O101" s="34">
        <f>SUMIFS('[1]1. Отчет АТС'!$C:$C,'[1]1. Отчет АТС'!$A:$A,$A101,'[1]1. Отчет АТС'!$B:$B,13)+'[1]2. Иные услуги'!$D$11+('[1]3. Услуги по передаче'!$G$10)+('[1]4. СН (Установленные)'!$E$12*1000)+'[1]5. Плата за УРП'!$D$6</f>
        <v>3102.3820002339908</v>
      </c>
      <c r="P101" s="34">
        <f>SUMIFS('[1]1. Отчет АТС'!$C:$C,'[1]1. Отчет АТС'!$A:$A,$A101,'[1]1. Отчет АТС'!$B:$B,14)+'[1]2. Иные услуги'!$D$11+('[1]3. Услуги по передаче'!$G$10)+('[1]4. СН (Установленные)'!$E$12*1000)+'[1]5. Плата за УРП'!$D$6</f>
        <v>3115.6220002339905</v>
      </c>
      <c r="Q101" s="34">
        <f>SUMIFS('[1]1. Отчет АТС'!$C:$C,'[1]1. Отчет АТС'!$A:$A,$A101,'[1]1. Отчет АТС'!$B:$B,15)+'[1]2. Иные услуги'!$D$11+('[1]3. Услуги по передаче'!$G$10)+('[1]4. СН (Установленные)'!$E$12*1000)+'[1]5. Плата за УРП'!$D$6</f>
        <v>3113.8320002339906</v>
      </c>
      <c r="R101" s="34">
        <f>SUMIFS('[1]1. Отчет АТС'!$C:$C,'[1]1. Отчет АТС'!$A:$A,$A101,'[1]1. Отчет АТС'!$B:$B,16)+'[1]2. Иные услуги'!$D$11+('[1]3. Услуги по передаче'!$G$10)+('[1]4. СН (Установленные)'!$E$12*1000)+'[1]5. Плата за УРП'!$D$6</f>
        <v>3108.8920002339905</v>
      </c>
      <c r="S101" s="34">
        <f>SUMIFS('[1]1. Отчет АТС'!$C:$C,'[1]1. Отчет АТС'!$A:$A,$A101,'[1]1. Отчет АТС'!$B:$B,17)+'[1]2. Иные услуги'!$D$11+('[1]3. Услуги по передаче'!$G$10)+('[1]4. СН (Установленные)'!$E$12*1000)+'[1]5. Плата за УРП'!$D$6</f>
        <v>3104.5020002339907</v>
      </c>
      <c r="T101" s="34">
        <f>SUMIFS('[1]1. Отчет АТС'!$C:$C,'[1]1. Отчет АТС'!$A:$A,$A101,'[1]1. Отчет АТС'!$B:$B,18)+'[1]2. Иные услуги'!$D$11+('[1]3. Услуги по передаче'!$G$10)+('[1]4. СН (Установленные)'!$E$12*1000)+'[1]5. Плата за УРП'!$D$6</f>
        <v>3104.5520002339908</v>
      </c>
      <c r="U101" s="34">
        <f>SUMIFS('[1]1. Отчет АТС'!$C:$C,'[1]1. Отчет АТС'!$A:$A,$A101,'[1]1. Отчет АТС'!$B:$B,19)+'[1]2. Иные услуги'!$D$11+('[1]3. Услуги по передаче'!$G$10)+('[1]4. СН (Установленные)'!$E$12*1000)+'[1]5. Плата за УРП'!$D$6</f>
        <v>3095.0720002339908</v>
      </c>
      <c r="V101" s="34">
        <f>SUMIFS('[1]1. Отчет АТС'!$C:$C,'[1]1. Отчет АТС'!$A:$A,$A101,'[1]1. Отчет АТС'!$B:$B,20)+'[1]2. Иные услуги'!$D$11+('[1]3. Услуги по передаче'!$G$10)+('[1]4. СН (Установленные)'!$E$12*1000)+'[1]5. Плата за УРП'!$D$6</f>
        <v>3106.0020002339907</v>
      </c>
      <c r="W101" s="34">
        <f>SUMIFS('[1]1. Отчет АТС'!$C:$C,'[1]1. Отчет АТС'!$A:$A,$A101,'[1]1. Отчет АТС'!$B:$B,21)+'[1]2. Иные услуги'!$D$11+('[1]3. Услуги по передаче'!$G$10)+('[1]4. СН (Установленные)'!$E$12*1000)+'[1]5. Плата за УРП'!$D$6</f>
        <v>3117.0720002339908</v>
      </c>
      <c r="X101" s="34">
        <f>SUMIFS('[1]1. Отчет АТС'!$C:$C,'[1]1. Отчет АТС'!$A:$A,$A101,'[1]1. Отчет АТС'!$B:$B,22)+'[1]2. Иные услуги'!$D$11+('[1]3. Услуги по передаче'!$G$10)+('[1]4. СН (Установленные)'!$E$12*1000)+'[1]5. Плата за УРП'!$D$6</f>
        <v>3074.6520002339907</v>
      </c>
      <c r="Y101" s="34">
        <f>SUMIFS('[1]1. Отчет АТС'!$C:$C,'[1]1. Отчет АТС'!$A:$A,$A101,'[1]1. Отчет АТС'!$B:$B,23)+'[1]2. Иные услуги'!$D$11+('[1]3. Услуги по передаче'!$G$10)+('[1]4. СН (Установленные)'!$E$12*1000)+'[1]5. Плата за УРП'!$D$6</f>
        <v>2655.0420002339911</v>
      </c>
    </row>
    <row r="102" spans="1:25" ht="15">
      <c r="A102" s="33">
        <v>45467</v>
      </c>
      <c r="B102" s="34">
        <f>SUMIFS('[1]1. Отчет АТС'!$C:$C,'[1]1. Отчет АТС'!$A:$A,$A102,'[1]1. Отчет АТС'!$B:$B,0)+'[1]2. Иные услуги'!$D$11+('[1]3. Услуги по передаче'!$G$10)+('[1]4. СН (Установленные)'!$E$12*1000)+'[1]5. Плата за УРП'!$D$6</f>
        <v>2343.4720002339909</v>
      </c>
      <c r="C102" s="34">
        <f>SUMIFS('[1]1. Отчет АТС'!$C:$C,'[1]1. Отчет АТС'!$A:$A,$A102,'[1]1. Отчет АТС'!$B:$B,1)+'[1]2. Иные услуги'!$D$11+('[1]3. Услуги по передаче'!$G$10)+('[1]4. СН (Установленные)'!$E$12*1000)+'[1]5. Плата за УРП'!$D$6</f>
        <v>2205.0120002339909</v>
      </c>
      <c r="D102" s="34">
        <f>SUMIFS('[1]1. Отчет АТС'!$C:$C,'[1]1. Отчет АТС'!$A:$A,$A102,'[1]1. Отчет АТС'!$B:$B,2)+'[1]2. Иные услуги'!$D$11+('[1]3. Услуги по передаче'!$G$10)+('[1]4. СН (Установленные)'!$E$12*1000)+'[1]5. Плата за УРП'!$D$6</f>
        <v>2006.4020002339907</v>
      </c>
      <c r="E102" s="34">
        <f>SUMIFS('[1]1. Отчет АТС'!$C:$C,'[1]1. Отчет АТС'!$A:$A,$A102,'[1]1. Отчет АТС'!$B:$B,3)+'[1]2. Иные услуги'!$D$11+('[1]3. Услуги по передаче'!$G$10)+('[1]4. СН (Установленные)'!$E$12*1000)+'[1]5. Плата за УРП'!$D$6</f>
        <v>1877.7420002339909</v>
      </c>
      <c r="F102" s="34">
        <f>SUMIFS('[1]1. Отчет АТС'!$C:$C,'[1]1. Отчет АТС'!$A:$A,$A102,'[1]1. Отчет АТС'!$B:$B,4)+'[1]2. Иные услуги'!$D$11+('[1]3. Услуги по передаче'!$G$10)+('[1]4. СН (Установленные)'!$E$12*1000)+'[1]5. Плата за УРП'!$D$6</f>
        <v>1863.7920002339908</v>
      </c>
      <c r="G102" s="34">
        <f>SUMIFS('[1]1. Отчет АТС'!$C:$C,'[1]1. Отчет АТС'!$A:$A,$A102,'[1]1. Отчет АТС'!$B:$B,5)+'[1]2. Иные услуги'!$D$11+('[1]3. Услуги по передаче'!$G$10)+('[1]4. СН (Установленные)'!$E$12*1000)+'[1]5. Плата за УРП'!$D$6</f>
        <v>2122.6520002339912</v>
      </c>
      <c r="H102" s="34">
        <f>SUMIFS('[1]1. Отчет АТС'!$C:$C,'[1]1. Отчет АТС'!$A:$A,$A102,'[1]1. Отчет АТС'!$B:$B,6)+'[1]2. Иные услуги'!$D$11+('[1]3. Услуги по передаче'!$G$10)+('[1]4. СН (Установленные)'!$E$12*1000)+'[1]5. Плата за УРП'!$D$6</f>
        <v>2258.6820002339909</v>
      </c>
      <c r="I102" s="34">
        <f>SUMIFS('[1]1. Отчет АТС'!$C:$C,'[1]1. Отчет АТС'!$A:$A,$A102,'[1]1. Отчет АТС'!$B:$B,7)+'[1]2. Иные услуги'!$D$11+('[1]3. Услуги по передаче'!$G$10)+('[1]4. СН (Установленные)'!$E$12*1000)+'[1]5. Плата за УРП'!$D$6</f>
        <v>2577.9220002339912</v>
      </c>
      <c r="J102" s="34">
        <f>SUMIFS('[1]1. Отчет АТС'!$C:$C,'[1]1. Отчет АТС'!$A:$A,$A102,'[1]1. Отчет АТС'!$B:$B,8)+'[1]2. Иные услуги'!$D$11+('[1]3. Услуги по передаче'!$G$10)+('[1]4. СН (Установленные)'!$E$12*1000)+'[1]5. Плата за УРП'!$D$6</f>
        <v>3113.5020002339907</v>
      </c>
      <c r="K102" s="34">
        <f>SUMIFS('[1]1. Отчет АТС'!$C:$C,'[1]1. Отчет АТС'!$A:$A,$A102,'[1]1. Отчет АТС'!$B:$B,9)+'[1]2. Иные услуги'!$D$11+('[1]3. Услуги по передаче'!$G$10)+('[1]4. СН (Установленные)'!$E$12*1000)+'[1]5. Плата за УРП'!$D$6</f>
        <v>3158.1120002339908</v>
      </c>
      <c r="L102" s="34">
        <f>SUMIFS('[1]1. Отчет АТС'!$C:$C,'[1]1. Отчет АТС'!$A:$A,$A102,'[1]1. Отчет АТС'!$B:$B,10)+'[1]2. Иные услуги'!$D$11+('[1]3. Услуги по передаче'!$G$10)+('[1]4. СН (Установленные)'!$E$12*1000)+'[1]5. Плата за УРП'!$D$6</f>
        <v>3160.6220002339905</v>
      </c>
      <c r="M102" s="34">
        <f>SUMIFS('[1]1. Отчет АТС'!$C:$C,'[1]1. Отчет АТС'!$A:$A,$A102,'[1]1. Отчет АТС'!$B:$B,11)+'[1]2. Иные услуги'!$D$11+('[1]3. Услуги по передаче'!$G$10)+('[1]4. СН (Установленные)'!$E$12*1000)+'[1]5. Плата за УРП'!$D$6</f>
        <v>3154.3620002339908</v>
      </c>
      <c r="N102" s="34">
        <f>SUMIFS('[1]1. Отчет АТС'!$C:$C,'[1]1. Отчет АТС'!$A:$A,$A102,'[1]1. Отчет АТС'!$B:$B,12)+'[1]2. Иные услуги'!$D$11+('[1]3. Услуги по передаче'!$G$10)+('[1]4. СН (Установленные)'!$E$12*1000)+'[1]5. Плата за УРП'!$D$6</f>
        <v>3153.1520002339907</v>
      </c>
      <c r="O102" s="34">
        <f>SUMIFS('[1]1. Отчет АТС'!$C:$C,'[1]1. Отчет АТС'!$A:$A,$A102,'[1]1. Отчет АТС'!$B:$B,13)+'[1]2. Иные услуги'!$D$11+('[1]3. Услуги по передаче'!$G$10)+('[1]4. СН (Установленные)'!$E$12*1000)+'[1]5. Плата за УРП'!$D$6</f>
        <v>3199.5920002339908</v>
      </c>
      <c r="P102" s="34">
        <f>SUMIFS('[1]1. Отчет АТС'!$C:$C,'[1]1. Отчет АТС'!$A:$A,$A102,'[1]1. Отчет АТС'!$B:$B,14)+'[1]2. Иные услуги'!$D$11+('[1]3. Услуги по передаче'!$G$10)+('[1]4. СН (Установленные)'!$E$12*1000)+'[1]5. Плата за УРП'!$D$6</f>
        <v>3218.7220002339905</v>
      </c>
      <c r="Q102" s="34">
        <f>SUMIFS('[1]1. Отчет АТС'!$C:$C,'[1]1. Отчет АТС'!$A:$A,$A102,'[1]1. Отчет АТС'!$B:$B,15)+'[1]2. Иные услуги'!$D$11+('[1]3. Услуги по передаче'!$G$10)+('[1]4. СН (Установленные)'!$E$12*1000)+'[1]5. Плата за УРП'!$D$6</f>
        <v>3252.7820002339909</v>
      </c>
      <c r="R102" s="34">
        <f>SUMIFS('[1]1. Отчет АТС'!$C:$C,'[1]1. Отчет АТС'!$A:$A,$A102,'[1]1. Отчет АТС'!$B:$B,16)+'[1]2. Иные услуги'!$D$11+('[1]3. Услуги по передаче'!$G$10)+('[1]4. СН (Установленные)'!$E$12*1000)+'[1]5. Плата за УРП'!$D$6</f>
        <v>3254.3120002339906</v>
      </c>
      <c r="S102" s="34">
        <f>SUMIFS('[1]1. Отчет АТС'!$C:$C,'[1]1. Отчет АТС'!$A:$A,$A102,'[1]1. Отчет АТС'!$B:$B,17)+'[1]2. Иные услуги'!$D$11+('[1]3. Услуги по передаче'!$G$10)+('[1]4. СН (Установленные)'!$E$12*1000)+'[1]5. Плата за УРП'!$D$6</f>
        <v>3215.9120002339905</v>
      </c>
      <c r="T102" s="34">
        <f>SUMIFS('[1]1. Отчет АТС'!$C:$C,'[1]1. Отчет АТС'!$A:$A,$A102,'[1]1. Отчет АТС'!$B:$B,18)+'[1]2. Иные услуги'!$D$11+('[1]3. Услуги по передаче'!$G$10)+('[1]4. СН (Установленные)'!$E$12*1000)+'[1]5. Плата за УРП'!$D$6</f>
        <v>3131.3420002339908</v>
      </c>
      <c r="U102" s="34">
        <f>SUMIFS('[1]1. Отчет АТС'!$C:$C,'[1]1. Отчет АТС'!$A:$A,$A102,'[1]1. Отчет АТС'!$B:$B,19)+'[1]2. Иные услуги'!$D$11+('[1]3. Услуги по передаче'!$G$10)+('[1]4. СН (Установленные)'!$E$12*1000)+'[1]5. Плата за УРП'!$D$6</f>
        <v>3107.9720002339905</v>
      </c>
      <c r="V102" s="34">
        <f>SUMIFS('[1]1. Отчет АТС'!$C:$C,'[1]1. Отчет АТС'!$A:$A,$A102,'[1]1. Отчет АТС'!$B:$B,20)+'[1]2. Иные услуги'!$D$11+('[1]3. Услуги по передаче'!$G$10)+('[1]4. СН (Установленные)'!$E$12*1000)+'[1]5. Плата за УРП'!$D$6</f>
        <v>3117.5520002339908</v>
      </c>
      <c r="W102" s="34">
        <f>SUMIFS('[1]1. Отчет АТС'!$C:$C,'[1]1. Отчет АТС'!$A:$A,$A102,'[1]1. Отчет АТС'!$B:$B,21)+'[1]2. Иные услуги'!$D$11+('[1]3. Услуги по передаче'!$G$10)+('[1]4. СН (Установленные)'!$E$12*1000)+'[1]5. Плата за УРП'!$D$6</f>
        <v>3119.7120002339907</v>
      </c>
      <c r="X102" s="34">
        <f>SUMIFS('[1]1. Отчет АТС'!$C:$C,'[1]1. Отчет АТС'!$A:$A,$A102,'[1]1. Отчет АТС'!$B:$B,22)+'[1]2. Иные услуги'!$D$11+('[1]3. Услуги по передаче'!$G$10)+('[1]4. СН (Установленные)'!$E$12*1000)+'[1]5. Плата за УРП'!$D$6</f>
        <v>3073.0920002339908</v>
      </c>
      <c r="Y102" s="34">
        <f>SUMIFS('[1]1. Отчет АТС'!$C:$C,'[1]1. Отчет АТС'!$A:$A,$A102,'[1]1. Отчет АТС'!$B:$B,23)+'[1]2. Иные услуги'!$D$11+('[1]3. Услуги по передаче'!$G$10)+('[1]4. СН (Установленные)'!$E$12*1000)+'[1]5. Плата за УРП'!$D$6</f>
        <v>2535.9720002339909</v>
      </c>
    </row>
    <row r="103" spans="1:25" ht="15">
      <c r="A103" s="33">
        <v>45468</v>
      </c>
      <c r="B103" s="34">
        <f>SUMIFS('[1]1. Отчет АТС'!$C:$C,'[1]1. Отчет АТС'!$A:$A,$A103,'[1]1. Отчет АТС'!$B:$B,0)+'[1]2. Иные услуги'!$D$11+('[1]3. Услуги по передаче'!$G$10)+('[1]4. СН (Установленные)'!$E$12*1000)+'[1]5. Плата за УРП'!$D$6</f>
        <v>2239.6120002339912</v>
      </c>
      <c r="C103" s="34">
        <f>SUMIFS('[1]1. Отчет АТС'!$C:$C,'[1]1. Отчет АТС'!$A:$A,$A103,'[1]1. Отчет АТС'!$B:$B,1)+'[1]2. Иные услуги'!$D$11+('[1]3. Услуги по передаче'!$G$10)+('[1]4. СН (Установленные)'!$E$12*1000)+'[1]5. Плата за УРП'!$D$6</f>
        <v>2049.1320002339912</v>
      </c>
      <c r="D103" s="34">
        <f>SUMIFS('[1]1. Отчет АТС'!$C:$C,'[1]1. Отчет АТС'!$A:$A,$A103,'[1]1. Отчет АТС'!$B:$B,2)+'[1]2. Иные услуги'!$D$11+('[1]3. Услуги по передаче'!$G$10)+('[1]4. СН (Установленные)'!$E$12*1000)+'[1]5. Плата за УРП'!$D$6</f>
        <v>1867.422000233991</v>
      </c>
      <c r="E103" s="34">
        <f>SUMIFS('[1]1. Отчет АТС'!$C:$C,'[1]1. Отчет АТС'!$A:$A,$A103,'[1]1. Отчет АТС'!$B:$B,3)+'[1]2. Иные услуги'!$D$11+('[1]3. Услуги по передаче'!$G$10)+('[1]4. СН (Установленные)'!$E$12*1000)+'[1]5. Плата за УРП'!$D$6</f>
        <v>1019.652000233991</v>
      </c>
      <c r="F103" s="34">
        <f>SUMIFS('[1]1. Отчет АТС'!$C:$C,'[1]1. Отчет АТС'!$A:$A,$A103,'[1]1. Отчет АТС'!$B:$B,4)+'[1]2. Иные услуги'!$D$11+('[1]3. Услуги по передаче'!$G$10)+('[1]4. СН (Установленные)'!$E$12*1000)+'[1]5. Плата за УРП'!$D$6</f>
        <v>1019.4820002339909</v>
      </c>
      <c r="G103" s="34">
        <f>SUMIFS('[1]1. Отчет АТС'!$C:$C,'[1]1. Отчет АТС'!$A:$A,$A103,'[1]1. Отчет АТС'!$B:$B,5)+'[1]2. Иные услуги'!$D$11+('[1]3. Услуги по передаче'!$G$10)+('[1]4. СН (Установленные)'!$E$12*1000)+'[1]5. Плата за УРП'!$D$6</f>
        <v>1996.2120002339909</v>
      </c>
      <c r="H103" s="34">
        <f>SUMIFS('[1]1. Отчет АТС'!$C:$C,'[1]1. Отчет АТС'!$A:$A,$A103,'[1]1. Отчет АТС'!$B:$B,6)+'[1]2. Иные услуги'!$D$11+('[1]3. Услуги по передаче'!$G$10)+('[1]4. СН (Установленные)'!$E$12*1000)+'[1]5. Плата за УРП'!$D$6</f>
        <v>2187.412000233991</v>
      </c>
      <c r="I103" s="34">
        <f>SUMIFS('[1]1. Отчет АТС'!$C:$C,'[1]1. Отчет АТС'!$A:$A,$A103,'[1]1. Отчет АТС'!$B:$B,7)+'[1]2. Иные услуги'!$D$11+('[1]3. Услуги по передаче'!$G$10)+('[1]4. СН (Установленные)'!$E$12*1000)+'[1]5. Плата за УРП'!$D$6</f>
        <v>2443.4720002339909</v>
      </c>
      <c r="J103" s="34">
        <f>SUMIFS('[1]1. Отчет АТС'!$C:$C,'[1]1. Отчет АТС'!$A:$A,$A103,'[1]1. Отчет АТС'!$B:$B,8)+'[1]2. Иные услуги'!$D$11+('[1]3. Услуги по передаче'!$G$10)+('[1]4. СН (Установленные)'!$E$12*1000)+'[1]5. Плата за УРП'!$D$6</f>
        <v>3072.0620002339906</v>
      </c>
      <c r="K103" s="34">
        <f>SUMIFS('[1]1. Отчет АТС'!$C:$C,'[1]1. Отчет АТС'!$A:$A,$A103,'[1]1. Отчет АТС'!$B:$B,9)+'[1]2. Иные услуги'!$D$11+('[1]3. Услуги по передаче'!$G$10)+('[1]4. СН (Установленные)'!$E$12*1000)+'[1]5. Плата за УРП'!$D$6</f>
        <v>3105.5120002339909</v>
      </c>
      <c r="L103" s="34">
        <f>SUMIFS('[1]1. Отчет АТС'!$C:$C,'[1]1. Отчет АТС'!$A:$A,$A103,'[1]1. Отчет АТС'!$B:$B,10)+'[1]2. Иные услуги'!$D$11+('[1]3. Услуги по передаче'!$G$10)+('[1]4. СН (Установленные)'!$E$12*1000)+'[1]5. Плата за УРП'!$D$6</f>
        <v>3112.9520002339905</v>
      </c>
      <c r="M103" s="34">
        <f>SUMIFS('[1]1. Отчет АТС'!$C:$C,'[1]1. Отчет АТС'!$A:$A,$A103,'[1]1. Отчет АТС'!$B:$B,11)+'[1]2. Иные услуги'!$D$11+('[1]3. Услуги по передаче'!$G$10)+('[1]4. СН (Установленные)'!$E$12*1000)+'[1]5. Плата за УРП'!$D$6</f>
        <v>3118.2220002339905</v>
      </c>
      <c r="N103" s="34">
        <f>SUMIFS('[1]1. Отчет АТС'!$C:$C,'[1]1. Отчет АТС'!$A:$A,$A103,'[1]1. Отчет АТС'!$B:$B,12)+'[1]2. Иные услуги'!$D$11+('[1]3. Услуги по передаче'!$G$10)+('[1]4. СН (Установленные)'!$E$12*1000)+'[1]5. Плата за УРП'!$D$6</f>
        <v>3118.7420002339909</v>
      </c>
      <c r="O103" s="34">
        <f>SUMIFS('[1]1. Отчет АТС'!$C:$C,'[1]1. Отчет АТС'!$A:$A,$A103,'[1]1. Отчет АТС'!$B:$B,13)+'[1]2. Иные услуги'!$D$11+('[1]3. Услуги по передаче'!$G$10)+('[1]4. СН (Установленные)'!$E$12*1000)+'[1]5. Плата за УРП'!$D$6</f>
        <v>3115.6520002339907</v>
      </c>
      <c r="P103" s="34">
        <f>SUMIFS('[1]1. Отчет АТС'!$C:$C,'[1]1. Отчет АТС'!$A:$A,$A103,'[1]1. Отчет АТС'!$B:$B,14)+'[1]2. Иные услуги'!$D$11+('[1]3. Услуги по передаче'!$G$10)+('[1]4. СН (Установленные)'!$E$12*1000)+'[1]5. Плата за УРП'!$D$6</f>
        <v>3125.9420002339907</v>
      </c>
      <c r="Q103" s="34">
        <f>SUMIFS('[1]1. Отчет АТС'!$C:$C,'[1]1. Отчет АТС'!$A:$A,$A103,'[1]1. Отчет АТС'!$B:$B,15)+'[1]2. Иные услуги'!$D$11+('[1]3. Услуги по передаче'!$G$10)+('[1]4. СН (Установленные)'!$E$12*1000)+'[1]5. Плата за УРП'!$D$6</f>
        <v>3117.0520002339908</v>
      </c>
      <c r="R103" s="34">
        <f>SUMIFS('[1]1. Отчет АТС'!$C:$C,'[1]1. Отчет АТС'!$A:$A,$A103,'[1]1. Отчет АТС'!$B:$B,16)+'[1]2. Иные услуги'!$D$11+('[1]3. Услуги по передаче'!$G$10)+('[1]4. СН (Установленные)'!$E$12*1000)+'[1]5. Плата за УРП'!$D$6</f>
        <v>3117.6920002339907</v>
      </c>
      <c r="S103" s="34">
        <f>SUMIFS('[1]1. Отчет АТС'!$C:$C,'[1]1. Отчет АТС'!$A:$A,$A103,'[1]1. Отчет АТС'!$B:$B,17)+'[1]2. Иные услуги'!$D$11+('[1]3. Услуги по передаче'!$G$10)+('[1]4. СН (Установленные)'!$E$12*1000)+'[1]5. Плата за УРП'!$D$6</f>
        <v>3103.0920002339908</v>
      </c>
      <c r="T103" s="34">
        <f>SUMIFS('[1]1. Отчет АТС'!$C:$C,'[1]1. Отчет АТС'!$A:$A,$A103,'[1]1. Отчет АТС'!$B:$B,18)+'[1]2. Иные услуги'!$D$11+('[1]3. Услуги по передаче'!$G$10)+('[1]4. СН (Установленные)'!$E$12*1000)+'[1]5. Плата за УРП'!$D$6</f>
        <v>3093.4920002339909</v>
      </c>
      <c r="U103" s="34">
        <f>SUMIFS('[1]1. Отчет АТС'!$C:$C,'[1]1. Отчет АТС'!$A:$A,$A103,'[1]1. Отчет АТС'!$B:$B,19)+'[1]2. Иные услуги'!$D$11+('[1]3. Услуги по передаче'!$G$10)+('[1]4. СН (Установленные)'!$E$12*1000)+'[1]5. Плата за УРП'!$D$6</f>
        <v>3075.4320002339905</v>
      </c>
      <c r="V103" s="34">
        <f>SUMIFS('[1]1. Отчет АТС'!$C:$C,'[1]1. Отчет АТС'!$A:$A,$A103,'[1]1. Отчет АТС'!$B:$B,20)+'[1]2. Иные услуги'!$D$11+('[1]3. Услуги по передаче'!$G$10)+('[1]4. СН (Установленные)'!$E$12*1000)+'[1]5. Плата за УРП'!$D$6</f>
        <v>3085.1420002339905</v>
      </c>
      <c r="W103" s="34">
        <f>SUMIFS('[1]1. Отчет АТС'!$C:$C,'[1]1. Отчет АТС'!$A:$A,$A103,'[1]1. Отчет АТС'!$B:$B,21)+'[1]2. Иные услуги'!$D$11+('[1]3. Услуги по передаче'!$G$10)+('[1]4. СН (Установленные)'!$E$12*1000)+'[1]5. Плата за УРП'!$D$6</f>
        <v>3092.0320002339909</v>
      </c>
      <c r="X103" s="34">
        <f>SUMIFS('[1]1. Отчет АТС'!$C:$C,'[1]1. Отчет АТС'!$A:$A,$A103,'[1]1. Отчет АТС'!$B:$B,22)+'[1]2. Иные услуги'!$D$11+('[1]3. Услуги по передаче'!$G$10)+('[1]4. СН (Установленные)'!$E$12*1000)+'[1]5. Плата за УРП'!$D$6</f>
        <v>2919.0720002339908</v>
      </c>
      <c r="Y103" s="34">
        <f>SUMIFS('[1]1. Отчет АТС'!$C:$C,'[1]1. Отчет АТС'!$A:$A,$A103,'[1]1. Отчет АТС'!$B:$B,23)+'[1]2. Иные услуги'!$D$11+('[1]3. Услуги по передаче'!$G$10)+('[1]4. СН (Установленные)'!$E$12*1000)+'[1]5. Плата за УРП'!$D$6</f>
        <v>2470.2820002339909</v>
      </c>
    </row>
    <row r="104" spans="1:25" ht="15">
      <c r="A104" s="33">
        <v>45469</v>
      </c>
      <c r="B104" s="34">
        <f>SUMIFS('[1]1. Отчет АТС'!$C:$C,'[1]1. Отчет АТС'!$A:$A,$A104,'[1]1. Отчет АТС'!$B:$B,0)+'[1]2. Иные услуги'!$D$11+('[1]3. Услуги по передаче'!$G$10)+('[1]4. СН (Установленные)'!$E$12*1000)+'[1]5. Плата за УРП'!$D$6</f>
        <v>2276.832000233991</v>
      </c>
      <c r="C104" s="34">
        <f>SUMIFS('[1]1. Отчет АТС'!$C:$C,'[1]1. Отчет АТС'!$A:$A,$A104,'[1]1. Отчет АТС'!$B:$B,1)+'[1]2. Иные услуги'!$D$11+('[1]3. Услуги по передаче'!$G$10)+('[1]4. СН (Установленные)'!$E$12*1000)+'[1]5. Плата за УРП'!$D$6</f>
        <v>2046.7420002339909</v>
      </c>
      <c r="D104" s="34">
        <f>SUMIFS('[1]1. Отчет АТС'!$C:$C,'[1]1. Отчет АТС'!$A:$A,$A104,'[1]1. Отчет АТС'!$B:$B,2)+'[1]2. Иные услуги'!$D$11+('[1]3. Услуги по передаче'!$G$10)+('[1]4. СН (Установленные)'!$E$12*1000)+'[1]5. Плата за УРП'!$D$6</f>
        <v>1919.102000233991</v>
      </c>
      <c r="E104" s="34">
        <f>SUMIFS('[1]1. Отчет АТС'!$C:$C,'[1]1. Отчет АТС'!$A:$A,$A104,'[1]1. Отчет АТС'!$B:$B,3)+'[1]2. Иные услуги'!$D$11+('[1]3. Услуги по передаче'!$G$10)+('[1]4. СН (Установленные)'!$E$12*1000)+'[1]5. Плата за УРП'!$D$6</f>
        <v>1844.3420002339908</v>
      </c>
      <c r="F104" s="34">
        <f>SUMIFS('[1]1. Отчет АТС'!$C:$C,'[1]1. Отчет АТС'!$A:$A,$A104,'[1]1. Отчет АТС'!$B:$B,4)+'[1]2. Иные услуги'!$D$11+('[1]3. Услуги по передаче'!$G$10)+('[1]4. СН (Установленные)'!$E$12*1000)+'[1]5. Плата за УРП'!$D$6</f>
        <v>1642.6820002339909</v>
      </c>
      <c r="G104" s="34">
        <f>SUMIFS('[1]1. Отчет АТС'!$C:$C,'[1]1. Отчет АТС'!$A:$A,$A104,'[1]1. Отчет АТС'!$B:$B,5)+'[1]2. Иные услуги'!$D$11+('[1]3. Услуги по передаче'!$G$10)+('[1]4. СН (Установленные)'!$E$12*1000)+'[1]5. Плата за УРП'!$D$6</f>
        <v>2080.2920002339911</v>
      </c>
      <c r="H104" s="34">
        <f>SUMIFS('[1]1. Отчет АТС'!$C:$C,'[1]1. Отчет АТС'!$A:$A,$A104,'[1]1. Отчет АТС'!$B:$B,6)+'[1]2. Иные услуги'!$D$11+('[1]3. Услуги по передаче'!$G$10)+('[1]4. СН (Установленные)'!$E$12*1000)+'[1]5. Плата за УРП'!$D$6</f>
        <v>2272.4320002339909</v>
      </c>
      <c r="I104" s="34">
        <f>SUMIFS('[1]1. Отчет АТС'!$C:$C,'[1]1. Отчет АТС'!$A:$A,$A104,'[1]1. Отчет АТС'!$B:$B,7)+'[1]2. Иные услуги'!$D$11+('[1]3. Услуги по передаче'!$G$10)+('[1]4. СН (Установленные)'!$E$12*1000)+'[1]5. Плата за УРП'!$D$6</f>
        <v>2535.082000233991</v>
      </c>
      <c r="J104" s="34">
        <f>SUMIFS('[1]1. Отчет АТС'!$C:$C,'[1]1. Отчет АТС'!$A:$A,$A104,'[1]1. Отчет АТС'!$B:$B,8)+'[1]2. Иные услуги'!$D$11+('[1]3. Услуги по передаче'!$G$10)+('[1]4. СН (Установленные)'!$E$12*1000)+'[1]5. Плата за УРП'!$D$6</f>
        <v>3072.6720002339907</v>
      </c>
      <c r="K104" s="34">
        <f>SUMIFS('[1]1. Отчет АТС'!$C:$C,'[1]1. Отчет АТС'!$A:$A,$A104,'[1]1. Отчет АТС'!$B:$B,9)+'[1]2. Иные услуги'!$D$11+('[1]3. Услуги по передаче'!$G$10)+('[1]4. СН (Установленные)'!$E$12*1000)+'[1]5. Плата за УРП'!$D$6</f>
        <v>3113.7120002339907</v>
      </c>
      <c r="L104" s="34">
        <f>SUMIFS('[1]1. Отчет АТС'!$C:$C,'[1]1. Отчет АТС'!$A:$A,$A104,'[1]1. Отчет АТС'!$B:$B,10)+'[1]2. Иные услуги'!$D$11+('[1]3. Услуги по передаче'!$G$10)+('[1]4. СН (Установленные)'!$E$12*1000)+'[1]5. Плата за УРП'!$D$6</f>
        <v>3118.6620002339905</v>
      </c>
      <c r="M104" s="34">
        <f>SUMIFS('[1]1. Отчет АТС'!$C:$C,'[1]1. Отчет АТС'!$A:$A,$A104,'[1]1. Отчет АТС'!$B:$B,11)+'[1]2. Иные услуги'!$D$11+('[1]3. Услуги по передаче'!$G$10)+('[1]4. СН (Установленные)'!$E$12*1000)+'[1]5. Плата за УРП'!$D$6</f>
        <v>3109.9320002339905</v>
      </c>
      <c r="N104" s="34">
        <f>SUMIFS('[1]1. Отчет АТС'!$C:$C,'[1]1. Отчет АТС'!$A:$A,$A104,'[1]1. Отчет АТС'!$B:$B,12)+'[1]2. Иные услуги'!$D$11+('[1]3. Услуги по передаче'!$G$10)+('[1]4. СН (Установленные)'!$E$12*1000)+'[1]5. Плата за УРП'!$D$6</f>
        <v>3106.3220002339908</v>
      </c>
      <c r="O104" s="34">
        <f>SUMIFS('[1]1. Отчет АТС'!$C:$C,'[1]1. Отчет АТС'!$A:$A,$A104,'[1]1. Отчет АТС'!$B:$B,13)+'[1]2. Иные услуги'!$D$11+('[1]3. Услуги по передаче'!$G$10)+('[1]4. СН (Установленные)'!$E$12*1000)+'[1]5. Плата за УРП'!$D$6</f>
        <v>3098.7020002339905</v>
      </c>
      <c r="P104" s="34">
        <f>SUMIFS('[1]1. Отчет АТС'!$C:$C,'[1]1. Отчет АТС'!$A:$A,$A104,'[1]1. Отчет АТС'!$B:$B,14)+'[1]2. Иные услуги'!$D$11+('[1]3. Услуги по передаче'!$G$10)+('[1]4. СН (Установленные)'!$E$12*1000)+'[1]5. Плата за УРП'!$D$6</f>
        <v>3114.8420002339908</v>
      </c>
      <c r="Q104" s="34">
        <f>SUMIFS('[1]1. Отчет АТС'!$C:$C,'[1]1. Отчет АТС'!$A:$A,$A104,'[1]1. Отчет АТС'!$B:$B,15)+'[1]2. Иные услуги'!$D$11+('[1]3. Услуги по передаче'!$G$10)+('[1]4. СН (Установленные)'!$E$12*1000)+'[1]5. Плата за УРП'!$D$6</f>
        <v>3106.1020002339906</v>
      </c>
      <c r="R104" s="34">
        <f>SUMIFS('[1]1. Отчет АТС'!$C:$C,'[1]1. Отчет АТС'!$A:$A,$A104,'[1]1. Отчет АТС'!$B:$B,16)+'[1]2. Иные услуги'!$D$11+('[1]3. Услуги по передаче'!$G$10)+('[1]4. СН (Установленные)'!$E$12*1000)+'[1]5. Плата за УРП'!$D$6</f>
        <v>3106.7820002339909</v>
      </c>
      <c r="S104" s="34">
        <f>SUMIFS('[1]1. Отчет АТС'!$C:$C,'[1]1. Отчет АТС'!$A:$A,$A104,'[1]1. Отчет АТС'!$B:$B,17)+'[1]2. Иные услуги'!$D$11+('[1]3. Услуги по передаче'!$G$10)+('[1]4. СН (Установленные)'!$E$12*1000)+'[1]5. Плата за УРП'!$D$6</f>
        <v>3111.1420002339905</v>
      </c>
      <c r="T104" s="34">
        <f>SUMIFS('[1]1. Отчет АТС'!$C:$C,'[1]1. Отчет АТС'!$A:$A,$A104,'[1]1. Отчет АТС'!$B:$B,18)+'[1]2. Иные услуги'!$D$11+('[1]3. Услуги по передаче'!$G$10)+('[1]4. СН (Установленные)'!$E$12*1000)+'[1]5. Плата за УРП'!$D$6</f>
        <v>3109.5820002339906</v>
      </c>
      <c r="U104" s="34">
        <f>SUMIFS('[1]1. Отчет АТС'!$C:$C,'[1]1. Отчет АТС'!$A:$A,$A104,'[1]1. Отчет АТС'!$B:$B,19)+'[1]2. Иные услуги'!$D$11+('[1]3. Услуги по передаче'!$G$10)+('[1]4. СН (Установленные)'!$E$12*1000)+'[1]5. Плата за УРП'!$D$6</f>
        <v>3098.2920002339906</v>
      </c>
      <c r="V104" s="34">
        <f>SUMIFS('[1]1. Отчет АТС'!$C:$C,'[1]1. Отчет АТС'!$A:$A,$A104,'[1]1. Отчет АТС'!$B:$B,20)+'[1]2. Иные услуги'!$D$11+('[1]3. Услуги по передаче'!$G$10)+('[1]4. СН (Установленные)'!$E$12*1000)+'[1]5. Плата за УРП'!$D$6</f>
        <v>3101.6220002339905</v>
      </c>
      <c r="W104" s="34">
        <f>SUMIFS('[1]1. Отчет АТС'!$C:$C,'[1]1. Отчет АТС'!$A:$A,$A104,'[1]1. Отчет АТС'!$B:$B,21)+'[1]2. Иные услуги'!$D$11+('[1]3. Услуги по передаче'!$G$10)+('[1]4. СН (Установленные)'!$E$12*1000)+'[1]5. Плата за УРП'!$D$6</f>
        <v>3099.5720002339908</v>
      </c>
      <c r="X104" s="34">
        <f>SUMIFS('[1]1. Отчет АТС'!$C:$C,'[1]1. Отчет АТС'!$A:$A,$A104,'[1]1. Отчет АТС'!$B:$B,22)+'[1]2. Иные услуги'!$D$11+('[1]3. Услуги по передаче'!$G$10)+('[1]4. СН (Установленные)'!$E$12*1000)+'[1]5. Плата за УРП'!$D$6</f>
        <v>3060.5520002339908</v>
      </c>
      <c r="Y104" s="34">
        <f>SUMIFS('[1]1. Отчет АТС'!$C:$C,'[1]1. Отчет АТС'!$A:$A,$A104,'[1]1. Отчет АТС'!$B:$B,23)+'[1]2. Иные услуги'!$D$11+('[1]3. Услуги по передаче'!$G$10)+('[1]4. СН (Установленные)'!$E$12*1000)+'[1]5. Плата за УРП'!$D$6</f>
        <v>2551.582000233991</v>
      </c>
    </row>
    <row r="105" spans="1:25" ht="15">
      <c r="A105" s="33">
        <v>45470</v>
      </c>
      <c r="B105" s="34">
        <f>SUMIFS('[1]1. Отчет АТС'!$C:$C,'[1]1. Отчет АТС'!$A:$A,$A105,'[1]1. Отчет АТС'!$B:$B,0)+'[1]2. Иные услуги'!$D$11+('[1]3. Услуги по передаче'!$G$10)+('[1]4. СН (Установленные)'!$E$12*1000)+'[1]5. Плата за УРП'!$D$6</f>
        <v>2304.2520002339911</v>
      </c>
      <c r="C105" s="34">
        <f>SUMIFS('[1]1. Отчет АТС'!$C:$C,'[1]1. Отчет АТС'!$A:$A,$A105,'[1]1. Отчет АТС'!$B:$B,1)+'[1]2. Иные услуги'!$D$11+('[1]3. Услуги по передаче'!$G$10)+('[1]4. СН (Установленные)'!$E$12*1000)+'[1]5. Плата за УРП'!$D$6</f>
        <v>2042.8020002339908</v>
      </c>
      <c r="D105" s="34">
        <f>SUMIFS('[1]1. Отчет АТС'!$C:$C,'[1]1. Отчет АТС'!$A:$A,$A105,'[1]1. Отчет АТС'!$B:$B,2)+'[1]2. Иные услуги'!$D$11+('[1]3. Услуги по передаче'!$G$10)+('[1]4. СН (Установленные)'!$E$12*1000)+'[1]5. Плата за УРП'!$D$6</f>
        <v>1921.1920002339909</v>
      </c>
      <c r="E105" s="34">
        <f>SUMIFS('[1]1. Отчет АТС'!$C:$C,'[1]1. Отчет АТС'!$A:$A,$A105,'[1]1. Отчет АТС'!$B:$B,3)+'[1]2. Иные услуги'!$D$11+('[1]3. Услуги по передаче'!$G$10)+('[1]4. СН (Установленные)'!$E$12*1000)+'[1]5. Плата за УРП'!$D$6</f>
        <v>1847.102000233991</v>
      </c>
      <c r="F105" s="34">
        <f>SUMIFS('[1]1. Отчет АТС'!$C:$C,'[1]1. Отчет АТС'!$A:$A,$A105,'[1]1. Отчет АТС'!$B:$B,4)+'[1]2. Иные услуги'!$D$11+('[1]3. Услуги по передаче'!$G$10)+('[1]4. СН (Установленные)'!$E$12*1000)+'[1]5. Плата за УРП'!$D$6</f>
        <v>1839.8420002339908</v>
      </c>
      <c r="G105" s="34">
        <f>SUMIFS('[1]1. Отчет АТС'!$C:$C,'[1]1. Отчет АТС'!$A:$A,$A105,'[1]1. Отчет АТС'!$B:$B,5)+'[1]2. Иные услуги'!$D$11+('[1]3. Услуги по передаче'!$G$10)+('[1]4. СН (Установленные)'!$E$12*1000)+'[1]5. Плата за УРП'!$D$6</f>
        <v>2102.0620002339911</v>
      </c>
      <c r="H105" s="34">
        <f>SUMIFS('[1]1. Отчет АТС'!$C:$C,'[1]1. Отчет АТС'!$A:$A,$A105,'[1]1. Отчет АТС'!$B:$B,6)+'[1]2. Иные услуги'!$D$11+('[1]3. Услуги по передаче'!$G$10)+('[1]4. СН (Установленные)'!$E$12*1000)+'[1]5. Плата за УРП'!$D$6</f>
        <v>2289.852000233991</v>
      </c>
      <c r="I105" s="34">
        <f>SUMIFS('[1]1. Отчет АТС'!$C:$C,'[1]1. Отчет АТС'!$A:$A,$A105,'[1]1. Отчет АТС'!$B:$B,7)+'[1]2. Иные услуги'!$D$11+('[1]3. Услуги по передаче'!$G$10)+('[1]4. СН (Установленные)'!$E$12*1000)+'[1]5. Плата за УРП'!$D$6</f>
        <v>2575.7320002339911</v>
      </c>
      <c r="J105" s="34">
        <f>SUMIFS('[1]1. Отчет АТС'!$C:$C,'[1]1. Отчет АТС'!$A:$A,$A105,'[1]1. Отчет АТС'!$B:$B,8)+'[1]2. Иные услуги'!$D$11+('[1]3. Услуги по передаче'!$G$10)+('[1]4. СН (Установленные)'!$E$12*1000)+'[1]5. Плата за УРП'!$D$6</f>
        <v>3102.9620002339907</v>
      </c>
      <c r="K105" s="34">
        <f>SUMIFS('[1]1. Отчет АТС'!$C:$C,'[1]1. Отчет АТС'!$A:$A,$A105,'[1]1. Отчет АТС'!$B:$B,9)+'[1]2. Иные услуги'!$D$11+('[1]3. Услуги по передаче'!$G$10)+('[1]4. СН (Установленные)'!$E$12*1000)+'[1]5. Плата за УРП'!$D$6</f>
        <v>3153.5620002339906</v>
      </c>
      <c r="L105" s="34">
        <f>SUMIFS('[1]1. Отчет АТС'!$C:$C,'[1]1. Отчет АТС'!$A:$A,$A105,'[1]1. Отчет АТС'!$B:$B,10)+'[1]2. Иные услуги'!$D$11+('[1]3. Услуги по передаче'!$G$10)+('[1]4. СН (Установленные)'!$E$12*1000)+'[1]5. Плата за УРП'!$D$6</f>
        <v>3149.8820002339908</v>
      </c>
      <c r="M105" s="34">
        <f>SUMIFS('[1]1. Отчет АТС'!$C:$C,'[1]1. Отчет АТС'!$A:$A,$A105,'[1]1. Отчет АТС'!$B:$B,11)+'[1]2. Иные услуги'!$D$11+('[1]3. Услуги по передаче'!$G$10)+('[1]4. СН (Установленные)'!$E$12*1000)+'[1]5. Плата за УРП'!$D$6</f>
        <v>3144.1920002339907</v>
      </c>
      <c r="N105" s="34">
        <f>SUMIFS('[1]1. Отчет АТС'!$C:$C,'[1]1. Отчет АТС'!$A:$A,$A105,'[1]1. Отчет АТС'!$B:$B,12)+'[1]2. Иные услуги'!$D$11+('[1]3. Услуги по передаче'!$G$10)+('[1]4. СН (Установленные)'!$E$12*1000)+'[1]5. Плата за УРП'!$D$6</f>
        <v>3139.3720002339905</v>
      </c>
      <c r="O105" s="34">
        <f>SUMIFS('[1]1. Отчет АТС'!$C:$C,'[1]1. Отчет АТС'!$A:$A,$A105,'[1]1. Отчет АТС'!$B:$B,13)+'[1]2. Иные услуги'!$D$11+('[1]3. Услуги по передаче'!$G$10)+('[1]4. СН (Установленные)'!$E$12*1000)+'[1]5. Плата за УРП'!$D$6</f>
        <v>3139.4920002339909</v>
      </c>
      <c r="P105" s="34">
        <f>SUMIFS('[1]1. Отчет АТС'!$C:$C,'[1]1. Отчет АТС'!$A:$A,$A105,'[1]1. Отчет АТС'!$B:$B,14)+'[1]2. Иные услуги'!$D$11+('[1]3. Услуги по передаче'!$G$10)+('[1]4. СН (Установленные)'!$E$12*1000)+'[1]5. Плата за УРП'!$D$6</f>
        <v>3195.5920002339908</v>
      </c>
      <c r="Q105" s="34">
        <f>SUMIFS('[1]1. Отчет АТС'!$C:$C,'[1]1. Отчет АТС'!$A:$A,$A105,'[1]1. Отчет АТС'!$B:$B,15)+'[1]2. Иные услуги'!$D$11+('[1]3. Услуги по передаче'!$G$10)+('[1]4. СН (Установленные)'!$E$12*1000)+'[1]5. Плата за УРП'!$D$6</f>
        <v>3223.5820002339906</v>
      </c>
      <c r="R105" s="34">
        <f>SUMIFS('[1]1. Отчет АТС'!$C:$C,'[1]1. Отчет АТС'!$A:$A,$A105,'[1]1. Отчет АТС'!$B:$B,16)+'[1]2. Иные услуги'!$D$11+('[1]3. Услуги по передаче'!$G$10)+('[1]4. СН (Установленные)'!$E$12*1000)+'[1]5. Плата за УРП'!$D$6</f>
        <v>3218.0420002339906</v>
      </c>
      <c r="S105" s="34">
        <f>SUMIFS('[1]1. Отчет АТС'!$C:$C,'[1]1. Отчет АТС'!$A:$A,$A105,'[1]1. Отчет АТС'!$B:$B,17)+'[1]2. Иные услуги'!$D$11+('[1]3. Услуги по передаче'!$G$10)+('[1]4. СН (Установленные)'!$E$12*1000)+'[1]5. Плата за УРП'!$D$6</f>
        <v>3202.0920002339908</v>
      </c>
      <c r="T105" s="34">
        <f>SUMIFS('[1]1. Отчет АТС'!$C:$C,'[1]1. Отчет АТС'!$A:$A,$A105,'[1]1. Отчет АТС'!$B:$B,18)+'[1]2. Иные услуги'!$D$11+('[1]3. Услуги по передаче'!$G$10)+('[1]4. СН (Установленные)'!$E$12*1000)+'[1]5. Плата за УРП'!$D$6</f>
        <v>3126.4620002339907</v>
      </c>
      <c r="U105" s="34">
        <f>SUMIFS('[1]1. Отчет АТС'!$C:$C,'[1]1. Отчет АТС'!$A:$A,$A105,'[1]1. Отчет АТС'!$B:$B,19)+'[1]2. Иные услуги'!$D$11+('[1]3. Услуги по передаче'!$G$10)+('[1]4. СН (Установленные)'!$E$12*1000)+'[1]5. Плата за УРП'!$D$6</f>
        <v>3091.7720002339906</v>
      </c>
      <c r="V105" s="34">
        <f>SUMIFS('[1]1. Отчет АТС'!$C:$C,'[1]1. Отчет АТС'!$A:$A,$A105,'[1]1. Отчет АТС'!$B:$B,20)+'[1]2. Иные услуги'!$D$11+('[1]3. Услуги по передаче'!$G$10)+('[1]4. СН (Установленные)'!$E$12*1000)+'[1]5. Плата за УРП'!$D$6</f>
        <v>3093.5520002339908</v>
      </c>
      <c r="W105" s="34">
        <f>SUMIFS('[1]1. Отчет АТС'!$C:$C,'[1]1. Отчет АТС'!$A:$A,$A105,'[1]1. Отчет АТС'!$B:$B,21)+'[1]2. Иные услуги'!$D$11+('[1]3. Услуги по передаче'!$G$10)+('[1]4. СН (Установленные)'!$E$12*1000)+'[1]5. Плата за УРП'!$D$6</f>
        <v>3087.1920002339907</v>
      </c>
      <c r="X105" s="34">
        <f>SUMIFS('[1]1. Отчет АТС'!$C:$C,'[1]1. Отчет АТС'!$A:$A,$A105,'[1]1. Отчет АТС'!$B:$B,22)+'[1]2. Иные услуги'!$D$11+('[1]3. Услуги по передаче'!$G$10)+('[1]4. СН (Установленные)'!$E$12*1000)+'[1]5. Плата за УРП'!$D$6</f>
        <v>3059.2020002339909</v>
      </c>
      <c r="Y105" s="34">
        <f>SUMIFS('[1]1. Отчет АТС'!$C:$C,'[1]1. Отчет АТС'!$A:$A,$A105,'[1]1. Отчет АТС'!$B:$B,23)+'[1]2. Иные услуги'!$D$11+('[1]3. Услуги по передаче'!$G$10)+('[1]4. СН (Установленные)'!$E$12*1000)+'[1]5. Плата за УРП'!$D$6</f>
        <v>2615.4420002339912</v>
      </c>
    </row>
    <row r="106" spans="1:25" ht="15">
      <c r="A106" s="33">
        <v>45471</v>
      </c>
      <c r="B106" s="34">
        <f>SUMIFS('[1]1. Отчет АТС'!$C:$C,'[1]1. Отчет АТС'!$A:$A,$A106,'[1]1. Отчет АТС'!$B:$B,0)+'[1]2. Иные услуги'!$D$11+('[1]3. Услуги по передаче'!$G$10)+('[1]4. СН (Установленные)'!$E$12*1000)+'[1]5. Плата за УРП'!$D$6</f>
        <v>2306.2420002339909</v>
      </c>
      <c r="C106" s="34">
        <f>SUMIFS('[1]1. Отчет АТС'!$C:$C,'[1]1. Отчет АТС'!$A:$A,$A106,'[1]1. Отчет АТС'!$B:$B,1)+'[1]2. Иные услуги'!$D$11+('[1]3. Услуги по передаче'!$G$10)+('[1]4. СН (Установленные)'!$E$12*1000)+'[1]5. Плата за УРП'!$D$6</f>
        <v>2023.1120002339908</v>
      </c>
      <c r="D106" s="34">
        <f>SUMIFS('[1]1. Отчет АТС'!$C:$C,'[1]1. Отчет АТС'!$A:$A,$A106,'[1]1. Отчет АТС'!$B:$B,2)+'[1]2. Иные услуги'!$D$11+('[1]3. Услуги по передаче'!$G$10)+('[1]4. СН (Установленные)'!$E$12*1000)+'[1]5. Плата за УРП'!$D$6</f>
        <v>1850.8620002339908</v>
      </c>
      <c r="E106" s="34">
        <f>SUMIFS('[1]1. Отчет АТС'!$C:$C,'[1]1. Отчет АТС'!$A:$A,$A106,'[1]1. Отчет АТС'!$B:$B,3)+'[1]2. Иные услуги'!$D$11+('[1]3. Услуги по передаче'!$G$10)+('[1]4. СН (Установленные)'!$E$12*1000)+'[1]5. Плата за УРП'!$D$6</f>
        <v>1020.252000233991</v>
      </c>
      <c r="F106" s="34">
        <f>SUMIFS('[1]1. Отчет АТС'!$C:$C,'[1]1. Отчет АТС'!$A:$A,$A106,'[1]1. Отчет АТС'!$B:$B,4)+'[1]2. Иные услуги'!$D$11+('[1]3. Услуги по передаче'!$G$10)+('[1]4. СН (Установленные)'!$E$12*1000)+'[1]5. Плата за УРП'!$D$6</f>
        <v>1019.532000233991</v>
      </c>
      <c r="G106" s="34">
        <f>SUMIFS('[1]1. Отчет АТС'!$C:$C,'[1]1. Отчет АТС'!$A:$A,$A106,'[1]1. Отчет АТС'!$B:$B,5)+'[1]2. Иные услуги'!$D$11+('[1]3. Услуги по передаче'!$G$10)+('[1]4. СН (Установленные)'!$E$12*1000)+'[1]5. Плата за УРП'!$D$6</f>
        <v>1972.9020002339907</v>
      </c>
      <c r="H106" s="34">
        <f>SUMIFS('[1]1. Отчет АТС'!$C:$C,'[1]1. Отчет АТС'!$A:$A,$A106,'[1]1. Отчет АТС'!$B:$B,6)+'[1]2. Иные услуги'!$D$11+('[1]3. Услуги по передаче'!$G$10)+('[1]4. СН (Установленные)'!$E$12*1000)+'[1]5. Плата за УРП'!$D$6</f>
        <v>2188.582000233991</v>
      </c>
      <c r="I106" s="34">
        <f>SUMIFS('[1]1. Отчет АТС'!$C:$C,'[1]1. Отчет АТС'!$A:$A,$A106,'[1]1. Отчет АТС'!$B:$B,7)+'[1]2. Иные услуги'!$D$11+('[1]3. Услуги по передаче'!$G$10)+('[1]4. СН (Установленные)'!$E$12*1000)+'[1]5. Плата за УРП'!$D$6</f>
        <v>2526.7520002339911</v>
      </c>
      <c r="J106" s="34">
        <f>SUMIFS('[1]1. Отчет АТС'!$C:$C,'[1]1. Отчет АТС'!$A:$A,$A106,'[1]1. Отчет АТС'!$B:$B,8)+'[1]2. Иные услуги'!$D$11+('[1]3. Услуги по передаче'!$G$10)+('[1]4. СН (Установленные)'!$E$12*1000)+'[1]5. Плата за УРП'!$D$6</f>
        <v>3088.7920002339906</v>
      </c>
      <c r="K106" s="34">
        <f>SUMIFS('[1]1. Отчет АТС'!$C:$C,'[1]1. Отчет АТС'!$A:$A,$A106,'[1]1. Отчет АТС'!$B:$B,9)+'[1]2. Иные услуги'!$D$11+('[1]3. Услуги по передаче'!$G$10)+('[1]4. СН (Установленные)'!$E$12*1000)+'[1]5. Плата за УРП'!$D$6</f>
        <v>3277.2020002339905</v>
      </c>
      <c r="L106" s="34">
        <f>SUMIFS('[1]1. Отчет АТС'!$C:$C,'[1]1. Отчет АТС'!$A:$A,$A106,'[1]1. Отчет АТС'!$B:$B,10)+'[1]2. Иные услуги'!$D$11+('[1]3. Услуги по передаче'!$G$10)+('[1]4. СН (Установленные)'!$E$12*1000)+'[1]5. Плата за УРП'!$D$6</f>
        <v>3272.5520002339908</v>
      </c>
      <c r="M106" s="34">
        <f>SUMIFS('[1]1. Отчет АТС'!$C:$C,'[1]1. Отчет АТС'!$A:$A,$A106,'[1]1. Отчет АТС'!$B:$B,11)+'[1]2. Иные услуги'!$D$11+('[1]3. Услуги по передаче'!$G$10)+('[1]4. СН (Установленные)'!$E$12*1000)+'[1]5. Плата за УРП'!$D$6</f>
        <v>3295.3420002339908</v>
      </c>
      <c r="N106" s="34">
        <f>SUMIFS('[1]1. Отчет АТС'!$C:$C,'[1]1. Отчет АТС'!$A:$A,$A106,'[1]1. Отчет АТС'!$B:$B,12)+'[1]2. Иные услуги'!$D$11+('[1]3. Услуги по передаче'!$G$10)+('[1]4. СН (Установленные)'!$E$12*1000)+'[1]5. Плата за УРП'!$D$6</f>
        <v>3248.8420002339908</v>
      </c>
      <c r="O106" s="34">
        <f>SUMIFS('[1]1. Отчет АТС'!$C:$C,'[1]1. Отчет АТС'!$A:$A,$A106,'[1]1. Отчет АТС'!$B:$B,13)+'[1]2. Иные услуги'!$D$11+('[1]3. Услуги по передаче'!$G$10)+('[1]4. СН (Установленные)'!$E$12*1000)+'[1]5. Плата за УРП'!$D$6</f>
        <v>3328.0220002339906</v>
      </c>
      <c r="P106" s="34">
        <f>SUMIFS('[1]1. Отчет АТС'!$C:$C,'[1]1. Отчет АТС'!$A:$A,$A106,'[1]1. Отчет АТС'!$B:$B,14)+'[1]2. Иные услуги'!$D$11+('[1]3. Услуги по передаче'!$G$10)+('[1]4. СН (Установленные)'!$E$12*1000)+'[1]5. Плата за УРП'!$D$6</f>
        <v>3337.3120002339906</v>
      </c>
      <c r="Q106" s="34">
        <f>SUMIFS('[1]1. Отчет АТС'!$C:$C,'[1]1. Отчет АТС'!$A:$A,$A106,'[1]1. Отчет АТС'!$B:$B,15)+'[1]2. Иные услуги'!$D$11+('[1]3. Услуги по передаче'!$G$10)+('[1]4. СН (Установленные)'!$E$12*1000)+'[1]5. Плата за УРП'!$D$6</f>
        <v>3346.2620002339909</v>
      </c>
      <c r="R106" s="34">
        <f>SUMIFS('[1]1. Отчет АТС'!$C:$C,'[1]1. Отчет АТС'!$A:$A,$A106,'[1]1. Отчет АТС'!$B:$B,16)+'[1]2. Иные услуги'!$D$11+('[1]3. Услуги по передаче'!$G$10)+('[1]4. СН (Установленные)'!$E$12*1000)+'[1]5. Плата за УРП'!$D$6</f>
        <v>3359.0220002339906</v>
      </c>
      <c r="S106" s="34">
        <f>SUMIFS('[1]1. Отчет АТС'!$C:$C,'[1]1. Отчет АТС'!$A:$A,$A106,'[1]1. Отчет АТС'!$B:$B,17)+'[1]2. Иные услуги'!$D$11+('[1]3. Услуги по передаче'!$G$10)+('[1]4. СН (Установленные)'!$E$12*1000)+'[1]5. Плата за УРП'!$D$6</f>
        <v>3339.2720002339906</v>
      </c>
      <c r="T106" s="34">
        <f>SUMIFS('[1]1. Отчет АТС'!$C:$C,'[1]1. Отчет АТС'!$A:$A,$A106,'[1]1. Отчет АТС'!$B:$B,18)+'[1]2. Иные услуги'!$D$11+('[1]3. Услуги по передаче'!$G$10)+('[1]4. СН (Установленные)'!$E$12*1000)+'[1]5. Плата за УРП'!$D$6</f>
        <v>3308.8820002339908</v>
      </c>
      <c r="U106" s="34">
        <f>SUMIFS('[1]1. Отчет АТС'!$C:$C,'[1]1. Отчет АТС'!$A:$A,$A106,'[1]1. Отчет АТС'!$B:$B,19)+'[1]2. Иные услуги'!$D$11+('[1]3. Услуги по передаче'!$G$10)+('[1]4. СН (Установленные)'!$E$12*1000)+'[1]5. Плата за УРП'!$D$6</f>
        <v>3203.1620002339905</v>
      </c>
      <c r="V106" s="34">
        <f>SUMIFS('[1]1. Отчет АТС'!$C:$C,'[1]1. Отчет АТС'!$A:$A,$A106,'[1]1. Отчет АТС'!$B:$B,20)+'[1]2. Иные услуги'!$D$11+('[1]3. Услуги по передаче'!$G$10)+('[1]4. СН (Установленные)'!$E$12*1000)+'[1]5. Плата за УРП'!$D$6</f>
        <v>3210.2720002339906</v>
      </c>
      <c r="W106" s="34">
        <f>SUMIFS('[1]1. Отчет АТС'!$C:$C,'[1]1. Отчет АТС'!$A:$A,$A106,'[1]1. Отчет АТС'!$B:$B,21)+'[1]2. Иные услуги'!$D$11+('[1]3. Услуги по передаче'!$G$10)+('[1]4. СН (Установленные)'!$E$12*1000)+'[1]5. Плата за УРП'!$D$6</f>
        <v>3195.6120002339908</v>
      </c>
      <c r="X106" s="34">
        <f>SUMIFS('[1]1. Отчет АТС'!$C:$C,'[1]1. Отчет АТС'!$A:$A,$A106,'[1]1. Отчет АТС'!$B:$B,22)+'[1]2. Иные услуги'!$D$11+('[1]3. Услуги по передаче'!$G$10)+('[1]4. СН (Установленные)'!$E$12*1000)+'[1]5. Плата за УРП'!$D$6</f>
        <v>3057.2820002339909</v>
      </c>
      <c r="Y106" s="34">
        <f>SUMIFS('[1]1. Отчет АТС'!$C:$C,'[1]1. Отчет АТС'!$A:$A,$A106,'[1]1. Отчет АТС'!$B:$B,23)+'[1]2. Иные услуги'!$D$11+('[1]3. Услуги по передаче'!$G$10)+('[1]4. СН (Установленные)'!$E$12*1000)+'[1]5. Плата за УРП'!$D$6</f>
        <v>2513.0020002339911</v>
      </c>
    </row>
    <row r="107" spans="1:25" ht="15">
      <c r="A107" s="33">
        <v>45472</v>
      </c>
      <c r="B107" s="34">
        <f>SUMIFS('[1]1. Отчет АТС'!$C:$C,'[1]1. Отчет АТС'!$A:$A,$A107,'[1]1. Отчет АТС'!$B:$B,0)+'[1]2. Иные услуги'!$D$11+('[1]3. Услуги по передаче'!$G$10)+('[1]4. СН (Установленные)'!$E$12*1000)+'[1]5. Плата за УРП'!$D$6</f>
        <v>2370.5720002339908</v>
      </c>
      <c r="C107" s="34">
        <f>SUMIFS('[1]1. Отчет АТС'!$C:$C,'[1]1. Отчет АТС'!$A:$A,$A107,'[1]1. Отчет АТС'!$B:$B,1)+'[1]2. Иные услуги'!$D$11+('[1]3. Услуги по передаче'!$G$10)+('[1]4. СН (Установленные)'!$E$12*1000)+'[1]5. Плата за УРП'!$D$6</f>
        <v>2201.602000233991</v>
      </c>
      <c r="D107" s="34">
        <f>SUMIFS('[1]1. Отчет АТС'!$C:$C,'[1]1. Отчет АТС'!$A:$A,$A107,'[1]1. Отчет АТС'!$B:$B,2)+'[1]2. Иные услуги'!$D$11+('[1]3. Услуги по передаче'!$G$10)+('[1]4. СН (Установленные)'!$E$12*1000)+'[1]5. Плата за УРП'!$D$6</f>
        <v>2120.9920002339909</v>
      </c>
      <c r="E107" s="34">
        <f>SUMIFS('[1]1. Отчет АТС'!$C:$C,'[1]1. Отчет АТС'!$A:$A,$A107,'[1]1. Отчет АТС'!$B:$B,3)+'[1]2. Иные услуги'!$D$11+('[1]3. Услуги по передаче'!$G$10)+('[1]4. СН (Установленные)'!$E$12*1000)+'[1]5. Плата за УРП'!$D$6</f>
        <v>2019.2520002339909</v>
      </c>
      <c r="F107" s="34">
        <f>SUMIFS('[1]1. Отчет АТС'!$C:$C,'[1]1. Отчет АТС'!$A:$A,$A107,'[1]1. Отчет АТС'!$B:$B,4)+'[1]2. Иные услуги'!$D$11+('[1]3. Услуги по передаче'!$G$10)+('[1]4. СН (Установленные)'!$E$12*1000)+'[1]5. Плата за УРП'!$D$6</f>
        <v>1947.662000233991</v>
      </c>
      <c r="G107" s="34">
        <f>SUMIFS('[1]1. Отчет АТС'!$C:$C,'[1]1. Отчет АТС'!$A:$A,$A107,'[1]1. Отчет АТС'!$B:$B,5)+'[1]2. Иные услуги'!$D$11+('[1]3. Услуги по передаче'!$G$10)+('[1]4. СН (Установленные)'!$E$12*1000)+'[1]5. Плата за УРП'!$D$6</f>
        <v>2063.852000233991</v>
      </c>
      <c r="H107" s="34">
        <f>SUMIFS('[1]1. Отчет АТС'!$C:$C,'[1]1. Отчет АТС'!$A:$A,$A107,'[1]1. Отчет АТС'!$B:$B,6)+'[1]2. Иные услуги'!$D$11+('[1]3. Услуги по передаче'!$G$10)+('[1]4. СН (Установленные)'!$E$12*1000)+'[1]5. Плата за УРП'!$D$6</f>
        <v>2134.0720002339908</v>
      </c>
      <c r="I107" s="34">
        <f>SUMIFS('[1]1. Отчет АТС'!$C:$C,'[1]1. Отчет АТС'!$A:$A,$A107,'[1]1. Отчет АТС'!$B:$B,7)+'[1]2. Иные услуги'!$D$11+('[1]3. Услуги по передаче'!$G$10)+('[1]4. СН (Установленные)'!$E$12*1000)+'[1]5. Плата за УРП'!$D$6</f>
        <v>2406.082000233991</v>
      </c>
      <c r="J107" s="34">
        <f>SUMIFS('[1]1. Отчет АТС'!$C:$C,'[1]1. Отчет АТС'!$A:$A,$A107,'[1]1. Отчет АТС'!$B:$B,8)+'[1]2. Иные услуги'!$D$11+('[1]3. Услуги по передаче'!$G$10)+('[1]4. СН (Установленные)'!$E$12*1000)+'[1]5. Плата за УРП'!$D$6</f>
        <v>2927.4220002339912</v>
      </c>
      <c r="K107" s="34">
        <f>SUMIFS('[1]1. Отчет АТС'!$C:$C,'[1]1. Отчет АТС'!$A:$A,$A107,'[1]1. Отчет АТС'!$B:$B,9)+'[1]2. Иные услуги'!$D$11+('[1]3. Услуги по передаче'!$G$10)+('[1]4. СН (Установленные)'!$E$12*1000)+'[1]5. Плата за УРП'!$D$6</f>
        <v>3152.5220002339906</v>
      </c>
      <c r="L107" s="34">
        <f>SUMIFS('[1]1. Отчет АТС'!$C:$C,'[1]1. Отчет АТС'!$A:$A,$A107,'[1]1. Отчет АТС'!$B:$B,10)+'[1]2. Иные услуги'!$D$11+('[1]3. Услуги по передаче'!$G$10)+('[1]4. СН (Установленные)'!$E$12*1000)+'[1]5. Плата за УРП'!$D$6</f>
        <v>3189.2920002339906</v>
      </c>
      <c r="M107" s="34">
        <f>SUMIFS('[1]1. Отчет АТС'!$C:$C,'[1]1. Отчет АТС'!$A:$A,$A107,'[1]1. Отчет АТС'!$B:$B,11)+'[1]2. Иные услуги'!$D$11+('[1]3. Услуги по передаче'!$G$10)+('[1]4. СН (Установленные)'!$E$12*1000)+'[1]5. Плата за УРП'!$D$6</f>
        <v>3263.0420002339906</v>
      </c>
      <c r="N107" s="34">
        <f>SUMIFS('[1]1. Отчет АТС'!$C:$C,'[1]1. Отчет АТС'!$A:$A,$A107,'[1]1. Отчет АТС'!$B:$B,12)+'[1]2. Иные услуги'!$D$11+('[1]3. Услуги по передаче'!$G$10)+('[1]4. СН (Установленные)'!$E$12*1000)+'[1]5. Плата за УРП'!$D$6</f>
        <v>3325.1020002339906</v>
      </c>
      <c r="O107" s="34">
        <f>SUMIFS('[1]1. Отчет АТС'!$C:$C,'[1]1. Отчет АТС'!$A:$A,$A107,'[1]1. Отчет АТС'!$B:$B,13)+'[1]2. Иные услуги'!$D$11+('[1]3. Услуги по передаче'!$G$10)+('[1]4. СН (Установленные)'!$E$12*1000)+'[1]5. Плата за УРП'!$D$6</f>
        <v>3357.0320002339909</v>
      </c>
      <c r="P107" s="34">
        <f>SUMIFS('[1]1. Отчет АТС'!$C:$C,'[1]1. Отчет АТС'!$A:$A,$A107,'[1]1. Отчет АТС'!$B:$B,14)+'[1]2. Иные услуги'!$D$11+('[1]3. Услуги по передаче'!$G$10)+('[1]4. СН (Установленные)'!$E$12*1000)+'[1]5. Плата за УРП'!$D$6</f>
        <v>3381.9820002339907</v>
      </c>
      <c r="Q107" s="34">
        <f>SUMIFS('[1]1. Отчет АТС'!$C:$C,'[1]1. Отчет АТС'!$A:$A,$A107,'[1]1. Отчет АТС'!$B:$B,15)+'[1]2. Иные услуги'!$D$11+('[1]3. Услуги по передаче'!$G$10)+('[1]4. СН (Установленные)'!$E$12*1000)+'[1]5. Плата за УРП'!$D$6</f>
        <v>3380.8720002339905</v>
      </c>
      <c r="R107" s="34">
        <f>SUMIFS('[1]1. Отчет АТС'!$C:$C,'[1]1. Отчет АТС'!$A:$A,$A107,'[1]1. Отчет АТС'!$B:$B,16)+'[1]2. Иные услуги'!$D$11+('[1]3. Услуги по передаче'!$G$10)+('[1]4. СН (Установленные)'!$E$12*1000)+'[1]5. Плата за УРП'!$D$6</f>
        <v>3408.3520002339906</v>
      </c>
      <c r="S107" s="34">
        <f>SUMIFS('[1]1. Отчет АТС'!$C:$C,'[1]1. Отчет АТС'!$A:$A,$A107,'[1]1. Отчет АТС'!$B:$B,17)+'[1]2. Иные услуги'!$D$11+('[1]3. Услуги по передаче'!$G$10)+('[1]4. СН (Установленные)'!$E$12*1000)+'[1]5. Плата за УРП'!$D$6</f>
        <v>3407.3820002339908</v>
      </c>
      <c r="T107" s="34">
        <f>SUMIFS('[1]1. Отчет АТС'!$C:$C,'[1]1. Отчет АТС'!$A:$A,$A107,'[1]1. Отчет АТС'!$B:$B,18)+'[1]2. Иные услуги'!$D$11+('[1]3. Услуги по передаче'!$G$10)+('[1]4. СН (Установленные)'!$E$12*1000)+'[1]5. Плата за УРП'!$D$6</f>
        <v>3407.8620002339908</v>
      </c>
      <c r="U107" s="34">
        <f>SUMIFS('[1]1. Отчет АТС'!$C:$C,'[1]1. Отчет АТС'!$A:$A,$A107,'[1]1. Отчет АТС'!$B:$B,19)+'[1]2. Иные услуги'!$D$11+('[1]3. Услуги по передаче'!$G$10)+('[1]4. СН (Установленные)'!$E$12*1000)+'[1]5. Плата за УРП'!$D$6</f>
        <v>3298.1020002339906</v>
      </c>
      <c r="V107" s="34">
        <f>SUMIFS('[1]1. Отчет АТС'!$C:$C,'[1]1. Отчет АТС'!$A:$A,$A107,'[1]1. Отчет АТС'!$B:$B,20)+'[1]2. Иные услуги'!$D$11+('[1]3. Услуги по передаче'!$G$10)+('[1]4. СН (Установленные)'!$E$12*1000)+'[1]5. Плата за УРП'!$D$6</f>
        <v>3323.8720002339905</v>
      </c>
      <c r="W107" s="34">
        <f>SUMIFS('[1]1. Отчет АТС'!$C:$C,'[1]1. Отчет АТС'!$A:$A,$A107,'[1]1. Отчет АТС'!$B:$B,21)+'[1]2. Иные услуги'!$D$11+('[1]3. Услуги по передаче'!$G$10)+('[1]4. СН (Установленные)'!$E$12*1000)+'[1]5. Плата за УРП'!$D$6</f>
        <v>3321.6920002339907</v>
      </c>
      <c r="X107" s="34">
        <f>SUMIFS('[1]1. Отчет АТС'!$C:$C,'[1]1. Отчет АТС'!$A:$A,$A107,'[1]1. Отчет АТС'!$B:$B,22)+'[1]2. Иные услуги'!$D$11+('[1]3. Услуги по передаче'!$G$10)+('[1]4. СН (Установленные)'!$E$12*1000)+'[1]5. Плата за УРП'!$D$6</f>
        <v>3078.3620002339908</v>
      </c>
      <c r="Y107" s="34">
        <f>SUMIFS('[1]1. Отчет АТС'!$C:$C,'[1]1. Отчет АТС'!$A:$A,$A107,'[1]1. Отчет АТС'!$B:$B,23)+'[1]2. Иные услуги'!$D$11+('[1]3. Услуги по передаче'!$G$10)+('[1]4. СН (Установленные)'!$E$12*1000)+'[1]5. Плата за УРП'!$D$6</f>
        <v>2553.4320002339909</v>
      </c>
    </row>
    <row r="108" spans="1:25" ht="15">
      <c r="A108" s="33">
        <v>45473</v>
      </c>
      <c r="B108" s="34">
        <f>SUMIFS('[1]1. Отчет АТС'!$C:$C,'[1]1. Отчет АТС'!$A:$A,$A108,'[1]1. Отчет АТС'!$B:$B,0)+'[1]2. Иные услуги'!$D$11+('[1]3. Услуги по передаче'!$G$10)+('[1]4. СН (Установленные)'!$E$12*1000)+'[1]5. Плата за УРП'!$D$6</f>
        <v>2289.4620002339911</v>
      </c>
      <c r="C108" s="34">
        <f>SUMIFS('[1]1. Отчет АТС'!$C:$C,'[1]1. Отчет АТС'!$A:$A,$A108,'[1]1. Отчет АТС'!$B:$B,1)+'[1]2. Иные услуги'!$D$11+('[1]3. Услуги по передаче'!$G$10)+('[1]4. СН (Установленные)'!$E$12*1000)+'[1]5. Плата за УРП'!$D$6</f>
        <v>2125.4020002339912</v>
      </c>
      <c r="D108" s="34">
        <f>SUMIFS('[1]1. Отчет АТС'!$C:$C,'[1]1. Отчет АТС'!$A:$A,$A108,'[1]1. Отчет АТС'!$B:$B,2)+'[1]2. Иные услуги'!$D$11+('[1]3. Услуги по передаче'!$G$10)+('[1]4. СН (Установленные)'!$E$12*1000)+'[1]5. Плата за УРП'!$D$6</f>
        <v>1982.3820002339908</v>
      </c>
      <c r="E108" s="34">
        <f>SUMIFS('[1]1. Отчет АТС'!$C:$C,'[1]1. Отчет АТС'!$A:$A,$A108,'[1]1. Отчет АТС'!$B:$B,3)+'[1]2. Иные услуги'!$D$11+('[1]3. Услуги по передаче'!$G$10)+('[1]4. СН (Установленные)'!$E$12*1000)+'[1]5. Плата за УРП'!$D$6</f>
        <v>1844.0120002339909</v>
      </c>
      <c r="F108" s="34">
        <f>SUMIFS('[1]1. Отчет АТС'!$C:$C,'[1]1. Отчет АТС'!$A:$A,$A108,'[1]1. Отчет АТС'!$B:$B,4)+'[1]2. Иные услуги'!$D$11+('[1]3. Услуги по передаче'!$G$10)+('[1]4. СН (Установленные)'!$E$12*1000)+'[1]5. Плата за УРП'!$D$6</f>
        <v>1794.5620002339911</v>
      </c>
      <c r="G108" s="34">
        <f>SUMIFS('[1]1. Отчет АТС'!$C:$C,'[1]1. Отчет АТС'!$A:$A,$A108,'[1]1. Отчет АТС'!$B:$B,5)+'[1]2. Иные услуги'!$D$11+('[1]3. Услуги по передаче'!$G$10)+('[1]4. СН (Установленные)'!$E$12*1000)+'[1]5. Плата за УРП'!$D$6</f>
        <v>1875.852000233991</v>
      </c>
      <c r="H108" s="34">
        <f>SUMIFS('[1]1. Отчет АТС'!$C:$C,'[1]1. Отчет АТС'!$A:$A,$A108,'[1]1. Отчет АТС'!$B:$B,6)+'[1]2. Иные услуги'!$D$11+('[1]3. Услуги по передаче'!$G$10)+('[1]4. СН (Установленные)'!$E$12*1000)+'[1]5. Плата за УРП'!$D$6</f>
        <v>1882.1820002339909</v>
      </c>
      <c r="I108" s="34">
        <f>SUMIFS('[1]1. Отчет АТС'!$C:$C,'[1]1. Отчет АТС'!$A:$A,$A108,'[1]1. Отчет АТС'!$B:$B,7)+'[1]2. Иные услуги'!$D$11+('[1]3. Услуги по передаче'!$G$10)+('[1]4. СН (Установленные)'!$E$12*1000)+'[1]5. Плата за УРП'!$D$6</f>
        <v>2246.642000233991</v>
      </c>
      <c r="J108" s="34">
        <f>SUMIFS('[1]1. Отчет АТС'!$C:$C,'[1]1. Отчет АТС'!$A:$A,$A108,'[1]1. Отчет АТС'!$B:$B,8)+'[1]2. Иные услуги'!$D$11+('[1]3. Услуги по передаче'!$G$10)+('[1]4. СН (Установленные)'!$E$12*1000)+'[1]5. Плата за УРП'!$D$6</f>
        <v>2646.4420002339912</v>
      </c>
      <c r="K108" s="34">
        <f>SUMIFS('[1]1. Отчет АТС'!$C:$C,'[1]1. Отчет АТС'!$A:$A,$A108,'[1]1. Отчет АТС'!$B:$B,9)+'[1]2. Иные услуги'!$D$11+('[1]3. Услуги по передаче'!$G$10)+('[1]4. СН (Установленные)'!$E$12*1000)+'[1]5. Плата за УРП'!$D$6</f>
        <v>3093.9020002339907</v>
      </c>
      <c r="L108" s="34">
        <f>SUMIFS('[1]1. Отчет АТС'!$C:$C,'[1]1. Отчет АТС'!$A:$A,$A108,'[1]1. Отчет АТС'!$B:$B,10)+'[1]2. Иные услуги'!$D$11+('[1]3. Услуги по передаче'!$G$10)+('[1]4. СН (Установленные)'!$E$12*1000)+'[1]5. Плата за УРП'!$D$6</f>
        <v>3135.9720002339905</v>
      </c>
      <c r="M108" s="34">
        <f>SUMIFS('[1]1. Отчет АТС'!$C:$C,'[1]1. Отчет АТС'!$A:$A,$A108,'[1]1. Отчет АТС'!$B:$B,11)+'[1]2. Иные услуги'!$D$11+('[1]3. Услуги по передаче'!$G$10)+('[1]4. СН (Установленные)'!$E$12*1000)+'[1]5. Плата за УРП'!$D$6</f>
        <v>3144.2520002339907</v>
      </c>
      <c r="N108" s="34">
        <f>SUMIFS('[1]1. Отчет АТС'!$C:$C,'[1]1. Отчет АТС'!$A:$A,$A108,'[1]1. Отчет АТС'!$B:$B,12)+'[1]2. Иные услуги'!$D$11+('[1]3. Услуги по передаче'!$G$10)+('[1]4. СН (Установленные)'!$E$12*1000)+'[1]5. Плата за УРП'!$D$6</f>
        <v>3147.7120002339907</v>
      </c>
      <c r="O108" s="34">
        <f>SUMIFS('[1]1. Отчет АТС'!$C:$C,'[1]1. Отчет АТС'!$A:$A,$A108,'[1]1. Отчет АТС'!$B:$B,13)+'[1]2. Иные услуги'!$D$11+('[1]3. Услуги по передаче'!$G$10)+('[1]4. СН (Установленные)'!$E$12*1000)+'[1]5. Плата за УРП'!$D$6</f>
        <v>3151.2220002339905</v>
      </c>
      <c r="P108" s="34">
        <f>SUMIFS('[1]1. Отчет АТС'!$C:$C,'[1]1. Отчет АТС'!$A:$A,$A108,'[1]1. Отчет АТС'!$B:$B,14)+'[1]2. Иные услуги'!$D$11+('[1]3. Услуги по передаче'!$G$10)+('[1]4. СН (Установленные)'!$E$12*1000)+'[1]5. Плата за УРП'!$D$6</f>
        <v>3156.9620002339907</v>
      </c>
      <c r="Q108" s="34">
        <f>SUMIFS('[1]1. Отчет АТС'!$C:$C,'[1]1. Отчет АТС'!$A:$A,$A108,'[1]1. Отчет АТС'!$B:$B,15)+'[1]2. Иные услуги'!$D$11+('[1]3. Услуги по передаче'!$G$10)+('[1]4. СН (Установленные)'!$E$12*1000)+'[1]5. Плата за УРП'!$D$6</f>
        <v>3160.4920002339909</v>
      </c>
      <c r="R108" s="34">
        <f>SUMIFS('[1]1. Отчет АТС'!$C:$C,'[1]1. Отчет АТС'!$A:$A,$A108,'[1]1. Отчет АТС'!$B:$B,16)+'[1]2. Иные услуги'!$D$11+('[1]3. Услуги по передаче'!$G$10)+('[1]4. СН (Установленные)'!$E$12*1000)+'[1]5. Плата за УРП'!$D$6</f>
        <v>3160.9220002339907</v>
      </c>
      <c r="S108" s="34">
        <f>SUMIFS('[1]1. Отчет АТС'!$C:$C,'[1]1. Отчет АТС'!$A:$A,$A108,'[1]1. Отчет АТС'!$B:$B,17)+'[1]2. Иные услуги'!$D$11+('[1]3. Услуги по передаче'!$G$10)+('[1]4. СН (Установленные)'!$E$12*1000)+'[1]5. Плата за УРП'!$D$6</f>
        <v>3153.9520002339905</v>
      </c>
      <c r="T108" s="34">
        <f>SUMIFS('[1]1. Отчет АТС'!$C:$C,'[1]1. Отчет АТС'!$A:$A,$A108,'[1]1. Отчет АТС'!$B:$B,18)+'[1]2. Иные услуги'!$D$11+('[1]3. Услуги по передаче'!$G$10)+('[1]4. СН (Установленные)'!$E$12*1000)+'[1]5. Плата за УРП'!$D$6</f>
        <v>3158.3820002339908</v>
      </c>
      <c r="U108" s="34">
        <f>SUMIFS('[1]1. Отчет АТС'!$C:$C,'[1]1. Отчет АТС'!$A:$A,$A108,'[1]1. Отчет АТС'!$B:$B,19)+'[1]2. Иные услуги'!$D$11+('[1]3. Услуги по передаче'!$G$10)+('[1]4. СН (Установленные)'!$E$12*1000)+'[1]5. Плата за УРП'!$D$6</f>
        <v>3136.9420002339907</v>
      </c>
      <c r="V108" s="34">
        <f>SUMIFS('[1]1. Отчет АТС'!$C:$C,'[1]1. Отчет АТС'!$A:$A,$A108,'[1]1. Отчет АТС'!$B:$B,20)+'[1]2. Иные услуги'!$D$11+('[1]3. Услуги по передаче'!$G$10)+('[1]4. СН (Установленные)'!$E$12*1000)+'[1]5. Плата за УРП'!$D$6</f>
        <v>3142.2320002339907</v>
      </c>
      <c r="W108" s="34">
        <f>SUMIFS('[1]1. Отчет АТС'!$C:$C,'[1]1. Отчет АТС'!$A:$A,$A108,'[1]1. Отчет АТС'!$B:$B,21)+'[1]2. Иные услуги'!$D$11+('[1]3. Услуги по передаче'!$G$10)+('[1]4. СН (Установленные)'!$E$12*1000)+'[1]5. Плата за УРП'!$D$6</f>
        <v>3134.6220002339905</v>
      </c>
      <c r="X108" s="34">
        <f>SUMIFS('[1]1. Отчет АТС'!$C:$C,'[1]1. Отчет АТС'!$A:$A,$A108,'[1]1. Отчет АТС'!$B:$B,22)+'[1]2. Иные услуги'!$D$11+('[1]3. Услуги по передаче'!$G$10)+('[1]4. СН (Установленные)'!$E$12*1000)+'[1]5. Плата за УРП'!$D$6</f>
        <v>3077.0520002339908</v>
      </c>
      <c r="Y108" s="34">
        <f>SUMIFS('[1]1. Отчет АТС'!$C:$C,'[1]1. Отчет АТС'!$A:$A,$A108,'[1]1. Отчет АТС'!$B:$B,23)+'[1]2. Иные услуги'!$D$11+('[1]3. Услуги по передаче'!$G$10)+('[1]4. СН (Установленные)'!$E$12*1000)+'[1]5. Плата за УРП'!$D$6</f>
        <v>2548.852000233991</v>
      </c>
    </row>
    <row r="111" spans="1:25">
      <c r="A111" s="24" t="s">
        <v>8</v>
      </c>
      <c r="B111" s="25"/>
      <c r="C111" s="26"/>
      <c r="D111" s="27"/>
      <c r="E111" s="27"/>
      <c r="F111" s="27"/>
      <c r="G111" s="28" t="s">
        <v>36</v>
      </c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9"/>
    </row>
    <row r="112" spans="1:25" ht="24">
      <c r="A112" s="30"/>
      <c r="B112" s="31" t="s">
        <v>10</v>
      </c>
      <c r="C112" s="32" t="s">
        <v>11</v>
      </c>
      <c r="D112" s="32" t="s">
        <v>12</v>
      </c>
      <c r="E112" s="32" t="s">
        <v>13</v>
      </c>
      <c r="F112" s="32" t="s">
        <v>14</v>
      </c>
      <c r="G112" s="32" t="s">
        <v>15</v>
      </c>
      <c r="H112" s="32" t="s">
        <v>16</v>
      </c>
      <c r="I112" s="32" t="s">
        <v>17</v>
      </c>
      <c r="J112" s="32" t="s">
        <v>18</v>
      </c>
      <c r="K112" s="32" t="s">
        <v>19</v>
      </c>
      <c r="L112" s="32" t="s">
        <v>20</v>
      </c>
      <c r="M112" s="32" t="s">
        <v>21</v>
      </c>
      <c r="N112" s="32" t="s">
        <v>22</v>
      </c>
      <c r="O112" s="32" t="s">
        <v>23</v>
      </c>
      <c r="P112" s="32" t="s">
        <v>24</v>
      </c>
      <c r="Q112" s="32" t="s">
        <v>25</v>
      </c>
      <c r="R112" s="32" t="s">
        <v>26</v>
      </c>
      <c r="S112" s="32" t="s">
        <v>27</v>
      </c>
      <c r="T112" s="32" t="s">
        <v>28</v>
      </c>
      <c r="U112" s="32" t="s">
        <v>29</v>
      </c>
      <c r="V112" s="32" t="s">
        <v>30</v>
      </c>
      <c r="W112" s="32" t="s">
        <v>31</v>
      </c>
      <c r="X112" s="32" t="s">
        <v>32</v>
      </c>
      <c r="Y112" s="32" t="s">
        <v>33</v>
      </c>
    </row>
    <row r="113" spans="1:25" ht="15">
      <c r="A113" s="33">
        <v>45444</v>
      </c>
      <c r="B113" s="34">
        <f>SUMIFS('[1]1. Отчет АТС'!$C:$C,'[1]1. Отчет АТС'!$A:$A,$A113,'[1]1. Отчет АТС'!$B:$B,0)+'[1]2. Иные услуги'!$D$11+('[1]3. Услуги по передаче'!$H$10)+('[1]4. СН (Установленные)'!$E$12*1000)+'[1]5. Плата за УРП'!$D$6</f>
        <v>2671.102000233991</v>
      </c>
      <c r="C113" s="34">
        <f>SUMIFS('[1]1. Отчет АТС'!$C:$C,'[1]1. Отчет АТС'!$A:$A,$A113,'[1]1. Отчет АТС'!$B:$B,1)+'[1]2. Иные услуги'!$D$11+('[1]3. Услуги по передаче'!$H$10)+('[1]4. СН (Установленные)'!$E$12*1000)+'[1]5. Плата за УРП'!$D$6</f>
        <v>2616.8020002339908</v>
      </c>
      <c r="D113" s="34">
        <f>SUMIFS('[1]1. Отчет АТС'!$C:$C,'[1]1. Отчет АТС'!$A:$A,$A113,'[1]1. Отчет АТС'!$B:$B,2)+'[1]2. Иные услуги'!$D$11+('[1]3. Услуги по передаче'!$H$10)+('[1]4. СН (Установленные)'!$E$12*1000)+'[1]5. Плата за УРП'!$D$6</f>
        <v>2469.5220002339911</v>
      </c>
      <c r="E113" s="34">
        <f>SUMIFS('[1]1. Отчет АТС'!$C:$C,'[1]1. Отчет АТС'!$A:$A,$A113,'[1]1. Отчет АТС'!$B:$B,3)+'[1]2. Иные услуги'!$D$11+('[1]3. Услуги по передаче'!$H$10)+('[1]4. СН (Установленные)'!$E$12*1000)+'[1]5. Плата за УРП'!$D$6</f>
        <v>2344.7620002339909</v>
      </c>
      <c r="F113" s="34">
        <f>SUMIFS('[1]1. Отчет АТС'!$C:$C,'[1]1. Отчет АТС'!$A:$A,$A113,'[1]1. Отчет АТС'!$B:$B,4)+'[1]2. Иные услуги'!$D$11+('[1]3. Услуги по передаче'!$H$10)+('[1]4. СН (Установленные)'!$E$12*1000)+'[1]5. Плата за УРП'!$D$6</f>
        <v>2122.8220002339908</v>
      </c>
      <c r="G113" s="34">
        <f>SUMIFS('[1]1. Отчет АТС'!$C:$C,'[1]1. Отчет АТС'!$A:$A,$A113,'[1]1. Отчет АТС'!$B:$B,5)+'[1]2. Иные услуги'!$D$11+('[1]3. Услуги по передаче'!$H$10)+('[1]4. СН (Установленные)'!$E$12*1000)+'[1]5. Плата за УРП'!$D$6</f>
        <v>2043.4720002339909</v>
      </c>
      <c r="H113" s="34">
        <f>SUMIFS('[1]1. Отчет АТС'!$C:$C,'[1]1. Отчет АТС'!$A:$A,$A113,'[1]1. Отчет АТС'!$B:$B,6)+'[1]2. Иные услуги'!$D$11+('[1]3. Услуги по передаче'!$H$10)+('[1]4. СН (Установленные)'!$E$12*1000)+'[1]5. Плата за УРП'!$D$6</f>
        <v>1462.8220002339908</v>
      </c>
      <c r="I113" s="34">
        <f>SUMIFS('[1]1. Отчет АТС'!$C:$C,'[1]1. Отчет АТС'!$A:$A,$A113,'[1]1. Отчет АТС'!$B:$B,7)+'[1]2. Иные услуги'!$D$11+('[1]3. Услуги по передаче'!$H$10)+('[1]4. СН (Установленные)'!$E$12*1000)+'[1]5. Плата за УРП'!$D$6</f>
        <v>2566.4720002339909</v>
      </c>
      <c r="J113" s="34">
        <f>SUMIFS('[1]1. Отчет АТС'!$C:$C,'[1]1. Отчет АТС'!$A:$A,$A113,'[1]1. Отчет АТС'!$B:$B,8)+'[1]2. Иные услуги'!$D$11+('[1]3. Услуги по передаче'!$H$10)+('[1]4. СН (Установленные)'!$E$12*1000)+'[1]5. Плата за УРП'!$D$6</f>
        <v>2859.5620002339911</v>
      </c>
      <c r="K113" s="34">
        <f>SUMIFS('[1]1. Отчет АТС'!$C:$C,'[1]1. Отчет АТС'!$A:$A,$A113,'[1]1. Отчет АТС'!$B:$B,9)+'[1]2. Иные услуги'!$D$11+('[1]3. Услуги по передаче'!$H$10)+('[1]4. СН (Установленные)'!$E$12*1000)+'[1]5. Плата за УРП'!$D$6</f>
        <v>3023.4220002339907</v>
      </c>
      <c r="L113" s="34">
        <f>SUMIFS('[1]1. Отчет АТС'!$C:$C,'[1]1. Отчет АТС'!$A:$A,$A113,'[1]1. Отчет АТС'!$B:$B,10)+'[1]2. Иные услуги'!$D$11+('[1]3. Услуги по передаче'!$H$10)+('[1]4. СН (Установленные)'!$E$12*1000)+'[1]5. Плата за УРП'!$D$6</f>
        <v>3105.4420002339912</v>
      </c>
      <c r="M113" s="34">
        <f>SUMIFS('[1]1. Отчет АТС'!$C:$C,'[1]1. Отчет АТС'!$A:$A,$A113,'[1]1. Отчет АТС'!$B:$B,11)+'[1]2. Иные услуги'!$D$11+('[1]3. Услуги по передаче'!$H$10)+('[1]4. СН (Установленные)'!$E$12*1000)+'[1]5. Плата за УРП'!$D$6</f>
        <v>2895.0320002339913</v>
      </c>
      <c r="N113" s="34">
        <f>SUMIFS('[1]1. Отчет АТС'!$C:$C,'[1]1. Отчет АТС'!$A:$A,$A113,'[1]1. Отчет АТС'!$B:$B,12)+'[1]2. Иные услуги'!$D$11+('[1]3. Услуги по передаче'!$H$10)+('[1]4. СН (Установленные)'!$E$12*1000)+'[1]5. Плата за УРП'!$D$6</f>
        <v>2890.7020002339909</v>
      </c>
      <c r="O113" s="34">
        <f>SUMIFS('[1]1. Отчет АТС'!$C:$C,'[1]1. Отчет АТС'!$A:$A,$A113,'[1]1. Отчет АТС'!$B:$B,13)+'[1]2. Иные услуги'!$D$11+('[1]3. Услуги по передаче'!$H$10)+('[1]4. СН (Установленные)'!$E$12*1000)+'[1]5. Плата за УРП'!$D$6</f>
        <v>2900.2220002339909</v>
      </c>
      <c r="P113" s="34">
        <f>SUMIFS('[1]1. Отчет АТС'!$C:$C,'[1]1. Отчет АТС'!$A:$A,$A113,'[1]1. Отчет АТС'!$B:$B,14)+'[1]2. Иные услуги'!$D$11+('[1]3. Услуги по передаче'!$H$10)+('[1]4. СН (Установленные)'!$E$12*1000)+'[1]5. Плата за УРП'!$D$6</f>
        <v>2889.852000233991</v>
      </c>
      <c r="Q113" s="34">
        <f>SUMIFS('[1]1. Отчет АТС'!$C:$C,'[1]1. Отчет АТС'!$A:$A,$A113,'[1]1. Отчет АТС'!$B:$B,15)+'[1]2. Иные услуги'!$D$11+('[1]3. Услуги по передаче'!$H$10)+('[1]4. СН (Установленные)'!$E$12*1000)+'[1]5. Плата за УРП'!$D$6</f>
        <v>2909.7620002339909</v>
      </c>
      <c r="R113" s="34">
        <f>SUMIFS('[1]1. Отчет АТС'!$C:$C,'[1]1. Отчет АТС'!$A:$A,$A113,'[1]1. Отчет АТС'!$B:$B,16)+'[1]2. Иные услуги'!$D$11+('[1]3. Услуги по передаче'!$H$10)+('[1]4. СН (Установленные)'!$E$12*1000)+'[1]5. Плата за УРП'!$D$6</f>
        <v>2961.0920002339908</v>
      </c>
      <c r="S113" s="34">
        <f>SUMIFS('[1]1. Отчет АТС'!$C:$C,'[1]1. Отчет АТС'!$A:$A,$A113,'[1]1. Отчет АТС'!$B:$B,17)+'[1]2. Иные услуги'!$D$11+('[1]3. Услуги по передаче'!$H$10)+('[1]4. СН (Установленные)'!$E$12*1000)+'[1]5. Плата за УРП'!$D$6</f>
        <v>3217.2620002339909</v>
      </c>
      <c r="T113" s="34">
        <f>SUMIFS('[1]1. Отчет АТС'!$C:$C,'[1]1. Отчет АТС'!$A:$A,$A113,'[1]1. Отчет АТС'!$B:$B,18)+'[1]2. Иные услуги'!$D$11+('[1]3. Услуги по передаче'!$H$10)+('[1]4. СН (Установленные)'!$E$12*1000)+'[1]5. Плата за УРП'!$D$6</f>
        <v>3167.0420002339911</v>
      </c>
      <c r="U113" s="34">
        <f>SUMIFS('[1]1. Отчет АТС'!$C:$C,'[1]1. Отчет АТС'!$A:$A,$A113,'[1]1. Отчет АТС'!$B:$B,19)+'[1]2. Иные услуги'!$D$11+('[1]3. Услуги по передаче'!$H$10)+('[1]4. СН (Установленные)'!$E$12*1000)+'[1]5. Плата за УРП'!$D$6</f>
        <v>3137.2620002339909</v>
      </c>
      <c r="V113" s="34">
        <f>SUMIFS('[1]1. Отчет АТС'!$C:$C,'[1]1. Отчет АТС'!$A:$A,$A113,'[1]1. Отчет АТС'!$B:$B,20)+'[1]2. Иные услуги'!$D$11+('[1]3. Услуги по передаче'!$H$10)+('[1]4. СН (Установленные)'!$E$12*1000)+'[1]5. Плата за УРП'!$D$6</f>
        <v>3260.8020002339908</v>
      </c>
      <c r="W113" s="34">
        <f>SUMIFS('[1]1. Отчет АТС'!$C:$C,'[1]1. Отчет АТС'!$A:$A,$A113,'[1]1. Отчет АТС'!$B:$B,21)+'[1]2. Иные услуги'!$D$11+('[1]3. Услуги по передаче'!$H$10)+('[1]4. СН (Установленные)'!$E$12*1000)+'[1]5. Плата за УРП'!$D$6</f>
        <v>3172.6820002339909</v>
      </c>
      <c r="X113" s="34">
        <f>SUMIFS('[1]1. Отчет АТС'!$C:$C,'[1]1. Отчет АТС'!$A:$A,$A113,'[1]1. Отчет АТС'!$B:$B,22)+'[1]2. Иные услуги'!$D$11+('[1]3. Услуги по передаче'!$H$10)+('[1]4. СН (Установленные)'!$E$12*1000)+'[1]5. Плата за УРП'!$D$6</f>
        <v>2871.372000233991</v>
      </c>
      <c r="Y113" s="34">
        <f>SUMIFS('[1]1. Отчет АТС'!$C:$C,'[1]1. Отчет АТС'!$A:$A,$A113,'[1]1. Отчет АТС'!$B:$B,23)+'[1]2. Иные услуги'!$D$11+('[1]3. Услуги по передаче'!$H$10)+('[1]4. СН (Установленные)'!$E$12*1000)+'[1]5. Плата за УРП'!$D$6</f>
        <v>2700.9920002339909</v>
      </c>
    </row>
    <row r="114" spans="1:25" ht="15">
      <c r="A114" s="33">
        <v>45445</v>
      </c>
      <c r="B114" s="34">
        <f>SUMIFS('[1]1. Отчет АТС'!$C:$C,'[1]1. Отчет АТС'!$A:$A,$A114,'[1]1. Отчет АТС'!$B:$B,0)+'[1]2. Иные услуги'!$D$11+('[1]3. Услуги по передаче'!$H$10)+('[1]4. СН (Установленные)'!$E$12*1000)+'[1]5. Плата за УРП'!$D$6</f>
        <v>2630.0120002339909</v>
      </c>
      <c r="C114" s="34">
        <f>SUMIFS('[1]1. Отчет АТС'!$C:$C,'[1]1. Отчет АТС'!$A:$A,$A114,'[1]1. Отчет АТС'!$B:$B,1)+'[1]2. Иные услуги'!$D$11+('[1]3. Услуги по передаче'!$H$10)+('[1]4. СН (Установленные)'!$E$12*1000)+'[1]5. Плата за УРП'!$D$6</f>
        <v>2426.622000233991</v>
      </c>
      <c r="D114" s="34">
        <f>SUMIFS('[1]1. Отчет АТС'!$C:$C,'[1]1. Отчет АТС'!$A:$A,$A114,'[1]1. Отчет АТС'!$B:$B,2)+'[1]2. Иные услуги'!$D$11+('[1]3. Услуги по передаче'!$H$10)+('[1]4. СН (Установленные)'!$E$12*1000)+'[1]5. Плата за УРП'!$D$6</f>
        <v>2227.3120002339911</v>
      </c>
      <c r="E114" s="34">
        <f>SUMIFS('[1]1. Отчет АТС'!$C:$C,'[1]1. Отчет АТС'!$A:$A,$A114,'[1]1. Отчет АТС'!$B:$B,3)+'[1]2. Иные услуги'!$D$11+('[1]3. Услуги по передаче'!$H$10)+('[1]4. СН (Установленные)'!$E$12*1000)+'[1]5. Плата за УРП'!$D$6</f>
        <v>2093.7020002339909</v>
      </c>
      <c r="F114" s="34">
        <f>SUMIFS('[1]1. Отчет АТС'!$C:$C,'[1]1. Отчет АТС'!$A:$A,$A114,'[1]1. Отчет АТС'!$B:$B,4)+'[1]2. Иные услуги'!$D$11+('[1]3. Услуги по передаче'!$H$10)+('[1]4. СН (Установленные)'!$E$12*1000)+'[1]5. Плата за УРП'!$D$6</f>
        <v>2010.0420002339908</v>
      </c>
      <c r="G114" s="34">
        <f>SUMIFS('[1]1. Отчет АТС'!$C:$C,'[1]1. Отчет АТС'!$A:$A,$A114,'[1]1. Отчет АТС'!$B:$B,5)+'[1]2. Иные услуги'!$D$11+('[1]3. Услуги по передаче'!$H$10)+('[1]4. СН (Установленные)'!$E$12*1000)+'[1]5. Плата за УРП'!$D$6</f>
        <v>2028.852000233991</v>
      </c>
      <c r="H114" s="34">
        <f>SUMIFS('[1]1. Отчет АТС'!$C:$C,'[1]1. Отчет АТС'!$A:$A,$A114,'[1]1. Отчет АТС'!$B:$B,6)+'[1]2. Иные услуги'!$D$11+('[1]3. Услуги по передаче'!$H$10)+('[1]4. СН (Установленные)'!$E$12*1000)+'[1]5. Плата за УРП'!$D$6</f>
        <v>1457.402000233991</v>
      </c>
      <c r="I114" s="34">
        <f>SUMIFS('[1]1. Отчет АТС'!$C:$C,'[1]1. Отчет АТС'!$A:$A,$A114,'[1]1. Отчет АТС'!$B:$B,7)+'[1]2. Иные услуги'!$D$11+('[1]3. Услуги по передаче'!$H$10)+('[1]4. СН (Установленные)'!$E$12*1000)+'[1]5. Плата за УРП'!$D$6</f>
        <v>1460.862000233991</v>
      </c>
      <c r="J114" s="34">
        <f>SUMIFS('[1]1. Отчет АТС'!$C:$C,'[1]1. Отчет АТС'!$A:$A,$A114,'[1]1. Отчет АТС'!$B:$B,8)+'[1]2. Иные услуги'!$D$11+('[1]3. Услуги по передаче'!$H$10)+('[1]4. СН (Установленные)'!$E$12*1000)+'[1]5. Плата за УРП'!$D$6</f>
        <v>2718.8420002339908</v>
      </c>
      <c r="K114" s="34">
        <f>SUMIFS('[1]1. Отчет АТС'!$C:$C,'[1]1. Отчет АТС'!$A:$A,$A114,'[1]1. Отчет АТС'!$B:$B,9)+'[1]2. Иные услуги'!$D$11+('[1]3. Услуги по передаче'!$H$10)+('[1]4. СН (Установленные)'!$E$12*1000)+'[1]5. Плата за УРП'!$D$6</f>
        <v>3058.4220002339907</v>
      </c>
      <c r="L114" s="34">
        <f>SUMIFS('[1]1. Отчет АТС'!$C:$C,'[1]1. Отчет АТС'!$A:$A,$A114,'[1]1. Отчет АТС'!$B:$B,10)+'[1]2. Иные услуги'!$D$11+('[1]3. Услуги по передаче'!$H$10)+('[1]4. СН (Установленные)'!$E$12*1000)+'[1]5. Плата за УРП'!$D$6</f>
        <v>3182.1920002339912</v>
      </c>
      <c r="M114" s="34">
        <f>SUMIFS('[1]1. Отчет АТС'!$C:$C,'[1]1. Отчет АТС'!$A:$A,$A114,'[1]1. Отчет АТС'!$B:$B,11)+'[1]2. Иные услуги'!$D$11+('[1]3. Услуги по передаче'!$H$10)+('[1]4. СН (Установленные)'!$E$12*1000)+'[1]5. Плата за УРП'!$D$6</f>
        <v>3190.5520002339908</v>
      </c>
      <c r="N114" s="34">
        <f>SUMIFS('[1]1. Отчет АТС'!$C:$C,'[1]1. Отчет АТС'!$A:$A,$A114,'[1]1. Отчет АТС'!$B:$B,12)+'[1]2. Иные услуги'!$D$11+('[1]3. Услуги по передаче'!$H$10)+('[1]4. СН (Установленные)'!$E$12*1000)+'[1]5. Плата за УРП'!$D$6</f>
        <v>3186.5720002339913</v>
      </c>
      <c r="O114" s="34">
        <f>SUMIFS('[1]1. Отчет АТС'!$C:$C,'[1]1. Отчет АТС'!$A:$A,$A114,'[1]1. Отчет АТС'!$B:$B,13)+'[1]2. Иные услуги'!$D$11+('[1]3. Услуги по передаче'!$H$10)+('[1]4. СН (Установленные)'!$E$12*1000)+'[1]5. Плата за УРП'!$D$6</f>
        <v>3215.892000233991</v>
      </c>
      <c r="P114" s="34">
        <f>SUMIFS('[1]1. Отчет АТС'!$C:$C,'[1]1. Отчет АТС'!$A:$A,$A114,'[1]1. Отчет АТС'!$B:$B,14)+'[1]2. Иные услуги'!$D$11+('[1]3. Услуги по передаче'!$H$10)+('[1]4. СН (Установленные)'!$E$12*1000)+'[1]5. Плата за УРП'!$D$6</f>
        <v>3282.0020002339907</v>
      </c>
      <c r="Q114" s="34">
        <f>SUMIFS('[1]1. Отчет АТС'!$C:$C,'[1]1. Отчет АТС'!$A:$A,$A114,'[1]1. Отчет АТС'!$B:$B,15)+'[1]2. Иные услуги'!$D$11+('[1]3. Услуги по передаче'!$H$10)+('[1]4. СН (Установленные)'!$E$12*1000)+'[1]5. Плата за УРП'!$D$6</f>
        <v>3332.2120002339907</v>
      </c>
      <c r="R114" s="34">
        <f>SUMIFS('[1]1. Отчет АТС'!$C:$C,'[1]1. Отчет АТС'!$A:$A,$A114,'[1]1. Отчет АТС'!$B:$B,16)+'[1]2. Иные услуги'!$D$11+('[1]3. Услуги по передаче'!$H$10)+('[1]4. СН (Установленные)'!$E$12*1000)+'[1]5. Плата за УРП'!$D$6</f>
        <v>3371.0720002339913</v>
      </c>
      <c r="S114" s="34">
        <f>SUMIFS('[1]1. Отчет АТС'!$C:$C,'[1]1. Отчет АТС'!$A:$A,$A114,'[1]1. Отчет АТС'!$B:$B,17)+'[1]2. Иные услуги'!$D$11+('[1]3. Услуги по передаче'!$H$10)+('[1]4. СН (Установленные)'!$E$12*1000)+'[1]5. Плата за УРП'!$D$6</f>
        <v>3392.7520002339907</v>
      </c>
      <c r="T114" s="34">
        <f>SUMIFS('[1]1. Отчет АТС'!$C:$C,'[1]1. Отчет АТС'!$A:$A,$A114,'[1]1. Отчет АТС'!$B:$B,18)+'[1]2. Иные услуги'!$D$11+('[1]3. Услуги по передаче'!$H$10)+('[1]4. СН (Установленные)'!$E$12*1000)+'[1]5. Плата за УРП'!$D$6</f>
        <v>3393.392000233991</v>
      </c>
      <c r="U114" s="34">
        <f>SUMIFS('[1]1. Отчет АТС'!$C:$C,'[1]1. Отчет АТС'!$A:$A,$A114,'[1]1. Отчет АТС'!$B:$B,19)+'[1]2. Иные услуги'!$D$11+('[1]3. Услуги по передаче'!$H$10)+('[1]4. СН (Установленные)'!$E$12*1000)+'[1]5. Плата за УРП'!$D$6</f>
        <v>3284.5320002339913</v>
      </c>
      <c r="V114" s="34">
        <f>SUMIFS('[1]1. Отчет АТС'!$C:$C,'[1]1. Отчет АТС'!$A:$A,$A114,'[1]1. Отчет АТС'!$B:$B,20)+'[1]2. Иные услуги'!$D$11+('[1]3. Услуги по передаче'!$H$10)+('[1]4. СН (Установленные)'!$E$12*1000)+'[1]5. Плата за УРП'!$D$6</f>
        <v>3318.2920002339911</v>
      </c>
      <c r="W114" s="34">
        <f>SUMIFS('[1]1. Отчет АТС'!$C:$C,'[1]1. Отчет АТС'!$A:$A,$A114,'[1]1. Отчет АТС'!$B:$B,21)+'[1]2. Иные услуги'!$D$11+('[1]3. Услуги по передаче'!$H$10)+('[1]4. СН (Установленные)'!$E$12*1000)+'[1]5. Плата за УРП'!$D$6</f>
        <v>3330.332000233991</v>
      </c>
      <c r="X114" s="34">
        <f>SUMIFS('[1]1. Отчет АТС'!$C:$C,'[1]1. Отчет АТС'!$A:$A,$A114,'[1]1. Отчет АТС'!$B:$B,22)+'[1]2. Иные услуги'!$D$11+('[1]3. Услуги по передаче'!$H$10)+('[1]4. СН (Установленные)'!$E$12*1000)+'[1]5. Плата за УРП'!$D$6</f>
        <v>3190.7020002339909</v>
      </c>
      <c r="Y114" s="34">
        <f>SUMIFS('[1]1. Отчет АТС'!$C:$C,'[1]1. Отчет АТС'!$A:$A,$A114,'[1]1. Отчет АТС'!$B:$B,23)+'[1]2. Иные услуги'!$D$11+('[1]3. Услуги по передаче'!$H$10)+('[1]4. СН (Установленные)'!$E$12*1000)+'[1]5. Плата за УРП'!$D$6</f>
        <v>2807.0520002339908</v>
      </c>
    </row>
    <row r="115" spans="1:25" ht="15">
      <c r="A115" s="33">
        <v>45446</v>
      </c>
      <c r="B115" s="34">
        <f>SUMIFS('[1]1. Отчет АТС'!$C:$C,'[1]1. Отчет АТС'!$A:$A,$A115,'[1]1. Отчет АТС'!$B:$B,0)+'[1]2. Иные услуги'!$D$11+('[1]3. Услуги по передаче'!$H$10)+('[1]4. СН (Установленные)'!$E$12*1000)+'[1]5. Плата за УРП'!$D$6</f>
        <v>2679.7020002339909</v>
      </c>
      <c r="C115" s="34">
        <f>SUMIFS('[1]1. Отчет АТС'!$C:$C,'[1]1. Отчет АТС'!$A:$A,$A115,'[1]1. Отчет АТС'!$B:$B,1)+'[1]2. Иные услуги'!$D$11+('[1]3. Услуги по передаче'!$H$10)+('[1]4. СН (Установленные)'!$E$12*1000)+'[1]5. Плата за УРП'!$D$6</f>
        <v>2461.082000233991</v>
      </c>
      <c r="D115" s="34">
        <f>SUMIFS('[1]1. Отчет АТС'!$C:$C,'[1]1. Отчет АТС'!$A:$A,$A115,'[1]1. Отчет АТС'!$B:$B,2)+'[1]2. Иные услуги'!$D$11+('[1]3. Услуги по передаче'!$H$10)+('[1]4. СН (Установленные)'!$E$12*1000)+'[1]5. Плата за УРП'!$D$6</f>
        <v>2427.9720002339909</v>
      </c>
      <c r="E115" s="34">
        <f>SUMIFS('[1]1. Отчет АТС'!$C:$C,'[1]1. Отчет АТС'!$A:$A,$A115,'[1]1. Отчет АТС'!$B:$B,3)+'[1]2. Иные услуги'!$D$11+('[1]3. Услуги по передаче'!$H$10)+('[1]4. СН (Установленные)'!$E$12*1000)+'[1]5. Плата за УРП'!$D$6</f>
        <v>2273.0020002339907</v>
      </c>
      <c r="F115" s="34">
        <f>SUMIFS('[1]1. Отчет АТС'!$C:$C,'[1]1. Отчет АТС'!$A:$A,$A115,'[1]1. Отчет АТС'!$B:$B,4)+'[1]2. Иные услуги'!$D$11+('[1]3. Услуги по передаче'!$H$10)+('[1]4. СН (Установленные)'!$E$12*1000)+'[1]5. Плата за УРП'!$D$6</f>
        <v>2206.1720002339907</v>
      </c>
      <c r="G115" s="34">
        <f>SUMIFS('[1]1. Отчет АТС'!$C:$C,'[1]1. Отчет АТС'!$A:$A,$A115,'[1]1. Отчет АТС'!$B:$B,5)+'[1]2. Иные услуги'!$D$11+('[1]3. Услуги по передаче'!$H$10)+('[1]4. СН (Установленные)'!$E$12*1000)+'[1]5. Плата за УРП'!$D$6</f>
        <v>2406.2920002339906</v>
      </c>
      <c r="H115" s="34">
        <f>SUMIFS('[1]1. Отчет АТС'!$C:$C,'[1]1. Отчет АТС'!$A:$A,$A115,'[1]1. Отчет АТС'!$B:$B,6)+'[1]2. Иные услуги'!$D$11+('[1]3. Услуги по передаче'!$H$10)+('[1]4. СН (Установленные)'!$E$12*1000)+'[1]5. Плата за УРП'!$D$6</f>
        <v>2551.4320002339909</v>
      </c>
      <c r="I115" s="34">
        <f>SUMIFS('[1]1. Отчет АТС'!$C:$C,'[1]1. Отчет АТС'!$A:$A,$A115,'[1]1. Отчет АТС'!$B:$B,7)+'[1]2. Иные услуги'!$D$11+('[1]3. Услуги по передаче'!$H$10)+('[1]4. СН (Установленные)'!$E$12*1000)+'[1]5. Плата за УРП'!$D$6</f>
        <v>2751.0020002339907</v>
      </c>
      <c r="J115" s="34">
        <f>SUMIFS('[1]1. Отчет АТС'!$C:$C,'[1]1. Отчет АТС'!$A:$A,$A115,'[1]1. Отчет АТС'!$B:$B,8)+'[1]2. Иные услуги'!$D$11+('[1]3. Услуги по передаче'!$H$10)+('[1]4. СН (Установленные)'!$E$12*1000)+'[1]5. Плата за УРП'!$D$6</f>
        <v>3243.1920002339912</v>
      </c>
      <c r="K115" s="34">
        <f>SUMIFS('[1]1. Отчет АТС'!$C:$C,'[1]1. Отчет АТС'!$A:$A,$A115,'[1]1. Отчет АТС'!$B:$B,9)+'[1]2. Иные услуги'!$D$11+('[1]3. Услуги по передаче'!$H$10)+('[1]4. СН (Установленные)'!$E$12*1000)+'[1]5. Плата за УРП'!$D$6</f>
        <v>3450.6320002339908</v>
      </c>
      <c r="L115" s="34">
        <f>SUMIFS('[1]1. Отчет АТС'!$C:$C,'[1]1. Отчет АТС'!$A:$A,$A115,'[1]1. Отчет АТС'!$B:$B,10)+'[1]2. Иные услуги'!$D$11+('[1]3. Услуги по передаче'!$H$10)+('[1]4. СН (Установленные)'!$E$12*1000)+'[1]5. Плата за УРП'!$D$6</f>
        <v>3453.622000233991</v>
      </c>
      <c r="M115" s="34">
        <f>SUMIFS('[1]1. Отчет АТС'!$C:$C,'[1]1. Отчет АТС'!$A:$A,$A115,'[1]1. Отчет АТС'!$B:$B,11)+'[1]2. Иные услуги'!$D$11+('[1]3. Услуги по передаче'!$H$10)+('[1]4. СН (Установленные)'!$E$12*1000)+'[1]5. Плата за УРП'!$D$6</f>
        <v>3432.3120002339911</v>
      </c>
      <c r="N115" s="34">
        <f>SUMIFS('[1]1. Отчет АТС'!$C:$C,'[1]1. Отчет АТС'!$A:$A,$A115,'[1]1. Отчет АТС'!$B:$B,12)+'[1]2. Иные услуги'!$D$11+('[1]3. Услуги по передаче'!$H$10)+('[1]4. СН (Установленные)'!$E$12*1000)+'[1]5. Плата за УРП'!$D$6</f>
        <v>3432.7020002339909</v>
      </c>
      <c r="O115" s="34">
        <f>SUMIFS('[1]1. Отчет АТС'!$C:$C,'[1]1. Отчет АТС'!$A:$A,$A115,'[1]1. Отчет АТС'!$B:$B,13)+'[1]2. Иные услуги'!$D$11+('[1]3. Услуги по передаче'!$H$10)+('[1]4. СН (Установленные)'!$E$12*1000)+'[1]5. Плата за УРП'!$D$6</f>
        <v>3433.4020002339912</v>
      </c>
      <c r="P115" s="34">
        <f>SUMIFS('[1]1. Отчет АТС'!$C:$C,'[1]1. Отчет АТС'!$A:$A,$A115,'[1]1. Отчет АТС'!$B:$B,14)+'[1]2. Иные услуги'!$D$11+('[1]3. Услуги по передаче'!$H$10)+('[1]4. СН (Установленные)'!$E$12*1000)+'[1]5. Плата за УРП'!$D$6</f>
        <v>3438.2220002339909</v>
      </c>
      <c r="Q115" s="34">
        <f>SUMIFS('[1]1. Отчет АТС'!$C:$C,'[1]1. Отчет АТС'!$A:$A,$A115,'[1]1. Отчет АТС'!$B:$B,15)+'[1]2. Иные услуги'!$D$11+('[1]3. Услуги по передаче'!$H$10)+('[1]4. СН (Установленные)'!$E$12*1000)+'[1]5. Плата за УРП'!$D$6</f>
        <v>3429.3620002339912</v>
      </c>
      <c r="R115" s="34">
        <f>SUMIFS('[1]1. Отчет АТС'!$C:$C,'[1]1. Отчет АТС'!$A:$A,$A115,'[1]1. Отчет АТС'!$B:$B,16)+'[1]2. Иные услуги'!$D$11+('[1]3. Услуги по передаче'!$H$10)+('[1]4. СН (Установленные)'!$E$12*1000)+'[1]5. Плата за УРП'!$D$6</f>
        <v>3426.1120002339912</v>
      </c>
      <c r="S115" s="34">
        <f>SUMIFS('[1]1. Отчет АТС'!$C:$C,'[1]1. Отчет АТС'!$A:$A,$A115,'[1]1. Отчет АТС'!$B:$B,17)+'[1]2. Иные услуги'!$D$11+('[1]3. Услуги по передаче'!$H$10)+('[1]4. СН (Установленные)'!$E$12*1000)+'[1]5. Плата за УРП'!$D$6</f>
        <v>3424.8020002339908</v>
      </c>
      <c r="T115" s="34">
        <f>SUMIFS('[1]1. Отчет АТС'!$C:$C,'[1]1. Отчет АТС'!$A:$A,$A115,'[1]1. Отчет АТС'!$B:$B,18)+'[1]2. Иные услуги'!$D$11+('[1]3. Услуги по передаче'!$H$10)+('[1]4. СН (Установленные)'!$E$12*1000)+'[1]5. Плата за УРП'!$D$6</f>
        <v>3424.5620002339911</v>
      </c>
      <c r="U115" s="34">
        <f>SUMIFS('[1]1. Отчет АТС'!$C:$C,'[1]1. Отчет АТС'!$A:$A,$A115,'[1]1. Отчет АТС'!$B:$B,19)+'[1]2. Иные услуги'!$D$11+('[1]3. Услуги по передаче'!$H$10)+('[1]4. СН (Установленные)'!$E$12*1000)+'[1]5. Плата за УРП'!$D$6</f>
        <v>3291.7120002339907</v>
      </c>
      <c r="V115" s="34">
        <f>SUMIFS('[1]1. Отчет АТС'!$C:$C,'[1]1. Отчет АТС'!$A:$A,$A115,'[1]1. Отчет АТС'!$B:$B,20)+'[1]2. Иные услуги'!$D$11+('[1]3. Услуги по передаче'!$H$10)+('[1]4. СН (Установленные)'!$E$12*1000)+'[1]5. Плата за УРП'!$D$6</f>
        <v>3342.8020002339908</v>
      </c>
      <c r="W115" s="34">
        <f>SUMIFS('[1]1. Отчет АТС'!$C:$C,'[1]1. Отчет АТС'!$A:$A,$A115,'[1]1. Отчет АТС'!$B:$B,21)+'[1]2. Иные услуги'!$D$11+('[1]3. Услуги по передаче'!$H$10)+('[1]4. СН (Установленные)'!$E$12*1000)+'[1]5. Плата за УРП'!$D$6</f>
        <v>3331.6520002339912</v>
      </c>
      <c r="X115" s="34">
        <f>SUMIFS('[1]1. Отчет АТС'!$C:$C,'[1]1. Отчет АТС'!$A:$A,$A115,'[1]1. Отчет АТС'!$B:$B,22)+'[1]2. Иные услуги'!$D$11+('[1]3. Услуги по передаче'!$H$10)+('[1]4. СН (Установленные)'!$E$12*1000)+'[1]5. Плата за УРП'!$D$6</f>
        <v>3011.1320002339908</v>
      </c>
      <c r="Y115" s="34">
        <f>SUMIFS('[1]1. Отчет АТС'!$C:$C,'[1]1. Отчет АТС'!$A:$A,$A115,'[1]1. Отчет АТС'!$B:$B,23)+'[1]2. Иные услуги'!$D$11+('[1]3. Услуги по передаче'!$H$10)+('[1]4. СН (Установленные)'!$E$12*1000)+'[1]5. Плата за УРП'!$D$6</f>
        <v>2750.642000233991</v>
      </c>
    </row>
    <row r="116" spans="1:25" ht="15">
      <c r="A116" s="33">
        <v>45447</v>
      </c>
      <c r="B116" s="34">
        <f>SUMIFS('[1]1. Отчет АТС'!$C:$C,'[1]1. Отчет АТС'!$A:$A,$A116,'[1]1. Отчет АТС'!$B:$B,0)+'[1]2. Иные услуги'!$D$11+('[1]3. Услуги по передаче'!$H$10)+('[1]4. СН (Установленные)'!$E$12*1000)+'[1]5. Плата за УРП'!$D$6</f>
        <v>2774.4420002339912</v>
      </c>
      <c r="C116" s="34">
        <f>SUMIFS('[1]1. Отчет АТС'!$C:$C,'[1]1. Отчет АТС'!$A:$A,$A116,'[1]1. Отчет АТС'!$B:$B,1)+'[1]2. Иные услуги'!$D$11+('[1]3. Услуги по передаче'!$H$10)+('[1]4. СН (Установленные)'!$E$12*1000)+'[1]5. Плата за УРП'!$D$6</f>
        <v>2547.2020002339909</v>
      </c>
      <c r="D116" s="34">
        <f>SUMIFS('[1]1. Отчет АТС'!$C:$C,'[1]1. Отчет АТС'!$A:$A,$A116,'[1]1. Отчет АТС'!$B:$B,2)+'[1]2. Иные услуги'!$D$11+('[1]3. Услуги по передаче'!$H$10)+('[1]4. СН (Установленные)'!$E$12*1000)+'[1]5. Плата за УРП'!$D$6</f>
        <v>2410.892000233991</v>
      </c>
      <c r="E116" s="34">
        <f>SUMIFS('[1]1. Отчет АТС'!$C:$C,'[1]1. Отчет АТС'!$A:$A,$A116,'[1]1. Отчет АТС'!$B:$B,3)+'[1]2. Иные услуги'!$D$11+('[1]3. Услуги по передаче'!$H$10)+('[1]4. СН (Установленные)'!$E$12*1000)+'[1]5. Плата за УРП'!$D$6</f>
        <v>2313.8220002339908</v>
      </c>
      <c r="F116" s="34">
        <f>SUMIFS('[1]1. Отчет АТС'!$C:$C,'[1]1. Отчет АТС'!$A:$A,$A116,'[1]1. Отчет АТС'!$B:$B,4)+'[1]2. Иные услуги'!$D$11+('[1]3. Услуги по передаче'!$H$10)+('[1]4. СН (Установленные)'!$E$12*1000)+'[1]5. Плата за УРП'!$D$6</f>
        <v>2315.9720002339909</v>
      </c>
      <c r="G116" s="34">
        <f>SUMIFS('[1]1. Отчет АТС'!$C:$C,'[1]1. Отчет АТС'!$A:$A,$A116,'[1]1. Отчет АТС'!$B:$B,5)+'[1]2. Иные услуги'!$D$11+('[1]3. Услуги по передаче'!$H$10)+('[1]4. СН (Установленные)'!$E$12*1000)+'[1]5. Плата за УРП'!$D$6</f>
        <v>2488.1520002339912</v>
      </c>
      <c r="H116" s="34">
        <f>SUMIFS('[1]1. Отчет АТС'!$C:$C,'[1]1. Отчет АТС'!$A:$A,$A116,'[1]1. Отчет АТС'!$B:$B,6)+'[1]2. Иные услуги'!$D$11+('[1]3. Услуги по передаче'!$H$10)+('[1]4. СН (Установленные)'!$E$12*1000)+'[1]5. Плата за УРП'!$D$6</f>
        <v>2607.8020002339908</v>
      </c>
      <c r="I116" s="34">
        <f>SUMIFS('[1]1. Отчет АТС'!$C:$C,'[1]1. Отчет АТС'!$A:$A,$A116,'[1]1. Отчет АТС'!$B:$B,7)+'[1]2. Иные услуги'!$D$11+('[1]3. Услуги по передаче'!$H$10)+('[1]4. СН (Установленные)'!$E$12*1000)+'[1]5. Плата за УРП'!$D$6</f>
        <v>2857.2020002339909</v>
      </c>
      <c r="J116" s="34">
        <f>SUMIFS('[1]1. Отчет АТС'!$C:$C,'[1]1. Отчет АТС'!$A:$A,$A116,'[1]1. Отчет АТС'!$B:$B,8)+'[1]2. Иные услуги'!$D$11+('[1]3. Услуги по передаче'!$H$10)+('[1]4. СН (Установленные)'!$E$12*1000)+'[1]5. Плата за УРП'!$D$6</f>
        <v>3313.5420002339911</v>
      </c>
      <c r="K116" s="34">
        <f>SUMIFS('[1]1. Отчет АТС'!$C:$C,'[1]1. Отчет АТС'!$A:$A,$A116,'[1]1. Отчет АТС'!$B:$B,9)+'[1]2. Иные услуги'!$D$11+('[1]3. Услуги по передаче'!$H$10)+('[1]4. СН (Установленные)'!$E$12*1000)+'[1]5. Плата за УРП'!$D$6</f>
        <v>3464.9820002339911</v>
      </c>
      <c r="L116" s="34">
        <f>SUMIFS('[1]1. Отчет АТС'!$C:$C,'[1]1. Отчет АТС'!$A:$A,$A116,'[1]1. Отчет АТС'!$B:$B,10)+'[1]2. Иные услуги'!$D$11+('[1]3. Услуги по передаче'!$H$10)+('[1]4. СН (Установленные)'!$E$12*1000)+'[1]5. Плата за УРП'!$D$6</f>
        <v>3476.4020002339912</v>
      </c>
      <c r="M116" s="34">
        <f>SUMIFS('[1]1. Отчет АТС'!$C:$C,'[1]1. Отчет АТС'!$A:$A,$A116,'[1]1. Отчет АТС'!$B:$B,11)+'[1]2. Иные услуги'!$D$11+('[1]3. Услуги по передаче'!$H$10)+('[1]4. СН (Установленные)'!$E$12*1000)+'[1]5. Плата за УРП'!$D$6</f>
        <v>3476.642000233991</v>
      </c>
      <c r="N116" s="34">
        <f>SUMIFS('[1]1. Отчет АТС'!$C:$C,'[1]1. Отчет АТС'!$A:$A,$A116,'[1]1. Отчет АТС'!$B:$B,12)+'[1]2. Иные услуги'!$D$11+('[1]3. Услуги по передаче'!$H$10)+('[1]4. СН (Установленные)'!$E$12*1000)+'[1]5. Плата за УРП'!$D$6</f>
        <v>3469.2020002339909</v>
      </c>
      <c r="O116" s="34">
        <f>SUMIFS('[1]1. Отчет АТС'!$C:$C,'[1]1. Отчет АТС'!$A:$A,$A116,'[1]1. Отчет АТС'!$B:$B,13)+'[1]2. Иные услуги'!$D$11+('[1]3. Услуги по передаче'!$H$10)+('[1]4. СН (Установленные)'!$E$12*1000)+'[1]5. Плата за УРП'!$D$6</f>
        <v>3469.372000233991</v>
      </c>
      <c r="P116" s="34">
        <f>SUMIFS('[1]1. Отчет АТС'!$C:$C,'[1]1. Отчет АТС'!$A:$A,$A116,'[1]1. Отчет АТС'!$B:$B,14)+'[1]2. Иные услуги'!$D$11+('[1]3. Услуги по передаче'!$H$10)+('[1]4. СН (Установленные)'!$E$12*1000)+'[1]5. Плата за УРП'!$D$6</f>
        <v>3470.9920002339909</v>
      </c>
      <c r="Q116" s="34">
        <f>SUMIFS('[1]1. Отчет АТС'!$C:$C,'[1]1. Отчет АТС'!$A:$A,$A116,'[1]1. Отчет АТС'!$B:$B,15)+'[1]2. Иные услуги'!$D$11+('[1]3. Услуги по передаче'!$H$10)+('[1]4. СН (Установленные)'!$E$12*1000)+'[1]5. Плата за УРП'!$D$6</f>
        <v>3468.852000233991</v>
      </c>
      <c r="R116" s="34">
        <f>SUMIFS('[1]1. Отчет АТС'!$C:$C,'[1]1. Отчет АТС'!$A:$A,$A116,'[1]1. Отчет АТС'!$B:$B,16)+'[1]2. Иные услуги'!$D$11+('[1]3. Услуги по передаче'!$H$10)+('[1]4. СН (Установленные)'!$E$12*1000)+'[1]5. Плата за УРП'!$D$6</f>
        <v>3476.082000233991</v>
      </c>
      <c r="S116" s="34">
        <f>SUMIFS('[1]1. Отчет АТС'!$C:$C,'[1]1. Отчет АТС'!$A:$A,$A116,'[1]1. Отчет АТС'!$B:$B,17)+'[1]2. Иные услуги'!$D$11+('[1]3. Услуги по передаче'!$H$10)+('[1]4. СН (Установленные)'!$E$12*1000)+'[1]5. Плата за УРП'!$D$6</f>
        <v>3477.1920002339912</v>
      </c>
      <c r="T116" s="34">
        <f>SUMIFS('[1]1. Отчет АТС'!$C:$C,'[1]1. Отчет АТС'!$A:$A,$A116,'[1]1. Отчет АТС'!$B:$B,18)+'[1]2. Иные услуги'!$D$11+('[1]3. Услуги по передаче'!$H$10)+('[1]4. СН (Установленные)'!$E$12*1000)+'[1]5. Плата за УРП'!$D$6</f>
        <v>3478.7420002339909</v>
      </c>
      <c r="U116" s="34">
        <f>SUMIFS('[1]1. Отчет АТС'!$C:$C,'[1]1. Отчет АТС'!$A:$A,$A116,'[1]1. Отчет АТС'!$B:$B,19)+'[1]2. Иные услуги'!$D$11+('[1]3. Услуги по передаче'!$H$10)+('[1]4. СН (Установленные)'!$E$12*1000)+'[1]5. Плата за УРП'!$D$6</f>
        <v>3460.7220002339909</v>
      </c>
      <c r="V116" s="34">
        <f>SUMIFS('[1]1. Отчет АТС'!$C:$C,'[1]1. Отчет АТС'!$A:$A,$A116,'[1]1. Отчет АТС'!$B:$B,20)+'[1]2. Иные услуги'!$D$11+('[1]3. Услуги по передаче'!$H$10)+('[1]4. СН (Установленные)'!$E$12*1000)+'[1]5. Плата за УРП'!$D$6</f>
        <v>3459.6920002339912</v>
      </c>
      <c r="W116" s="34">
        <f>SUMIFS('[1]1. Отчет АТС'!$C:$C,'[1]1. Отчет АТС'!$A:$A,$A116,'[1]1. Отчет АТС'!$B:$B,21)+'[1]2. Иные услуги'!$D$11+('[1]3. Услуги по передаче'!$H$10)+('[1]4. СН (Установленные)'!$E$12*1000)+'[1]5. Плата за УРП'!$D$6</f>
        <v>3467.852000233991</v>
      </c>
      <c r="X116" s="34">
        <f>SUMIFS('[1]1. Отчет АТС'!$C:$C,'[1]1. Отчет АТС'!$A:$A,$A116,'[1]1. Отчет АТС'!$B:$B,22)+'[1]2. Иные услуги'!$D$11+('[1]3. Услуги по передаче'!$H$10)+('[1]4. СН (Установленные)'!$E$12*1000)+'[1]5. Плата за УРП'!$D$6</f>
        <v>3007.3020002339908</v>
      </c>
      <c r="Y116" s="34">
        <f>SUMIFS('[1]1. Отчет АТС'!$C:$C,'[1]1. Отчет АТС'!$A:$A,$A116,'[1]1. Отчет АТС'!$B:$B,23)+'[1]2. Иные услуги'!$D$11+('[1]3. Услуги по передаче'!$H$10)+('[1]4. СН (Установленные)'!$E$12*1000)+'[1]5. Плата за УРП'!$D$6</f>
        <v>2751.6920002339912</v>
      </c>
    </row>
    <row r="117" spans="1:25" ht="15">
      <c r="A117" s="33">
        <v>45448</v>
      </c>
      <c r="B117" s="34">
        <f>SUMIFS('[1]1. Отчет АТС'!$C:$C,'[1]1. Отчет АТС'!$A:$A,$A117,'[1]1. Отчет АТС'!$B:$B,0)+'[1]2. Иные услуги'!$D$11+('[1]3. Услуги по передаче'!$H$10)+('[1]4. СН (Установленные)'!$E$12*1000)+'[1]5. Плата за УРП'!$D$6</f>
        <v>2585.9920002339909</v>
      </c>
      <c r="C117" s="34">
        <f>SUMIFS('[1]1. Отчет АТС'!$C:$C,'[1]1. Отчет АТС'!$A:$A,$A117,'[1]1. Отчет АТС'!$B:$B,1)+'[1]2. Иные услуги'!$D$11+('[1]3. Услуги по передаче'!$H$10)+('[1]4. СН (Установленные)'!$E$12*1000)+'[1]5. Плата за УРП'!$D$6</f>
        <v>2409.392000233991</v>
      </c>
      <c r="D117" s="34">
        <f>SUMIFS('[1]1. Отчет АТС'!$C:$C,'[1]1. Отчет АТС'!$A:$A,$A117,'[1]1. Отчет АТС'!$B:$B,2)+'[1]2. Иные услуги'!$D$11+('[1]3. Услуги по передаче'!$H$10)+('[1]4. СН (Установленные)'!$E$12*1000)+'[1]5. Плата за УРП'!$D$6</f>
        <v>2272.2420002339909</v>
      </c>
      <c r="E117" s="34">
        <f>SUMIFS('[1]1. Отчет АТС'!$C:$C,'[1]1. Отчет АТС'!$A:$A,$A117,'[1]1. Отчет АТС'!$B:$B,3)+'[1]2. Иные услуги'!$D$11+('[1]3. Услуги по передаче'!$H$10)+('[1]4. СН (Установленные)'!$E$12*1000)+'[1]5. Плата за УРП'!$D$6</f>
        <v>2181.2620002339909</v>
      </c>
      <c r="F117" s="34">
        <f>SUMIFS('[1]1. Отчет АТС'!$C:$C,'[1]1. Отчет АТС'!$A:$A,$A117,'[1]1. Отчет АТС'!$B:$B,4)+'[1]2. Иные услуги'!$D$11+('[1]3. Услуги по передаче'!$H$10)+('[1]4. СН (Установленные)'!$E$12*1000)+'[1]5. Плата за УРП'!$D$6</f>
        <v>1452.142000233991</v>
      </c>
      <c r="G117" s="34">
        <f>SUMIFS('[1]1. Отчет АТС'!$C:$C,'[1]1. Отчет АТС'!$A:$A,$A117,'[1]1. Отчет АТС'!$B:$B,5)+'[1]2. Иные услуги'!$D$11+('[1]3. Услуги по передаче'!$H$10)+('[1]4. СН (Установленные)'!$E$12*1000)+'[1]5. Плата за УРП'!$D$6</f>
        <v>1452.142000233991</v>
      </c>
      <c r="H117" s="34">
        <f>SUMIFS('[1]1. Отчет АТС'!$C:$C,'[1]1. Отчет АТС'!$A:$A,$A117,'[1]1. Отчет АТС'!$B:$B,6)+'[1]2. Иные услуги'!$D$11+('[1]3. Услуги по передаче'!$H$10)+('[1]4. СН (Установленные)'!$E$12*1000)+'[1]5. Плата за УРП'!$D$6</f>
        <v>1656.382000233991</v>
      </c>
      <c r="I117" s="34">
        <f>SUMIFS('[1]1. Отчет АТС'!$C:$C,'[1]1. Отчет АТС'!$A:$A,$A117,'[1]1. Отчет АТС'!$B:$B,7)+'[1]2. Иные услуги'!$D$11+('[1]3. Услуги по передаче'!$H$10)+('[1]4. СН (Установленные)'!$E$12*1000)+'[1]5. Плата за УРП'!$D$6</f>
        <v>1560.2420002339909</v>
      </c>
      <c r="J117" s="34">
        <f>SUMIFS('[1]1. Отчет АТС'!$C:$C,'[1]1. Отчет АТС'!$A:$A,$A117,'[1]1. Отчет АТС'!$B:$B,8)+'[1]2. Иные услуги'!$D$11+('[1]3. Услуги по передаче'!$H$10)+('[1]4. СН (Установленные)'!$E$12*1000)+'[1]5. Плата за УРП'!$D$6</f>
        <v>3186.0320002339913</v>
      </c>
      <c r="K117" s="34">
        <f>SUMIFS('[1]1. Отчет АТС'!$C:$C,'[1]1. Отчет АТС'!$A:$A,$A117,'[1]1. Отчет АТС'!$B:$B,9)+'[1]2. Иные услуги'!$D$11+('[1]3. Услуги по передаче'!$H$10)+('[1]4. СН (Установленные)'!$E$12*1000)+'[1]5. Плата за УРП'!$D$6</f>
        <v>3434.0520002339908</v>
      </c>
      <c r="L117" s="34">
        <f>SUMIFS('[1]1. Отчет АТС'!$C:$C,'[1]1. Отчет АТС'!$A:$A,$A117,'[1]1. Отчет АТС'!$B:$B,10)+'[1]2. Иные услуги'!$D$11+('[1]3. Услуги по передаче'!$H$10)+('[1]4. СН (Установленные)'!$E$12*1000)+'[1]5. Плата за УРП'!$D$6</f>
        <v>3457.082000233991</v>
      </c>
      <c r="M117" s="34">
        <f>SUMIFS('[1]1. Отчет АТС'!$C:$C,'[1]1. Отчет АТС'!$A:$A,$A117,'[1]1. Отчет АТС'!$B:$B,11)+'[1]2. Иные услуги'!$D$11+('[1]3. Услуги по передаче'!$H$10)+('[1]4. СН (Установленные)'!$E$12*1000)+'[1]5. Плата за УРП'!$D$6</f>
        <v>3446.6120002339912</v>
      </c>
      <c r="N117" s="34">
        <f>SUMIFS('[1]1. Отчет АТС'!$C:$C,'[1]1. Отчет АТС'!$A:$A,$A117,'[1]1. Отчет АТС'!$B:$B,12)+'[1]2. Иные услуги'!$D$11+('[1]3. Услуги по передаче'!$H$10)+('[1]4. СН (Установленные)'!$E$12*1000)+'[1]5. Плата за УРП'!$D$6</f>
        <v>3448.3020002339908</v>
      </c>
      <c r="O117" s="34">
        <f>SUMIFS('[1]1. Отчет АТС'!$C:$C,'[1]1. Отчет АТС'!$A:$A,$A117,'[1]1. Отчет АТС'!$B:$B,13)+'[1]2. Иные услуги'!$D$11+('[1]3. Услуги по передаче'!$H$10)+('[1]4. СН (Установленные)'!$E$12*1000)+'[1]5. Плата за УРП'!$D$6</f>
        <v>3449.082000233991</v>
      </c>
      <c r="P117" s="34">
        <f>SUMIFS('[1]1. Отчет АТС'!$C:$C,'[1]1. Отчет АТС'!$A:$A,$A117,'[1]1. Отчет АТС'!$B:$B,14)+'[1]2. Иные услуги'!$D$11+('[1]3. Услуги по передаче'!$H$10)+('[1]4. СН (Установленные)'!$E$12*1000)+'[1]5. Плата за УРП'!$D$6</f>
        <v>3449.2820002339913</v>
      </c>
      <c r="Q117" s="34">
        <f>SUMIFS('[1]1. Отчет АТС'!$C:$C,'[1]1. Отчет АТС'!$A:$A,$A117,'[1]1. Отчет АТС'!$B:$B,15)+'[1]2. Иные услуги'!$D$11+('[1]3. Услуги по передаче'!$H$10)+('[1]4. СН (Установленные)'!$E$12*1000)+'[1]5. Плата за УРП'!$D$6</f>
        <v>3450.3420002339908</v>
      </c>
      <c r="R117" s="34">
        <f>SUMIFS('[1]1. Отчет АТС'!$C:$C,'[1]1. Отчет АТС'!$A:$A,$A117,'[1]1. Отчет АТС'!$B:$B,16)+'[1]2. Иные услуги'!$D$11+('[1]3. Услуги по передаче'!$H$10)+('[1]4. СН (Установленные)'!$E$12*1000)+'[1]5. Плата за УРП'!$D$6</f>
        <v>3450.6520002339912</v>
      </c>
      <c r="S117" s="34">
        <f>SUMIFS('[1]1. Отчет АТС'!$C:$C,'[1]1. Отчет АТС'!$A:$A,$A117,'[1]1. Отчет АТС'!$B:$B,17)+'[1]2. Иные услуги'!$D$11+('[1]3. Услуги по передаче'!$H$10)+('[1]4. СН (Установленные)'!$E$12*1000)+'[1]5. Плата за УРП'!$D$6</f>
        <v>3477.352000233991</v>
      </c>
      <c r="T117" s="34">
        <f>SUMIFS('[1]1. Отчет АТС'!$C:$C,'[1]1. Отчет АТС'!$A:$A,$A117,'[1]1. Отчет АТС'!$B:$B,18)+'[1]2. Иные услуги'!$D$11+('[1]3. Услуги по передаче'!$H$10)+('[1]4. СН (Установленные)'!$E$12*1000)+'[1]5. Плата за УРП'!$D$6</f>
        <v>3462.162000233991</v>
      </c>
      <c r="U117" s="34">
        <f>SUMIFS('[1]1. Отчет АТС'!$C:$C,'[1]1. Отчет АТС'!$A:$A,$A117,'[1]1. Отчет АТС'!$B:$B,19)+'[1]2. Иные услуги'!$D$11+('[1]3. Услуги по передаче'!$H$10)+('[1]4. СН (Установленные)'!$E$12*1000)+'[1]5. Плата за УРП'!$D$6</f>
        <v>3427.2620002339909</v>
      </c>
      <c r="V117" s="34">
        <f>SUMIFS('[1]1. Отчет АТС'!$C:$C,'[1]1. Отчет АТС'!$A:$A,$A117,'[1]1. Отчет АТС'!$B:$B,20)+'[1]2. Иные услуги'!$D$11+('[1]3. Услуги по передаче'!$H$10)+('[1]4. СН (Установленные)'!$E$12*1000)+'[1]5. Плата за УРП'!$D$6</f>
        <v>3443.142000233991</v>
      </c>
      <c r="W117" s="34">
        <f>SUMIFS('[1]1. Отчет АТС'!$C:$C,'[1]1. Отчет АТС'!$A:$A,$A117,'[1]1. Отчет АТС'!$B:$B,21)+'[1]2. Иные услуги'!$D$11+('[1]3. Услуги по передаче'!$H$10)+('[1]4. СН (Установленные)'!$E$12*1000)+'[1]5. Плата за УРП'!$D$6</f>
        <v>3441.082000233991</v>
      </c>
      <c r="X117" s="34">
        <f>SUMIFS('[1]1. Отчет АТС'!$C:$C,'[1]1. Отчет АТС'!$A:$A,$A117,'[1]1. Отчет АТС'!$B:$B,22)+'[1]2. Иные услуги'!$D$11+('[1]3. Услуги по передаче'!$H$10)+('[1]4. СН (Установленные)'!$E$12*1000)+'[1]5. Плата за УРП'!$D$6</f>
        <v>2996.4820002339911</v>
      </c>
      <c r="Y117" s="34">
        <f>SUMIFS('[1]1. Отчет АТС'!$C:$C,'[1]1. Отчет АТС'!$A:$A,$A117,'[1]1. Отчет АТС'!$B:$B,23)+'[1]2. Иные услуги'!$D$11+('[1]3. Услуги по передаче'!$H$10)+('[1]4. СН (Установленные)'!$E$12*1000)+'[1]5. Плата за УРП'!$D$6</f>
        <v>2682.7520002339907</v>
      </c>
    </row>
    <row r="118" spans="1:25" ht="15">
      <c r="A118" s="33">
        <v>45449</v>
      </c>
      <c r="B118" s="34">
        <f>SUMIFS('[1]1. Отчет АТС'!$C:$C,'[1]1. Отчет АТС'!$A:$A,$A118,'[1]1. Отчет АТС'!$B:$B,0)+'[1]2. Иные услуги'!$D$11+('[1]3. Услуги по передаче'!$H$10)+('[1]4. СН (Установленные)'!$E$12*1000)+'[1]5. Плата за УРП'!$D$6</f>
        <v>2330.2420002339909</v>
      </c>
      <c r="C118" s="34">
        <f>SUMIFS('[1]1. Отчет АТС'!$C:$C,'[1]1. Отчет АТС'!$A:$A,$A118,'[1]1. Отчет АТС'!$B:$B,1)+'[1]2. Иные услуги'!$D$11+('[1]3. Услуги по передаче'!$H$10)+('[1]4. СН (Установленные)'!$E$12*1000)+'[1]5. Плата за УРП'!$D$6</f>
        <v>2216.0320002339909</v>
      </c>
      <c r="D118" s="34">
        <f>SUMIFS('[1]1. Отчет АТС'!$C:$C,'[1]1. Отчет АТС'!$A:$A,$A118,'[1]1. Отчет АТС'!$B:$B,2)+'[1]2. Иные услуги'!$D$11+('[1]3. Услуги по передаче'!$H$10)+('[1]4. СН (Установленные)'!$E$12*1000)+'[1]5. Плата за УРП'!$D$6</f>
        <v>2108.9320002339909</v>
      </c>
      <c r="E118" s="34">
        <f>SUMIFS('[1]1. Отчет АТС'!$C:$C,'[1]1. Отчет АТС'!$A:$A,$A118,'[1]1. Отчет АТС'!$B:$B,3)+'[1]2. Иные услуги'!$D$11+('[1]3. Услуги по передаче'!$H$10)+('[1]4. СН (Установленные)'!$E$12*1000)+'[1]5. Плата за УРП'!$D$6</f>
        <v>1452.142000233991</v>
      </c>
      <c r="F118" s="34">
        <f>SUMIFS('[1]1. Отчет АТС'!$C:$C,'[1]1. Отчет АТС'!$A:$A,$A118,'[1]1. Отчет АТС'!$B:$B,4)+'[1]2. Иные услуги'!$D$11+('[1]3. Услуги по передаче'!$H$10)+('[1]4. СН (Установленные)'!$E$12*1000)+'[1]5. Плата за УРП'!$D$6</f>
        <v>1452.142000233991</v>
      </c>
      <c r="G118" s="34">
        <f>SUMIFS('[1]1. Отчет АТС'!$C:$C,'[1]1. Отчет АТС'!$A:$A,$A118,'[1]1. Отчет АТС'!$B:$B,5)+'[1]2. Иные услуги'!$D$11+('[1]3. Услуги по передаче'!$H$10)+('[1]4. СН (Установленные)'!$E$12*1000)+'[1]5. Плата за УРП'!$D$6</f>
        <v>1452.142000233991</v>
      </c>
      <c r="H118" s="34">
        <f>SUMIFS('[1]1. Отчет АТС'!$C:$C,'[1]1. Отчет АТС'!$A:$A,$A118,'[1]1. Отчет АТС'!$B:$B,6)+'[1]2. Иные услуги'!$D$11+('[1]3. Услуги по передаче'!$H$10)+('[1]4. СН (Установленные)'!$E$12*1000)+'[1]5. Плата за УРП'!$D$6</f>
        <v>1592.7820002339909</v>
      </c>
      <c r="I118" s="34">
        <f>SUMIFS('[1]1. Отчет АТС'!$C:$C,'[1]1. Отчет АТС'!$A:$A,$A118,'[1]1. Отчет АТС'!$B:$B,7)+'[1]2. Иные услуги'!$D$11+('[1]3. Услуги по передаче'!$H$10)+('[1]4. СН (Установленные)'!$E$12*1000)+'[1]5. Плата за УРП'!$D$6</f>
        <v>2566.3120002339911</v>
      </c>
      <c r="J118" s="34">
        <f>SUMIFS('[1]1. Отчет АТС'!$C:$C,'[1]1. Отчет АТС'!$A:$A,$A118,'[1]1. Отчет АТС'!$B:$B,8)+'[1]2. Иные услуги'!$D$11+('[1]3. Услуги по передаче'!$H$10)+('[1]4. СН (Установленные)'!$E$12*1000)+'[1]5. Плата за УРП'!$D$6</f>
        <v>3031.5320002339913</v>
      </c>
      <c r="K118" s="34">
        <f>SUMIFS('[1]1. Отчет АТС'!$C:$C,'[1]1. Отчет АТС'!$A:$A,$A118,'[1]1. Отчет АТС'!$B:$B,9)+'[1]2. Иные услуги'!$D$11+('[1]3. Услуги по передаче'!$H$10)+('[1]4. СН (Установленные)'!$E$12*1000)+'[1]5. Плата за УРП'!$D$6</f>
        <v>3430.5020002339907</v>
      </c>
      <c r="L118" s="34">
        <f>SUMIFS('[1]1. Отчет АТС'!$C:$C,'[1]1. Отчет АТС'!$A:$A,$A118,'[1]1. Отчет АТС'!$B:$B,10)+'[1]2. Иные услуги'!$D$11+('[1]3. Услуги по передаче'!$H$10)+('[1]4. СН (Установленные)'!$E$12*1000)+'[1]5. Плата за УРП'!$D$6</f>
        <v>3470.9920002339909</v>
      </c>
      <c r="M118" s="34">
        <f>SUMIFS('[1]1. Отчет АТС'!$C:$C,'[1]1. Отчет АТС'!$A:$A,$A118,'[1]1. Отчет АТС'!$B:$B,11)+'[1]2. Иные услуги'!$D$11+('[1]3. Услуги по передаче'!$H$10)+('[1]4. СН (Установленные)'!$E$12*1000)+'[1]5. Плата за УРП'!$D$6</f>
        <v>3476.9720002339909</v>
      </c>
      <c r="N118" s="34">
        <f>SUMIFS('[1]1. Отчет АТС'!$C:$C,'[1]1. Отчет АТС'!$A:$A,$A118,'[1]1. Отчет АТС'!$B:$B,12)+'[1]2. Иные услуги'!$D$11+('[1]3. Услуги по передаче'!$H$10)+('[1]4. СН (Установленные)'!$E$12*1000)+'[1]5. Плата за УРП'!$D$6</f>
        <v>3472.9520002339909</v>
      </c>
      <c r="O118" s="34">
        <f>SUMIFS('[1]1. Отчет АТС'!$C:$C,'[1]1. Отчет АТС'!$A:$A,$A118,'[1]1. Отчет АТС'!$B:$B,13)+'[1]2. Иные услуги'!$D$11+('[1]3. Услуги по передаче'!$H$10)+('[1]4. СН (Установленные)'!$E$12*1000)+'[1]5. Плата за УРП'!$D$6</f>
        <v>3468.7420002339909</v>
      </c>
      <c r="P118" s="34">
        <f>SUMIFS('[1]1. Отчет АТС'!$C:$C,'[1]1. Отчет АТС'!$A:$A,$A118,'[1]1. Отчет АТС'!$B:$B,14)+'[1]2. Иные услуги'!$D$11+('[1]3. Услуги по передаче'!$H$10)+('[1]4. СН (Установленные)'!$E$12*1000)+'[1]5. Плата за УРП'!$D$6</f>
        <v>3490.6720002339907</v>
      </c>
      <c r="Q118" s="34">
        <f>SUMIFS('[1]1. Отчет АТС'!$C:$C,'[1]1. Отчет АТС'!$A:$A,$A118,'[1]1. Отчет АТС'!$B:$B,15)+'[1]2. Иные услуги'!$D$11+('[1]3. Услуги по передаче'!$H$10)+('[1]4. СН (Установленные)'!$E$12*1000)+'[1]5. Плата за УРП'!$D$6</f>
        <v>3496.8120002339911</v>
      </c>
      <c r="R118" s="34">
        <f>SUMIFS('[1]1. Отчет АТС'!$C:$C,'[1]1. Отчет АТС'!$A:$A,$A118,'[1]1. Отчет АТС'!$B:$B,16)+'[1]2. Иные услуги'!$D$11+('[1]3. Услуги по передаче'!$H$10)+('[1]4. СН (Установленные)'!$E$12*1000)+'[1]5. Плата за УРП'!$D$6</f>
        <v>3484.9220002339907</v>
      </c>
      <c r="S118" s="34">
        <f>SUMIFS('[1]1. Отчет АТС'!$C:$C,'[1]1. Отчет АТС'!$A:$A,$A118,'[1]1. Отчет АТС'!$B:$B,17)+'[1]2. Иные услуги'!$D$11+('[1]3. Услуги по передаче'!$H$10)+('[1]4. СН (Установленные)'!$E$12*1000)+'[1]5. Плата за УРП'!$D$6</f>
        <v>3469.912000233991</v>
      </c>
      <c r="T118" s="34">
        <f>SUMIFS('[1]1. Отчет АТС'!$C:$C,'[1]1. Отчет АТС'!$A:$A,$A118,'[1]1. Отчет АТС'!$B:$B,18)+'[1]2. Иные услуги'!$D$11+('[1]3. Услуги по передаче'!$H$10)+('[1]4. СН (Установленные)'!$E$12*1000)+'[1]5. Плата за УРП'!$D$6</f>
        <v>3453.8020002339908</v>
      </c>
      <c r="U118" s="34">
        <f>SUMIFS('[1]1. Отчет АТС'!$C:$C,'[1]1. Отчет АТС'!$A:$A,$A118,'[1]1. Отчет АТС'!$B:$B,19)+'[1]2. Иные услуги'!$D$11+('[1]3. Услуги по передаче'!$H$10)+('[1]4. СН (Установленные)'!$E$12*1000)+'[1]5. Плата за УРП'!$D$6</f>
        <v>3276.7820002339913</v>
      </c>
      <c r="V118" s="34">
        <f>SUMIFS('[1]1. Отчет АТС'!$C:$C,'[1]1. Отчет АТС'!$A:$A,$A118,'[1]1. Отчет АТС'!$B:$B,20)+'[1]2. Иные услуги'!$D$11+('[1]3. Услуги по передаче'!$H$10)+('[1]4. СН (Установленные)'!$E$12*1000)+'[1]5. Плата за УРП'!$D$6</f>
        <v>3362.832000233991</v>
      </c>
      <c r="W118" s="34">
        <f>SUMIFS('[1]1. Отчет АТС'!$C:$C,'[1]1. Отчет АТС'!$A:$A,$A118,'[1]1. Отчет АТС'!$B:$B,21)+'[1]2. Иные услуги'!$D$11+('[1]3. Услуги по передаче'!$H$10)+('[1]4. СН (Установленные)'!$E$12*1000)+'[1]5. Плата за УРП'!$D$6</f>
        <v>3279.5020002339907</v>
      </c>
      <c r="X118" s="34">
        <f>SUMIFS('[1]1. Отчет АТС'!$C:$C,'[1]1. Отчет АТС'!$A:$A,$A118,'[1]1. Отчет АТС'!$B:$B,22)+'[1]2. Иные услуги'!$D$11+('[1]3. Услуги по передаче'!$H$10)+('[1]4. СН (Установленные)'!$E$12*1000)+'[1]5. Плата за УРП'!$D$6</f>
        <v>2828.6720002339907</v>
      </c>
      <c r="Y118" s="34">
        <f>SUMIFS('[1]1. Отчет АТС'!$C:$C,'[1]1. Отчет АТС'!$A:$A,$A118,'[1]1. Отчет АТС'!$B:$B,23)+'[1]2. Иные услуги'!$D$11+('[1]3. Услуги по передаче'!$H$10)+('[1]4. СН (Установленные)'!$E$12*1000)+'[1]5. Плата за УРП'!$D$6</f>
        <v>2542.602000233991</v>
      </c>
    </row>
    <row r="119" spans="1:25" ht="15">
      <c r="A119" s="33">
        <v>45450</v>
      </c>
      <c r="B119" s="34">
        <f>SUMIFS('[1]1. Отчет АТС'!$C:$C,'[1]1. Отчет АТС'!$A:$A,$A119,'[1]1. Отчет АТС'!$B:$B,0)+'[1]2. Иные услуги'!$D$11+('[1]3. Услуги по передаче'!$H$10)+('[1]4. СН (Установленные)'!$E$12*1000)+'[1]5. Плата за УРП'!$D$6</f>
        <v>2385.0020002339907</v>
      </c>
      <c r="C119" s="34">
        <f>SUMIFS('[1]1. Отчет АТС'!$C:$C,'[1]1. Отчет АТС'!$A:$A,$A119,'[1]1. Отчет АТС'!$B:$B,1)+'[1]2. Иные услуги'!$D$11+('[1]3. Услуги по передаче'!$H$10)+('[1]4. СН (Установленные)'!$E$12*1000)+'[1]5. Плата за УРП'!$D$6</f>
        <v>2198.9620002339907</v>
      </c>
      <c r="D119" s="34">
        <f>SUMIFS('[1]1. Отчет АТС'!$C:$C,'[1]1. Отчет АТС'!$A:$A,$A119,'[1]1. Отчет АТС'!$B:$B,2)+'[1]2. Иные услуги'!$D$11+('[1]3. Услуги по передаче'!$H$10)+('[1]4. СН (Установленные)'!$E$12*1000)+'[1]5. Плата за УРП'!$D$6</f>
        <v>1560.922000233991</v>
      </c>
      <c r="E119" s="34">
        <f>SUMIFS('[1]1. Отчет АТС'!$C:$C,'[1]1. Отчет АТС'!$A:$A,$A119,'[1]1. Отчет АТС'!$B:$B,3)+'[1]2. Иные услуги'!$D$11+('[1]3. Услуги по передаче'!$H$10)+('[1]4. СН (Установленные)'!$E$12*1000)+'[1]5. Плата за УРП'!$D$6</f>
        <v>1548.0220002339909</v>
      </c>
      <c r="F119" s="34">
        <f>SUMIFS('[1]1. Отчет АТС'!$C:$C,'[1]1. Отчет АТС'!$A:$A,$A119,'[1]1. Отчет АТС'!$B:$B,4)+'[1]2. Иные услуги'!$D$11+('[1]3. Услуги по передаче'!$H$10)+('[1]4. СН (Установленные)'!$E$12*1000)+'[1]5. Плата за УРП'!$D$6</f>
        <v>1541.092000233991</v>
      </c>
      <c r="G119" s="34">
        <f>SUMIFS('[1]1. Отчет АТС'!$C:$C,'[1]1. Отчет АТС'!$A:$A,$A119,'[1]1. Отчет АТС'!$B:$B,5)+'[1]2. Иные услуги'!$D$11+('[1]3. Услуги по передаче'!$H$10)+('[1]4. СН (Установленные)'!$E$12*1000)+'[1]5. Плата за УРП'!$D$6</f>
        <v>1566.1920002339909</v>
      </c>
      <c r="H119" s="34">
        <f>SUMIFS('[1]1. Отчет АТС'!$C:$C,'[1]1. Отчет АТС'!$A:$A,$A119,'[1]1. Отчет АТС'!$B:$B,6)+'[1]2. Иные услуги'!$D$11+('[1]3. Услуги по передаче'!$H$10)+('[1]4. СН (Установленные)'!$E$12*1000)+'[1]5. Плата за УРП'!$D$6</f>
        <v>2415.9620002339907</v>
      </c>
      <c r="I119" s="34">
        <f>SUMIFS('[1]1. Отчет АТС'!$C:$C,'[1]1. Отчет АТС'!$A:$A,$A119,'[1]1. Отчет АТС'!$B:$B,7)+'[1]2. Иные услуги'!$D$11+('[1]3. Услуги по передаче'!$H$10)+('[1]4. СН (Установленные)'!$E$12*1000)+'[1]5. Плата за УРП'!$D$6</f>
        <v>2707.7920002339911</v>
      </c>
      <c r="J119" s="34">
        <f>SUMIFS('[1]1. Отчет АТС'!$C:$C,'[1]1. Отчет АТС'!$A:$A,$A119,'[1]1. Отчет АТС'!$B:$B,8)+'[1]2. Иные услуги'!$D$11+('[1]3. Услуги по передаче'!$H$10)+('[1]4. СН (Установленные)'!$E$12*1000)+'[1]5. Плата за УРП'!$D$6</f>
        <v>3077.7820002339913</v>
      </c>
      <c r="K119" s="34">
        <f>SUMIFS('[1]1. Отчет АТС'!$C:$C,'[1]1. Отчет АТС'!$A:$A,$A119,'[1]1. Отчет АТС'!$B:$B,9)+'[1]2. Иные услуги'!$D$11+('[1]3. Услуги по передаче'!$H$10)+('[1]4. СН (Установленные)'!$E$12*1000)+'[1]5. Плата за УРП'!$D$6</f>
        <v>3452.2520002339907</v>
      </c>
      <c r="L119" s="34">
        <f>SUMIFS('[1]1. Отчет АТС'!$C:$C,'[1]1. Отчет АТС'!$A:$A,$A119,'[1]1. Отчет АТС'!$B:$B,10)+'[1]2. Иные услуги'!$D$11+('[1]3. Услуги по передаче'!$H$10)+('[1]4. СН (Установленные)'!$E$12*1000)+'[1]5. Плата за УРП'!$D$6</f>
        <v>3454.0520002339908</v>
      </c>
      <c r="M119" s="34">
        <f>SUMIFS('[1]1. Отчет АТС'!$C:$C,'[1]1. Отчет АТС'!$A:$A,$A119,'[1]1. Отчет АТС'!$B:$B,11)+'[1]2. Иные услуги'!$D$11+('[1]3. Услуги по передаче'!$H$10)+('[1]4. СН (Установленные)'!$E$12*1000)+'[1]5. Плата за УРП'!$D$6</f>
        <v>3456.1920002339912</v>
      </c>
      <c r="N119" s="34">
        <f>SUMIFS('[1]1. Отчет АТС'!$C:$C,'[1]1. Отчет АТС'!$A:$A,$A119,'[1]1. Отчет АТС'!$B:$B,12)+'[1]2. Иные услуги'!$D$11+('[1]3. Услуги по передаче'!$H$10)+('[1]4. СН (Установленные)'!$E$12*1000)+'[1]5. Плата за УРП'!$D$6</f>
        <v>3459.9920002339909</v>
      </c>
      <c r="O119" s="34">
        <f>SUMIFS('[1]1. Отчет АТС'!$C:$C,'[1]1. Отчет АТС'!$A:$A,$A119,'[1]1. Отчет АТС'!$B:$B,13)+'[1]2. Иные услуги'!$D$11+('[1]3. Услуги по передаче'!$H$10)+('[1]4. СН (Установленные)'!$E$12*1000)+'[1]5. Плата за УРП'!$D$6</f>
        <v>3457.622000233991</v>
      </c>
      <c r="P119" s="34">
        <f>SUMIFS('[1]1. Отчет АТС'!$C:$C,'[1]1. Отчет АТС'!$A:$A,$A119,'[1]1. Отчет АТС'!$B:$B,14)+'[1]2. Иные услуги'!$D$11+('[1]3. Услуги по передаче'!$H$10)+('[1]4. СН (Установленные)'!$E$12*1000)+'[1]5. Плата за УРП'!$D$6</f>
        <v>3463.622000233991</v>
      </c>
      <c r="Q119" s="34">
        <f>SUMIFS('[1]1. Отчет АТС'!$C:$C,'[1]1. Отчет АТС'!$A:$A,$A119,'[1]1. Отчет АТС'!$B:$B,15)+'[1]2. Иные услуги'!$D$11+('[1]3. Услуги по передаче'!$H$10)+('[1]4. СН (Установленные)'!$E$12*1000)+'[1]5. Плата за УРП'!$D$6</f>
        <v>3464.3620002339912</v>
      </c>
      <c r="R119" s="34">
        <f>SUMIFS('[1]1. Отчет АТС'!$C:$C,'[1]1. Отчет АТС'!$A:$A,$A119,'[1]1. Отчет АТС'!$B:$B,16)+'[1]2. Иные услуги'!$D$11+('[1]3. Услуги по передаче'!$H$10)+('[1]4. СН (Установленные)'!$E$12*1000)+'[1]5. Плата за УРП'!$D$6</f>
        <v>3501.9520002339905</v>
      </c>
      <c r="S119" s="34">
        <f>SUMIFS('[1]1. Отчет АТС'!$C:$C,'[1]1. Отчет АТС'!$A:$A,$A119,'[1]1. Отчет АТС'!$B:$B,17)+'[1]2. Иные услуги'!$D$11+('[1]3. Услуги по передаче'!$H$10)+('[1]4. СН (Установленные)'!$E$12*1000)+'[1]5. Плата за УРП'!$D$6</f>
        <v>3481.5920002339908</v>
      </c>
      <c r="T119" s="34">
        <f>SUMIFS('[1]1. Отчет АТС'!$C:$C,'[1]1. Отчет АТС'!$A:$A,$A119,'[1]1. Отчет АТС'!$B:$B,18)+'[1]2. Иные услуги'!$D$11+('[1]3. Услуги по передаче'!$H$10)+('[1]4. СН (Установленные)'!$E$12*1000)+'[1]5. Плата за УРП'!$D$6</f>
        <v>3492.122000233991</v>
      </c>
      <c r="U119" s="34">
        <f>SUMIFS('[1]1. Отчет АТС'!$C:$C,'[1]1. Отчет АТС'!$A:$A,$A119,'[1]1. Отчет АТС'!$B:$B,19)+'[1]2. Иные услуги'!$D$11+('[1]3. Услуги по передаче'!$H$10)+('[1]4. СН (Установленные)'!$E$12*1000)+'[1]5. Плата за УРП'!$D$6</f>
        <v>3457.2720002339911</v>
      </c>
      <c r="V119" s="34">
        <f>SUMIFS('[1]1. Отчет АТС'!$C:$C,'[1]1. Отчет АТС'!$A:$A,$A119,'[1]1. Отчет АТС'!$B:$B,20)+'[1]2. Иные услуги'!$D$11+('[1]3. Услуги по передаче'!$H$10)+('[1]4. СН (Установленные)'!$E$12*1000)+'[1]5. Плата за УРП'!$D$6</f>
        <v>3493.4620002339907</v>
      </c>
      <c r="W119" s="34">
        <f>SUMIFS('[1]1. Отчет АТС'!$C:$C,'[1]1. Отчет АТС'!$A:$A,$A119,'[1]1. Отчет АТС'!$B:$B,21)+'[1]2. Иные услуги'!$D$11+('[1]3. Услуги по передаче'!$H$10)+('[1]4. СН (Установленные)'!$E$12*1000)+'[1]5. Плата за УРП'!$D$6</f>
        <v>3485.5920002339908</v>
      </c>
      <c r="X119" s="34">
        <f>SUMIFS('[1]1. Отчет АТС'!$C:$C,'[1]1. Отчет АТС'!$A:$A,$A119,'[1]1. Отчет АТС'!$B:$B,22)+'[1]2. Иные услуги'!$D$11+('[1]3. Услуги по передаче'!$H$10)+('[1]4. СН (Установленные)'!$E$12*1000)+'[1]5. Плата за УРП'!$D$6</f>
        <v>3104.2520002339907</v>
      </c>
      <c r="Y119" s="34">
        <f>SUMIFS('[1]1. Отчет АТС'!$C:$C,'[1]1. Отчет АТС'!$A:$A,$A119,'[1]1. Отчет АТС'!$B:$B,23)+'[1]2. Иные услуги'!$D$11+('[1]3. Услуги по передаче'!$H$10)+('[1]4. СН (Установленные)'!$E$12*1000)+'[1]5. Плата за УРП'!$D$6</f>
        <v>2733.6920002339912</v>
      </c>
    </row>
    <row r="120" spans="1:25" ht="15">
      <c r="A120" s="33">
        <v>45451</v>
      </c>
      <c r="B120" s="34">
        <f>SUMIFS('[1]1. Отчет АТС'!$C:$C,'[1]1. Отчет АТС'!$A:$A,$A120,'[1]1. Отчет АТС'!$B:$B,0)+'[1]2. Иные услуги'!$D$11+('[1]3. Услуги по передаче'!$H$10)+('[1]4. СН (Установленные)'!$E$12*1000)+'[1]5. Плата за УРП'!$D$6</f>
        <v>2663.4520002339909</v>
      </c>
      <c r="C120" s="34">
        <f>SUMIFS('[1]1. Отчет АТС'!$C:$C,'[1]1. Отчет АТС'!$A:$A,$A120,'[1]1. Отчет АТС'!$B:$B,1)+'[1]2. Иные услуги'!$D$11+('[1]3. Услуги по передаче'!$H$10)+('[1]4. СН (Установленные)'!$E$12*1000)+'[1]5. Плата за УРП'!$D$6</f>
        <v>2444.5520002339908</v>
      </c>
      <c r="D120" s="34">
        <f>SUMIFS('[1]1. Отчет АТС'!$C:$C,'[1]1. Отчет АТС'!$A:$A,$A120,'[1]1. Отчет АТС'!$B:$B,2)+'[1]2. Иные услуги'!$D$11+('[1]3. Услуги по передаче'!$H$10)+('[1]4. СН (Установленные)'!$E$12*1000)+'[1]5. Плата за УРП'!$D$6</f>
        <v>2304.3020002339908</v>
      </c>
      <c r="E120" s="34">
        <f>SUMIFS('[1]1. Отчет АТС'!$C:$C,'[1]1. Отчет АТС'!$A:$A,$A120,'[1]1. Отчет АТС'!$B:$B,3)+'[1]2. Иные услуги'!$D$11+('[1]3. Услуги по передаче'!$H$10)+('[1]4. СН (Установленные)'!$E$12*1000)+'[1]5. Плата за УРП'!$D$6</f>
        <v>2245.392000233991</v>
      </c>
      <c r="F120" s="34">
        <f>SUMIFS('[1]1. Отчет АТС'!$C:$C,'[1]1. Отчет АТС'!$A:$A,$A120,'[1]1. Отчет АТС'!$B:$B,4)+'[1]2. Иные услуги'!$D$11+('[1]3. Услуги по передаче'!$H$10)+('[1]4. СН (Установленные)'!$E$12*1000)+'[1]5. Плата за УРП'!$D$6</f>
        <v>2249.0920002339908</v>
      </c>
      <c r="G120" s="34">
        <f>SUMIFS('[1]1. Отчет АТС'!$C:$C,'[1]1. Отчет АТС'!$A:$A,$A120,'[1]1. Отчет АТС'!$B:$B,5)+'[1]2. Иные услуги'!$D$11+('[1]3. Услуги по передаче'!$H$10)+('[1]4. СН (Установленные)'!$E$12*1000)+'[1]5. Плата за УРП'!$D$6</f>
        <v>2364.3120002339911</v>
      </c>
      <c r="H120" s="34">
        <f>SUMIFS('[1]1. Отчет АТС'!$C:$C,'[1]1. Отчет АТС'!$A:$A,$A120,'[1]1. Отчет АТС'!$B:$B,6)+'[1]2. Иные услуги'!$D$11+('[1]3. Услуги по передаче'!$H$10)+('[1]4. СН (Установленные)'!$E$12*1000)+'[1]5. Плата за УРП'!$D$6</f>
        <v>2489.3120002339911</v>
      </c>
      <c r="I120" s="34">
        <f>SUMIFS('[1]1. Отчет АТС'!$C:$C,'[1]1. Отчет АТС'!$A:$A,$A120,'[1]1. Отчет АТС'!$B:$B,7)+'[1]2. Иные услуги'!$D$11+('[1]3. Услуги по передаче'!$H$10)+('[1]4. СН (Установленные)'!$E$12*1000)+'[1]5. Плата за УРП'!$D$6</f>
        <v>2676.2020002339909</v>
      </c>
      <c r="J120" s="34">
        <f>SUMIFS('[1]1. Отчет АТС'!$C:$C,'[1]1. Отчет АТС'!$A:$A,$A120,'[1]1. Отчет АТС'!$B:$B,8)+'[1]2. Иные услуги'!$D$11+('[1]3. Услуги по передаче'!$H$10)+('[1]4. СН (Установленные)'!$E$12*1000)+'[1]5. Плата за УРП'!$D$6</f>
        <v>3172.2020002339909</v>
      </c>
      <c r="K120" s="34">
        <f>SUMIFS('[1]1. Отчет АТС'!$C:$C,'[1]1. Отчет АТС'!$A:$A,$A120,'[1]1. Отчет АТС'!$B:$B,9)+'[1]2. Иные услуги'!$D$11+('[1]3. Услуги по передаче'!$H$10)+('[1]4. СН (Установленные)'!$E$12*1000)+'[1]5. Плата за УРП'!$D$6</f>
        <v>3481.4720002339909</v>
      </c>
      <c r="L120" s="34">
        <f>SUMIFS('[1]1. Отчет АТС'!$C:$C,'[1]1. Отчет АТС'!$A:$A,$A120,'[1]1. Отчет АТС'!$B:$B,10)+'[1]2. Иные услуги'!$D$11+('[1]3. Услуги по передаче'!$H$10)+('[1]4. СН (Установленные)'!$E$12*1000)+'[1]5. Плата за УРП'!$D$6</f>
        <v>3501.9420002339912</v>
      </c>
      <c r="M120" s="34">
        <f>SUMIFS('[1]1. Отчет АТС'!$C:$C,'[1]1. Отчет АТС'!$A:$A,$A120,'[1]1. Отчет АТС'!$B:$B,11)+'[1]2. Иные услуги'!$D$11+('[1]3. Услуги по передаче'!$H$10)+('[1]4. СН (Установленные)'!$E$12*1000)+'[1]5. Плата за УРП'!$D$6</f>
        <v>3508.0520002339908</v>
      </c>
      <c r="N120" s="34">
        <f>SUMIFS('[1]1. Отчет АТС'!$C:$C,'[1]1. Отчет АТС'!$A:$A,$A120,'[1]1. Отчет АТС'!$B:$B,12)+'[1]2. Иные услуги'!$D$11+('[1]3. Услуги по передаче'!$H$10)+('[1]4. СН (Установленные)'!$E$12*1000)+'[1]5. Плата за УРП'!$D$6</f>
        <v>3512.3120002339911</v>
      </c>
      <c r="O120" s="34">
        <f>SUMIFS('[1]1. Отчет АТС'!$C:$C,'[1]1. Отчет АТС'!$A:$A,$A120,'[1]1. Отчет АТС'!$B:$B,13)+'[1]2. Иные услуги'!$D$11+('[1]3. Услуги по передаче'!$H$10)+('[1]4. СН (Установленные)'!$E$12*1000)+'[1]5. Плата за УРП'!$D$6</f>
        <v>3509.7220002339909</v>
      </c>
      <c r="P120" s="34">
        <f>SUMIFS('[1]1. Отчет АТС'!$C:$C,'[1]1. Отчет АТС'!$A:$A,$A120,'[1]1. Отчет АТС'!$B:$B,14)+'[1]2. Иные услуги'!$D$11+('[1]3. Услуги по передаче'!$H$10)+('[1]4. СН (Установленные)'!$E$12*1000)+'[1]5. Плата за УРП'!$D$6</f>
        <v>3518.0920002339908</v>
      </c>
      <c r="Q120" s="34">
        <f>SUMIFS('[1]1. Отчет АТС'!$C:$C,'[1]1. Отчет АТС'!$A:$A,$A120,'[1]1. Отчет АТС'!$B:$B,15)+'[1]2. Иные услуги'!$D$11+('[1]3. Услуги по передаче'!$H$10)+('[1]4. СН (Установленные)'!$E$12*1000)+'[1]5. Плата за УРП'!$D$6</f>
        <v>3522.9020002339912</v>
      </c>
      <c r="R120" s="34">
        <f>SUMIFS('[1]1. Отчет АТС'!$C:$C,'[1]1. Отчет АТС'!$A:$A,$A120,'[1]1. Отчет АТС'!$B:$B,16)+'[1]2. Иные услуги'!$D$11+('[1]3. Услуги по передаче'!$H$10)+('[1]4. СН (Установленные)'!$E$12*1000)+'[1]5. Плата за УРП'!$D$6</f>
        <v>3537.5420002339906</v>
      </c>
      <c r="S120" s="34">
        <f>SUMIFS('[1]1. Отчет АТС'!$C:$C,'[1]1. Отчет АТС'!$A:$A,$A120,'[1]1. Отчет АТС'!$B:$B,17)+'[1]2. Иные услуги'!$D$11+('[1]3. Услуги по передаче'!$H$10)+('[1]4. СН (Установленные)'!$E$12*1000)+'[1]5. Плата за УРП'!$D$6</f>
        <v>3539.8620002339903</v>
      </c>
      <c r="T120" s="34">
        <f>SUMIFS('[1]1. Отчет АТС'!$C:$C,'[1]1. Отчет АТС'!$A:$A,$A120,'[1]1. Отчет АТС'!$B:$B,18)+'[1]2. Иные услуги'!$D$11+('[1]3. Услуги по передаче'!$H$10)+('[1]4. СН (Установленные)'!$E$12*1000)+'[1]5. Плата за УРП'!$D$6</f>
        <v>3530.6120002339903</v>
      </c>
      <c r="U120" s="34">
        <f>SUMIFS('[1]1. Отчет АТС'!$C:$C,'[1]1. Отчет АТС'!$A:$A,$A120,'[1]1. Отчет АТС'!$B:$B,19)+'[1]2. Иные услуги'!$D$11+('[1]3. Услуги по передаче'!$H$10)+('[1]4. СН (Установленные)'!$E$12*1000)+'[1]5. Плата за УРП'!$D$6</f>
        <v>3512.9620002339907</v>
      </c>
      <c r="V120" s="34">
        <f>SUMIFS('[1]1. Отчет АТС'!$C:$C,'[1]1. Отчет АТС'!$A:$A,$A120,'[1]1. Отчет АТС'!$B:$B,20)+'[1]2. Иные услуги'!$D$11+('[1]3. Услуги по передаче'!$H$10)+('[1]4. СН (Установленные)'!$E$12*1000)+'[1]5. Плата за УРП'!$D$6</f>
        <v>3531.4420002339912</v>
      </c>
      <c r="W120" s="34">
        <f>SUMIFS('[1]1. Отчет АТС'!$C:$C,'[1]1. Отчет АТС'!$A:$A,$A120,'[1]1. Отчет АТС'!$B:$B,21)+'[1]2. Иные услуги'!$D$11+('[1]3. Услуги по передаче'!$H$10)+('[1]4. СН (Установленные)'!$E$12*1000)+'[1]5. Плата за УРП'!$D$6</f>
        <v>3522.7020002339905</v>
      </c>
      <c r="X120" s="34">
        <f>SUMIFS('[1]1. Отчет АТС'!$C:$C,'[1]1. Отчет АТС'!$A:$A,$A120,'[1]1. Отчет АТС'!$B:$B,22)+'[1]2. Иные услуги'!$D$11+('[1]3. Услуги по передаче'!$H$10)+('[1]4. СН (Установленные)'!$E$12*1000)+'[1]5. Плата за УРП'!$D$6</f>
        <v>3418.1820002339909</v>
      </c>
      <c r="Y120" s="34">
        <f>SUMIFS('[1]1. Отчет АТС'!$C:$C,'[1]1. Отчет АТС'!$A:$A,$A120,'[1]1. Отчет АТС'!$B:$B,23)+'[1]2. Иные услуги'!$D$11+('[1]3. Услуги по передаче'!$H$10)+('[1]4. СН (Установленные)'!$E$12*1000)+'[1]5. Плата за УРП'!$D$6</f>
        <v>2909.4020002339912</v>
      </c>
    </row>
    <row r="121" spans="1:25" ht="15">
      <c r="A121" s="33">
        <v>45452</v>
      </c>
      <c r="B121" s="34">
        <f>SUMIFS('[1]1. Отчет АТС'!$C:$C,'[1]1. Отчет АТС'!$A:$A,$A121,'[1]1. Отчет АТС'!$B:$B,0)+'[1]2. Иные услуги'!$D$11+('[1]3. Услуги по передаче'!$H$10)+('[1]4. СН (Установленные)'!$E$12*1000)+'[1]5. Плата за УРП'!$D$6</f>
        <v>2582.3020002339908</v>
      </c>
      <c r="C121" s="34">
        <f>SUMIFS('[1]1. Отчет АТС'!$C:$C,'[1]1. Отчет АТС'!$A:$A,$A121,'[1]1. Отчет АТС'!$B:$B,1)+'[1]2. Иные услуги'!$D$11+('[1]3. Услуги по передаче'!$H$10)+('[1]4. СН (Установленные)'!$E$12*1000)+'[1]5. Плата за УРП'!$D$6</f>
        <v>2470.0920002339908</v>
      </c>
      <c r="D121" s="34">
        <f>SUMIFS('[1]1. Отчет АТС'!$C:$C,'[1]1. Отчет АТС'!$A:$A,$A121,'[1]1. Отчет АТС'!$B:$B,2)+'[1]2. Иные услуги'!$D$11+('[1]3. Услуги по передаче'!$H$10)+('[1]4. СН (Установленные)'!$E$12*1000)+'[1]5. Плата за УРП'!$D$6</f>
        <v>2299.7920002339906</v>
      </c>
      <c r="E121" s="34">
        <f>SUMIFS('[1]1. Отчет АТС'!$C:$C,'[1]1. Отчет АТС'!$A:$A,$A121,'[1]1. Отчет АТС'!$B:$B,3)+'[1]2. Иные услуги'!$D$11+('[1]3. Услуги по передаче'!$H$10)+('[1]4. СН (Установленные)'!$E$12*1000)+'[1]5. Плата за УРП'!$D$6</f>
        <v>2213.9520002339909</v>
      </c>
      <c r="F121" s="34">
        <f>SUMIFS('[1]1. Отчет АТС'!$C:$C,'[1]1. Отчет АТС'!$A:$A,$A121,'[1]1. Отчет АТС'!$B:$B,4)+'[1]2. Иные услуги'!$D$11+('[1]3. Услуги по передаче'!$H$10)+('[1]4. СН (Установленные)'!$E$12*1000)+'[1]5. Плата за УРП'!$D$6</f>
        <v>2164.2720002339911</v>
      </c>
      <c r="G121" s="34">
        <f>SUMIFS('[1]1. Отчет АТС'!$C:$C,'[1]1. Отчет АТС'!$A:$A,$A121,'[1]1. Отчет АТС'!$B:$B,5)+'[1]2. Иные услуги'!$D$11+('[1]3. Услуги по передаче'!$H$10)+('[1]4. СН (Установленные)'!$E$12*1000)+'[1]5. Плата за УРП'!$D$6</f>
        <v>2200.602000233991</v>
      </c>
      <c r="H121" s="34">
        <f>SUMIFS('[1]1. Отчет АТС'!$C:$C,'[1]1. Отчет АТС'!$A:$A,$A121,'[1]1. Отчет АТС'!$B:$B,6)+'[1]2. Иные услуги'!$D$11+('[1]3. Услуги по передаче'!$H$10)+('[1]4. СН (Установленные)'!$E$12*1000)+'[1]5. Плата за УРП'!$D$6</f>
        <v>2198.9320002339909</v>
      </c>
      <c r="I121" s="34">
        <f>SUMIFS('[1]1. Отчет АТС'!$C:$C,'[1]1. Отчет АТС'!$A:$A,$A121,'[1]1. Отчет АТС'!$B:$B,7)+'[1]2. Иные услуги'!$D$11+('[1]3. Услуги по передаче'!$H$10)+('[1]4. СН (Установленные)'!$E$12*1000)+'[1]5. Плата за УРП'!$D$6</f>
        <v>2589.9820002339911</v>
      </c>
      <c r="J121" s="34">
        <f>SUMIFS('[1]1. Отчет АТС'!$C:$C,'[1]1. Отчет АТС'!$A:$A,$A121,'[1]1. Отчет АТС'!$B:$B,8)+'[1]2. Иные услуги'!$D$11+('[1]3. Услуги по передаче'!$H$10)+('[1]4. СН (Установленные)'!$E$12*1000)+'[1]5. Плата за УРП'!$D$6</f>
        <v>2942.392000233991</v>
      </c>
      <c r="K121" s="34">
        <f>SUMIFS('[1]1. Отчет АТС'!$C:$C,'[1]1. Отчет АТС'!$A:$A,$A121,'[1]1. Отчет АТС'!$B:$B,9)+'[1]2. Иные услуги'!$D$11+('[1]3. Услуги по передаче'!$H$10)+('[1]4. СН (Установленные)'!$E$12*1000)+'[1]5. Плата за УРП'!$D$6</f>
        <v>3348.3420002339908</v>
      </c>
      <c r="L121" s="34">
        <f>SUMIFS('[1]1. Отчет АТС'!$C:$C,'[1]1. Отчет АТС'!$A:$A,$A121,'[1]1. Отчет АТС'!$B:$B,10)+'[1]2. Иные услуги'!$D$11+('[1]3. Услуги по передаче'!$H$10)+('[1]4. СН (Установленные)'!$E$12*1000)+'[1]5. Плата за УРП'!$D$6</f>
        <v>3473.9520002339909</v>
      </c>
      <c r="M121" s="34">
        <f>SUMIFS('[1]1. Отчет АТС'!$C:$C,'[1]1. Отчет АТС'!$A:$A,$A121,'[1]1. Отчет АТС'!$B:$B,11)+'[1]2. Иные услуги'!$D$11+('[1]3. Услуги по передаче'!$H$10)+('[1]4. СН (Установленные)'!$E$12*1000)+'[1]5. Плата за УРП'!$D$6</f>
        <v>3481.0220002339911</v>
      </c>
      <c r="N121" s="34">
        <f>SUMIFS('[1]1. Отчет АТС'!$C:$C,'[1]1. Отчет АТС'!$A:$A,$A121,'[1]1. Отчет АТС'!$B:$B,12)+'[1]2. Иные услуги'!$D$11+('[1]3. Услуги по передаче'!$H$10)+('[1]4. СН (Установленные)'!$E$12*1000)+'[1]5. Плата за УРП'!$D$6</f>
        <v>3480.832000233991</v>
      </c>
      <c r="O121" s="34">
        <f>SUMIFS('[1]1. Отчет АТС'!$C:$C,'[1]1. Отчет АТС'!$A:$A,$A121,'[1]1. Отчет АТС'!$B:$B,13)+'[1]2. Иные услуги'!$D$11+('[1]3. Услуги по передаче'!$H$10)+('[1]4. СН (Установленные)'!$E$12*1000)+'[1]5. Плата за УРП'!$D$6</f>
        <v>3476.3020002339908</v>
      </c>
      <c r="P121" s="34">
        <f>SUMIFS('[1]1. Отчет АТС'!$C:$C,'[1]1. Отчет АТС'!$A:$A,$A121,'[1]1. Отчет АТС'!$B:$B,14)+'[1]2. Иные услуги'!$D$11+('[1]3. Услуги по передаче'!$H$10)+('[1]4. СН (Установленные)'!$E$12*1000)+'[1]5. Плата за УРП'!$D$6</f>
        <v>3480.7020002339909</v>
      </c>
      <c r="Q121" s="34">
        <f>SUMIFS('[1]1. Отчет АТС'!$C:$C,'[1]1. Отчет АТС'!$A:$A,$A121,'[1]1. Отчет АТС'!$B:$B,15)+'[1]2. Иные услуги'!$D$11+('[1]3. Услуги по передаче'!$H$10)+('[1]4. СН (Установленные)'!$E$12*1000)+'[1]5. Плата за УРП'!$D$6</f>
        <v>3480.7220002339909</v>
      </c>
      <c r="R121" s="34">
        <f>SUMIFS('[1]1. Отчет АТС'!$C:$C,'[1]1. Отчет АТС'!$A:$A,$A121,'[1]1. Отчет АТС'!$B:$B,16)+'[1]2. Иные услуги'!$D$11+('[1]3. Услуги по передаче'!$H$10)+('[1]4. СН (Установленные)'!$E$12*1000)+'[1]5. Плата за УРП'!$D$6</f>
        <v>3510.4020002339912</v>
      </c>
      <c r="S121" s="34">
        <f>SUMIFS('[1]1. Отчет АТС'!$C:$C,'[1]1. Отчет АТС'!$A:$A,$A121,'[1]1. Отчет АТС'!$B:$B,17)+'[1]2. Иные услуги'!$D$11+('[1]3. Услуги по передаче'!$H$10)+('[1]4. СН (Установленные)'!$E$12*1000)+'[1]5. Плата за УРП'!$D$6</f>
        <v>3517.5220002339911</v>
      </c>
      <c r="T121" s="34">
        <f>SUMIFS('[1]1. Отчет АТС'!$C:$C,'[1]1. Отчет АТС'!$A:$A,$A121,'[1]1. Отчет АТС'!$B:$B,18)+'[1]2. Иные услуги'!$D$11+('[1]3. Услуги по передаче'!$H$10)+('[1]4. СН (Установленные)'!$E$12*1000)+'[1]5. Плата за УРП'!$D$6</f>
        <v>3514.7320002339911</v>
      </c>
      <c r="U121" s="34">
        <f>SUMIFS('[1]1. Отчет АТС'!$C:$C,'[1]1. Отчет АТС'!$A:$A,$A121,'[1]1. Отчет АТС'!$B:$B,19)+'[1]2. Иные услуги'!$D$11+('[1]3. Услуги по передаче'!$H$10)+('[1]4. СН (Установленные)'!$E$12*1000)+'[1]5. Плата за УРП'!$D$6</f>
        <v>3485.662000233991</v>
      </c>
      <c r="V121" s="34">
        <f>SUMIFS('[1]1. Отчет АТС'!$C:$C,'[1]1. Отчет АТС'!$A:$A,$A121,'[1]1. Отчет АТС'!$B:$B,20)+'[1]2. Иные услуги'!$D$11+('[1]3. Услуги по передаче'!$H$10)+('[1]4. СН (Установленные)'!$E$12*1000)+'[1]5. Плата за УРП'!$D$6</f>
        <v>3513.1620002339905</v>
      </c>
      <c r="W121" s="34">
        <f>SUMIFS('[1]1. Отчет АТС'!$C:$C,'[1]1. Отчет АТС'!$A:$A,$A121,'[1]1. Отчет АТС'!$B:$B,21)+'[1]2. Иные услуги'!$D$11+('[1]3. Услуги по передаче'!$H$10)+('[1]4. СН (Установленные)'!$E$12*1000)+'[1]5. Плата за УРП'!$D$6</f>
        <v>3496.9220002339907</v>
      </c>
      <c r="X121" s="34">
        <f>SUMIFS('[1]1. Отчет АТС'!$C:$C,'[1]1. Отчет АТС'!$A:$A,$A121,'[1]1. Отчет АТС'!$B:$B,22)+'[1]2. Иные услуги'!$D$11+('[1]3. Услуги по передаче'!$H$10)+('[1]4. СН (Установленные)'!$E$12*1000)+'[1]5. Плата за УРП'!$D$6</f>
        <v>3391.832000233991</v>
      </c>
      <c r="Y121" s="34">
        <f>SUMIFS('[1]1. Отчет АТС'!$C:$C,'[1]1. Отчет АТС'!$A:$A,$A121,'[1]1. Отчет АТС'!$B:$B,23)+'[1]2. Иные услуги'!$D$11+('[1]3. Услуги по передаче'!$H$10)+('[1]4. СН (Установленные)'!$E$12*1000)+'[1]5. Плата за УРП'!$D$6</f>
        <v>2895.1320002339908</v>
      </c>
    </row>
    <row r="122" spans="1:25" ht="15">
      <c r="A122" s="33">
        <v>45453</v>
      </c>
      <c r="B122" s="34">
        <f>SUMIFS('[1]1. Отчет АТС'!$C:$C,'[1]1. Отчет АТС'!$A:$A,$A122,'[1]1. Отчет АТС'!$B:$B,0)+'[1]2. Иные услуги'!$D$11+('[1]3. Услуги по передаче'!$H$10)+('[1]4. СН (Установленные)'!$E$12*1000)+'[1]5. Плата за УРП'!$D$6</f>
        <v>2526.0020002339907</v>
      </c>
      <c r="C122" s="34">
        <f>SUMIFS('[1]1. Отчет АТС'!$C:$C,'[1]1. Отчет АТС'!$A:$A,$A122,'[1]1. Отчет АТС'!$B:$B,1)+'[1]2. Иные услуги'!$D$11+('[1]3. Услуги по передаче'!$H$10)+('[1]4. СН (Установленные)'!$E$12*1000)+'[1]5. Плата за УРП'!$D$6</f>
        <v>2382.2420002339909</v>
      </c>
      <c r="D122" s="34">
        <f>SUMIFS('[1]1. Отчет АТС'!$C:$C,'[1]1. Отчет АТС'!$A:$A,$A122,'[1]1. Отчет АТС'!$B:$B,2)+'[1]2. Иные услуги'!$D$11+('[1]3. Услуги по передаче'!$H$10)+('[1]4. СН (Установленные)'!$E$12*1000)+'[1]5. Плата за УРП'!$D$6</f>
        <v>2255.352000233991</v>
      </c>
      <c r="E122" s="34">
        <f>SUMIFS('[1]1. Отчет АТС'!$C:$C,'[1]1. Отчет АТС'!$A:$A,$A122,'[1]1. Отчет АТС'!$B:$B,3)+'[1]2. Иные услуги'!$D$11+('[1]3. Услуги по передаче'!$H$10)+('[1]4. СН (Установленные)'!$E$12*1000)+'[1]5. Плата за УРП'!$D$6</f>
        <v>2204.1520002339907</v>
      </c>
      <c r="F122" s="34">
        <f>SUMIFS('[1]1. Отчет АТС'!$C:$C,'[1]1. Отчет АТС'!$A:$A,$A122,'[1]1. Отчет АТС'!$B:$B,4)+'[1]2. Иные услуги'!$D$11+('[1]3. Услуги по передаче'!$H$10)+('[1]4. СН (Установленные)'!$E$12*1000)+'[1]5. Плата за УРП'!$D$6</f>
        <v>2107.4720002339909</v>
      </c>
      <c r="G122" s="34">
        <f>SUMIFS('[1]1. Отчет АТС'!$C:$C,'[1]1. Отчет АТС'!$A:$A,$A122,'[1]1. Отчет АТС'!$B:$B,5)+'[1]2. Иные услуги'!$D$11+('[1]3. Услуги по передаче'!$H$10)+('[1]4. СН (Установленные)'!$E$12*1000)+'[1]5. Плата за УРП'!$D$6</f>
        <v>2349.7120002339907</v>
      </c>
      <c r="H122" s="34">
        <f>SUMIFS('[1]1. Отчет АТС'!$C:$C,'[1]1. Отчет АТС'!$A:$A,$A122,'[1]1. Отчет АТС'!$B:$B,6)+'[1]2. Иные услуги'!$D$11+('[1]3. Услуги по передаче'!$H$10)+('[1]4. СН (Установленные)'!$E$12*1000)+'[1]5. Плата за УРП'!$D$6</f>
        <v>2505.5620002339911</v>
      </c>
      <c r="I122" s="34">
        <f>SUMIFS('[1]1. Отчет АТС'!$C:$C,'[1]1. Отчет АТС'!$A:$A,$A122,'[1]1. Отчет АТС'!$B:$B,7)+'[1]2. Иные услуги'!$D$11+('[1]3. Услуги по передаче'!$H$10)+('[1]4. СН (Установленные)'!$E$12*1000)+'[1]5. Плата за УРП'!$D$6</f>
        <v>2862.2520002339907</v>
      </c>
      <c r="J122" s="34">
        <f>SUMIFS('[1]1. Отчет АТС'!$C:$C,'[1]1. Отчет АТС'!$A:$A,$A122,'[1]1. Отчет АТС'!$B:$B,8)+'[1]2. Иные услуги'!$D$11+('[1]3. Услуги по передаче'!$H$10)+('[1]4. СН (Установленные)'!$E$12*1000)+'[1]5. Плата за УРП'!$D$6</f>
        <v>3474.6720002339907</v>
      </c>
      <c r="K122" s="34">
        <f>SUMIFS('[1]1. Отчет АТС'!$C:$C,'[1]1. Отчет АТС'!$A:$A,$A122,'[1]1. Отчет АТС'!$B:$B,9)+'[1]2. Иные услуги'!$D$11+('[1]3. Услуги по передаче'!$H$10)+('[1]4. СН (Установленные)'!$E$12*1000)+'[1]5. Плата за УРП'!$D$6</f>
        <v>3512.7420002339904</v>
      </c>
      <c r="L122" s="34">
        <f>SUMIFS('[1]1. Отчет АТС'!$C:$C,'[1]1. Отчет АТС'!$A:$A,$A122,'[1]1. Отчет АТС'!$B:$B,10)+'[1]2. Иные услуги'!$D$11+('[1]3. Услуги по передаче'!$H$10)+('[1]4. СН (Установленные)'!$E$12*1000)+'[1]5. Плата за УРП'!$D$6</f>
        <v>3522.4320002339909</v>
      </c>
      <c r="M122" s="34">
        <f>SUMIFS('[1]1. Отчет АТС'!$C:$C,'[1]1. Отчет АТС'!$A:$A,$A122,'[1]1. Отчет АТС'!$B:$B,11)+'[1]2. Иные услуги'!$D$11+('[1]3. Услуги по передаче'!$H$10)+('[1]4. СН (Установленные)'!$E$12*1000)+'[1]5. Плата за УРП'!$D$6</f>
        <v>3520.9120002339905</v>
      </c>
      <c r="N122" s="34">
        <f>SUMIFS('[1]1. Отчет АТС'!$C:$C,'[1]1. Отчет АТС'!$A:$A,$A122,'[1]1. Отчет АТС'!$B:$B,12)+'[1]2. Иные услуги'!$D$11+('[1]3. Услуги по передаче'!$H$10)+('[1]4. СН (Установленные)'!$E$12*1000)+'[1]5. Плата за УРП'!$D$6</f>
        <v>3523.8120002339911</v>
      </c>
      <c r="O122" s="34">
        <f>SUMIFS('[1]1. Отчет АТС'!$C:$C,'[1]1. Отчет АТС'!$A:$A,$A122,'[1]1. Отчет АТС'!$B:$B,13)+'[1]2. Иные услуги'!$D$11+('[1]3. Услуги по передаче'!$H$10)+('[1]4. СН (Установленные)'!$E$12*1000)+'[1]5. Плата за УРП'!$D$6</f>
        <v>3524.1320002339908</v>
      </c>
      <c r="P122" s="34">
        <f>SUMIFS('[1]1. Отчет АТС'!$C:$C,'[1]1. Отчет АТС'!$A:$A,$A122,'[1]1. Отчет АТС'!$B:$B,14)+'[1]2. Иные услуги'!$D$11+('[1]3. Услуги по передаче'!$H$10)+('[1]4. СН (Установленные)'!$E$12*1000)+'[1]5. Плата за УРП'!$D$6</f>
        <v>3538.5620002339911</v>
      </c>
      <c r="Q122" s="34">
        <f>SUMIFS('[1]1. Отчет АТС'!$C:$C,'[1]1. Отчет АТС'!$A:$A,$A122,'[1]1. Отчет АТС'!$B:$B,15)+'[1]2. Иные услуги'!$D$11+('[1]3. Услуги по передаче'!$H$10)+('[1]4. СН (Установленные)'!$E$12*1000)+'[1]5. Плата за УРП'!$D$6</f>
        <v>3538.8720002339905</v>
      </c>
      <c r="R122" s="34">
        <f>SUMIFS('[1]1. Отчет АТС'!$C:$C,'[1]1. Отчет АТС'!$A:$A,$A122,'[1]1. Отчет АТС'!$B:$B,16)+'[1]2. Иные услуги'!$D$11+('[1]3. Услуги по передаче'!$H$10)+('[1]4. СН (Установленные)'!$E$12*1000)+'[1]5. Плата за УРП'!$D$6</f>
        <v>3557.3020002339908</v>
      </c>
      <c r="S122" s="34">
        <f>SUMIFS('[1]1. Отчет АТС'!$C:$C,'[1]1. Отчет АТС'!$A:$A,$A122,'[1]1. Отчет АТС'!$B:$B,17)+'[1]2. Иные услуги'!$D$11+('[1]3. Услуги по передаче'!$H$10)+('[1]4. СН (Установленные)'!$E$12*1000)+'[1]5. Плата за УРП'!$D$6</f>
        <v>3541.8320002339906</v>
      </c>
      <c r="T122" s="34">
        <f>SUMIFS('[1]1. Отчет АТС'!$C:$C,'[1]1. Отчет АТС'!$A:$A,$A122,'[1]1. Отчет АТС'!$B:$B,18)+'[1]2. Иные услуги'!$D$11+('[1]3. Услуги по передаче'!$H$10)+('[1]4. СН (Установленные)'!$E$12*1000)+'[1]5. Плата за УРП'!$D$6</f>
        <v>3540.0520002339908</v>
      </c>
      <c r="U122" s="34">
        <f>SUMIFS('[1]1. Отчет АТС'!$C:$C,'[1]1. Отчет АТС'!$A:$A,$A122,'[1]1. Отчет АТС'!$B:$B,19)+'[1]2. Иные услуги'!$D$11+('[1]3. Услуги по передаче'!$H$10)+('[1]4. СН (Установленные)'!$E$12*1000)+'[1]5. Плата за УРП'!$D$6</f>
        <v>3509.642000233991</v>
      </c>
      <c r="V122" s="34">
        <f>SUMIFS('[1]1. Отчет АТС'!$C:$C,'[1]1. Отчет АТС'!$A:$A,$A122,'[1]1. Отчет АТС'!$B:$B,20)+'[1]2. Иные услуги'!$D$11+('[1]3. Услуги по передаче'!$H$10)+('[1]4. СН (Установленные)'!$E$12*1000)+'[1]5. Плата за УРП'!$D$6</f>
        <v>3526.8220002339904</v>
      </c>
      <c r="W122" s="34">
        <f>SUMIFS('[1]1. Отчет АТС'!$C:$C,'[1]1. Отчет АТС'!$A:$A,$A122,'[1]1. Отчет АТС'!$B:$B,21)+'[1]2. Иные услуги'!$D$11+('[1]3. Услуги по передаче'!$H$10)+('[1]4. СН (Установленные)'!$E$12*1000)+'[1]5. Плата за УРП'!$D$6</f>
        <v>3519.1820002339909</v>
      </c>
      <c r="X122" s="34">
        <f>SUMIFS('[1]1. Отчет АТС'!$C:$C,'[1]1. Отчет АТС'!$A:$A,$A122,'[1]1. Отчет АТС'!$B:$B,22)+'[1]2. Иные услуги'!$D$11+('[1]3. Услуги по передаче'!$H$10)+('[1]4. СН (Установленные)'!$E$12*1000)+'[1]5. Плата за УРП'!$D$6</f>
        <v>3379.9320002339909</v>
      </c>
      <c r="Y122" s="34">
        <f>SUMIFS('[1]1. Отчет АТС'!$C:$C,'[1]1. Отчет АТС'!$A:$A,$A122,'[1]1. Отчет АТС'!$B:$B,23)+'[1]2. Иные услуги'!$D$11+('[1]3. Услуги по передаче'!$H$10)+('[1]4. СН (Установленные)'!$E$12*1000)+'[1]5. Плата за УРП'!$D$6</f>
        <v>2843.4420002339912</v>
      </c>
    </row>
    <row r="123" spans="1:25" ht="15">
      <c r="A123" s="33">
        <v>45454</v>
      </c>
      <c r="B123" s="34">
        <f>SUMIFS('[1]1. Отчет АТС'!$C:$C,'[1]1. Отчет АТС'!$A:$A,$A123,'[1]1. Отчет АТС'!$B:$B,0)+'[1]2. Иные услуги'!$D$11+('[1]3. Услуги по передаче'!$H$10)+('[1]4. СН (Установленные)'!$E$12*1000)+'[1]5. Плата за УРП'!$D$6</f>
        <v>2506.1320002339908</v>
      </c>
      <c r="C123" s="34">
        <f>SUMIFS('[1]1. Отчет АТС'!$C:$C,'[1]1. Отчет АТС'!$A:$A,$A123,'[1]1. Отчет АТС'!$B:$B,1)+'[1]2. Иные услуги'!$D$11+('[1]3. Услуги по передаче'!$H$10)+('[1]4. СН (Установленные)'!$E$12*1000)+'[1]5. Плата за УРП'!$D$6</f>
        <v>2381.8420002339908</v>
      </c>
      <c r="D123" s="34">
        <f>SUMIFS('[1]1. Отчет АТС'!$C:$C,'[1]1. Отчет АТС'!$A:$A,$A123,'[1]1. Отчет АТС'!$B:$B,2)+'[1]2. Иные услуги'!$D$11+('[1]3. Услуги по передаче'!$H$10)+('[1]4. СН (Установленные)'!$E$12*1000)+'[1]5. Плата за УРП'!$D$6</f>
        <v>2220.2920002339906</v>
      </c>
      <c r="E123" s="34">
        <f>SUMIFS('[1]1. Отчет АТС'!$C:$C,'[1]1. Отчет АТС'!$A:$A,$A123,'[1]1. Отчет АТС'!$B:$B,3)+'[1]2. Иные услуги'!$D$11+('[1]3. Услуги по передаче'!$H$10)+('[1]4. СН (Установленные)'!$E$12*1000)+'[1]5. Плата за УРП'!$D$6</f>
        <v>2103.1920002339907</v>
      </c>
      <c r="F123" s="34">
        <f>SUMIFS('[1]1. Отчет АТС'!$C:$C,'[1]1. Отчет АТС'!$A:$A,$A123,'[1]1. Отчет АТС'!$B:$B,4)+'[1]2. Иные услуги'!$D$11+('[1]3. Услуги по передаче'!$H$10)+('[1]4. СН (Установленные)'!$E$12*1000)+'[1]5. Плата за УРП'!$D$6</f>
        <v>2061.7520002339907</v>
      </c>
      <c r="G123" s="34">
        <f>SUMIFS('[1]1. Отчет АТС'!$C:$C,'[1]1. Отчет АТС'!$A:$A,$A123,'[1]1. Отчет АТС'!$B:$B,5)+'[1]2. Иные услуги'!$D$11+('[1]3. Услуги по передаче'!$H$10)+('[1]4. СН (Установленные)'!$E$12*1000)+'[1]5. Плата за УРП'!$D$6</f>
        <v>1586.3220002339908</v>
      </c>
      <c r="H123" s="34">
        <f>SUMIFS('[1]1. Отчет АТС'!$C:$C,'[1]1. Отчет АТС'!$A:$A,$A123,'[1]1. Отчет АТС'!$B:$B,6)+'[1]2. Иные услуги'!$D$11+('[1]3. Услуги по передаче'!$H$10)+('[1]4. СН (Установленные)'!$E$12*1000)+'[1]5. Плата за УРП'!$D$6</f>
        <v>2503.7420002339909</v>
      </c>
      <c r="I123" s="34">
        <f>SUMIFS('[1]1. Отчет АТС'!$C:$C,'[1]1. Отчет АТС'!$A:$A,$A123,'[1]1. Отчет АТС'!$B:$B,7)+'[1]2. Иные услуги'!$D$11+('[1]3. Услуги по передаче'!$H$10)+('[1]4. СН (Установленные)'!$E$12*1000)+'[1]5. Плата за УРП'!$D$6</f>
        <v>2835.7920002339911</v>
      </c>
      <c r="J123" s="34">
        <f>SUMIFS('[1]1. Отчет АТС'!$C:$C,'[1]1. Отчет АТС'!$A:$A,$A123,'[1]1. Отчет АТС'!$B:$B,8)+'[1]2. Иные услуги'!$D$11+('[1]3. Услуги по передаче'!$H$10)+('[1]4. СН (Установленные)'!$E$12*1000)+'[1]5. Плата за УРП'!$D$6</f>
        <v>3264.5520002339908</v>
      </c>
      <c r="K123" s="34">
        <f>SUMIFS('[1]1. Отчет АТС'!$C:$C,'[1]1. Отчет АТС'!$A:$A,$A123,'[1]1. Отчет АТС'!$B:$B,9)+'[1]2. Иные услуги'!$D$11+('[1]3. Услуги по передаче'!$H$10)+('[1]4. СН (Установленные)'!$E$12*1000)+'[1]5. Плата за УРП'!$D$6</f>
        <v>3525.392000233991</v>
      </c>
      <c r="L123" s="34">
        <f>SUMIFS('[1]1. Отчет АТС'!$C:$C,'[1]1. Отчет АТС'!$A:$A,$A123,'[1]1. Отчет АТС'!$B:$B,10)+'[1]2. Иные услуги'!$D$11+('[1]3. Услуги по передаче'!$H$10)+('[1]4. СН (Установленные)'!$E$12*1000)+'[1]5. Плата за УРП'!$D$6</f>
        <v>3530.7120002339907</v>
      </c>
      <c r="M123" s="34">
        <f>SUMIFS('[1]1. Отчет АТС'!$C:$C,'[1]1. Отчет АТС'!$A:$A,$A123,'[1]1. Отчет АТС'!$B:$B,11)+'[1]2. Иные услуги'!$D$11+('[1]3. Услуги по передаче'!$H$10)+('[1]4. СН (Установленные)'!$E$12*1000)+'[1]5. Плата за УРП'!$D$6</f>
        <v>3548.2320002339911</v>
      </c>
      <c r="N123" s="34">
        <f>SUMIFS('[1]1. Отчет АТС'!$C:$C,'[1]1. Отчет АТС'!$A:$A,$A123,'[1]1. Отчет АТС'!$B:$B,12)+'[1]2. Иные услуги'!$D$11+('[1]3. Услуги по передаче'!$H$10)+('[1]4. СН (Установленные)'!$E$12*1000)+'[1]5. Плата за УРП'!$D$6</f>
        <v>3552.6220002339905</v>
      </c>
      <c r="O123" s="34">
        <f>SUMIFS('[1]1. Отчет АТС'!$C:$C,'[1]1. Отчет АТС'!$A:$A,$A123,'[1]1. Отчет АТС'!$B:$B,13)+'[1]2. Иные услуги'!$D$11+('[1]3. Услуги по передаче'!$H$10)+('[1]4. СН (Установленные)'!$E$12*1000)+'[1]5. Плата за УРП'!$D$6</f>
        <v>3547.5420002339906</v>
      </c>
      <c r="P123" s="34">
        <f>SUMIFS('[1]1. Отчет АТС'!$C:$C,'[1]1. Отчет АТС'!$A:$A,$A123,'[1]1. Отчет АТС'!$B:$B,14)+'[1]2. Иные услуги'!$D$11+('[1]3. Услуги по передаче'!$H$10)+('[1]4. СН (Установленные)'!$E$12*1000)+'[1]5. Плата за УРП'!$D$6</f>
        <v>3573.8120002339911</v>
      </c>
      <c r="Q123" s="34">
        <f>SUMIFS('[1]1. Отчет АТС'!$C:$C,'[1]1. Отчет АТС'!$A:$A,$A123,'[1]1. Отчет АТС'!$B:$B,15)+'[1]2. Иные услуги'!$D$11+('[1]3. Услуги по передаче'!$H$10)+('[1]4. СН (Установленные)'!$E$12*1000)+'[1]5. Плата за УРП'!$D$6</f>
        <v>3597.4920002339904</v>
      </c>
      <c r="R123" s="34">
        <f>SUMIFS('[1]1. Отчет АТС'!$C:$C,'[1]1. Отчет АТС'!$A:$A,$A123,'[1]1. Отчет АТС'!$B:$B,16)+'[1]2. Иные услуги'!$D$11+('[1]3. Услуги по передаче'!$H$10)+('[1]4. СН (Установленные)'!$E$12*1000)+'[1]5. Плата за УРП'!$D$6</f>
        <v>3624.4120002339905</v>
      </c>
      <c r="S123" s="34">
        <f>SUMIFS('[1]1. Отчет АТС'!$C:$C,'[1]1. Отчет АТС'!$A:$A,$A123,'[1]1. Отчет АТС'!$B:$B,17)+'[1]2. Иные услуги'!$D$11+('[1]3. Услуги по передаче'!$H$10)+('[1]4. СН (Установленные)'!$E$12*1000)+'[1]5. Плата за УРП'!$D$6</f>
        <v>3596.3120002339911</v>
      </c>
      <c r="T123" s="34">
        <f>SUMIFS('[1]1. Отчет АТС'!$C:$C,'[1]1. Отчет АТС'!$A:$A,$A123,'[1]1. Отчет АТС'!$B:$B,18)+'[1]2. Иные услуги'!$D$11+('[1]3. Услуги по передаче'!$H$10)+('[1]4. СН (Установленные)'!$E$12*1000)+'[1]5. Плата за УРП'!$D$6</f>
        <v>3551.6120002339903</v>
      </c>
      <c r="U123" s="34">
        <f>SUMIFS('[1]1. Отчет АТС'!$C:$C,'[1]1. Отчет АТС'!$A:$A,$A123,'[1]1. Отчет АТС'!$B:$B,19)+'[1]2. Иные услуги'!$D$11+('[1]3. Услуги по передаче'!$H$10)+('[1]4. СН (Установленные)'!$E$12*1000)+'[1]5. Плата за УРП'!$D$6</f>
        <v>3512.8420002339908</v>
      </c>
      <c r="V123" s="34">
        <f>SUMIFS('[1]1. Отчет АТС'!$C:$C,'[1]1. Отчет АТС'!$A:$A,$A123,'[1]1. Отчет АТС'!$B:$B,20)+'[1]2. Иные услуги'!$D$11+('[1]3. Услуги по передаче'!$H$10)+('[1]4. СН (Установленные)'!$E$12*1000)+'[1]5. Плата за УРП'!$D$6</f>
        <v>3525.7020002339905</v>
      </c>
      <c r="W123" s="34">
        <f>SUMIFS('[1]1. Отчет АТС'!$C:$C,'[1]1. Отчет АТС'!$A:$A,$A123,'[1]1. Отчет АТС'!$B:$B,21)+'[1]2. Иные услуги'!$D$11+('[1]3. Услуги по передаче'!$H$10)+('[1]4. СН (Установленные)'!$E$12*1000)+'[1]5. Плата за УРП'!$D$6</f>
        <v>3516.8120002339911</v>
      </c>
      <c r="X123" s="34">
        <f>SUMIFS('[1]1. Отчет АТС'!$C:$C,'[1]1. Отчет АТС'!$A:$A,$A123,'[1]1. Отчет АТС'!$B:$B,22)+'[1]2. Иные услуги'!$D$11+('[1]3. Услуги по передаче'!$H$10)+('[1]4. СН (Установленные)'!$E$12*1000)+'[1]5. Плата за УРП'!$D$6</f>
        <v>3426.582000233991</v>
      </c>
      <c r="Y123" s="34">
        <f>SUMIFS('[1]1. Отчет АТС'!$C:$C,'[1]1. Отчет АТС'!$A:$A,$A123,'[1]1. Отчет АТС'!$B:$B,23)+'[1]2. Иные услуги'!$D$11+('[1]3. Услуги по передаче'!$H$10)+('[1]4. СН (Установленные)'!$E$12*1000)+'[1]5. Плата за УРП'!$D$6</f>
        <v>2903.6920002339912</v>
      </c>
    </row>
    <row r="124" spans="1:25" ht="15">
      <c r="A124" s="33">
        <v>45455</v>
      </c>
      <c r="B124" s="34">
        <f>SUMIFS('[1]1. Отчет АТС'!$C:$C,'[1]1. Отчет АТС'!$A:$A,$A124,'[1]1. Отчет АТС'!$B:$B,0)+'[1]2. Иные услуги'!$D$11+('[1]3. Услуги по передаче'!$H$10)+('[1]4. СН (Установленные)'!$E$12*1000)+'[1]5. Плата за УРП'!$D$6</f>
        <v>2633.8620002339912</v>
      </c>
      <c r="C124" s="34">
        <f>SUMIFS('[1]1. Отчет АТС'!$C:$C,'[1]1. Отчет АТС'!$A:$A,$A124,'[1]1. Отчет АТС'!$B:$B,1)+'[1]2. Иные услуги'!$D$11+('[1]3. Услуги по передаче'!$H$10)+('[1]4. СН (Установленные)'!$E$12*1000)+'[1]5. Плата за УРП'!$D$6</f>
        <v>2554.6320002339908</v>
      </c>
      <c r="D124" s="34">
        <f>SUMIFS('[1]1. Отчет АТС'!$C:$C,'[1]1. Отчет АТС'!$A:$A,$A124,'[1]1. Отчет АТС'!$B:$B,2)+'[1]2. Иные услуги'!$D$11+('[1]3. Услуги по передаче'!$H$10)+('[1]4. СН (Установленные)'!$E$12*1000)+'[1]5. Плата за УРП'!$D$6</f>
        <v>2417.3020002339908</v>
      </c>
      <c r="E124" s="34">
        <f>SUMIFS('[1]1. Отчет АТС'!$C:$C,'[1]1. Отчет АТС'!$A:$A,$A124,'[1]1. Отчет АТС'!$B:$B,3)+'[1]2. Иные услуги'!$D$11+('[1]3. Услуги по передаче'!$H$10)+('[1]4. СН (Установленные)'!$E$12*1000)+'[1]5. Плата за УРП'!$D$6</f>
        <v>2242.412000233991</v>
      </c>
      <c r="F124" s="34">
        <f>SUMIFS('[1]1. Отчет АТС'!$C:$C,'[1]1. Отчет АТС'!$A:$A,$A124,'[1]1. Отчет АТС'!$B:$B,4)+'[1]2. Иные услуги'!$D$11+('[1]3. Услуги по передаче'!$H$10)+('[1]4. СН (Установленные)'!$E$12*1000)+'[1]5. Плата за УРП'!$D$6</f>
        <v>2188.582000233991</v>
      </c>
      <c r="G124" s="34">
        <f>SUMIFS('[1]1. Отчет АТС'!$C:$C,'[1]1. Отчет АТС'!$A:$A,$A124,'[1]1. Отчет АТС'!$B:$B,5)+'[1]2. Иные услуги'!$D$11+('[1]3. Услуги по передаче'!$H$10)+('[1]4. СН (Установленные)'!$E$12*1000)+'[1]5. Плата за УРП'!$D$6</f>
        <v>2279.5320002339909</v>
      </c>
      <c r="H124" s="34">
        <f>SUMIFS('[1]1. Отчет АТС'!$C:$C,'[1]1. Отчет АТС'!$A:$A,$A124,'[1]1. Отчет АТС'!$B:$B,6)+'[1]2. Иные услуги'!$D$11+('[1]3. Услуги по передаче'!$H$10)+('[1]4. СН (Установленные)'!$E$12*1000)+'[1]5. Плата за УРП'!$D$6</f>
        <v>2311.0120002339909</v>
      </c>
      <c r="I124" s="34">
        <f>SUMIFS('[1]1. Отчет АТС'!$C:$C,'[1]1. Отчет АТС'!$A:$A,$A124,'[1]1. Отчет АТС'!$B:$B,7)+'[1]2. Иные услуги'!$D$11+('[1]3. Услуги по передаче'!$H$10)+('[1]4. СН (Установленные)'!$E$12*1000)+'[1]5. Плата за УРП'!$D$6</f>
        <v>2601.1320002339908</v>
      </c>
      <c r="J124" s="34">
        <f>SUMIFS('[1]1. Отчет АТС'!$C:$C,'[1]1. Отчет АТС'!$A:$A,$A124,'[1]1. Отчет АТС'!$B:$B,8)+'[1]2. Иные услуги'!$D$11+('[1]3. Услуги по передаче'!$H$10)+('[1]4. СН (Установленные)'!$E$12*1000)+'[1]5. Плата за УРП'!$D$6</f>
        <v>2945.6720002339907</v>
      </c>
      <c r="K124" s="34">
        <f>SUMIFS('[1]1. Отчет АТС'!$C:$C,'[1]1. Отчет АТС'!$A:$A,$A124,'[1]1. Отчет АТС'!$B:$B,9)+'[1]2. Иные услуги'!$D$11+('[1]3. Услуги по передаче'!$H$10)+('[1]4. СН (Установленные)'!$E$12*1000)+'[1]5. Плата за УРП'!$D$6</f>
        <v>3448.2020002339909</v>
      </c>
      <c r="L124" s="34">
        <f>SUMIFS('[1]1. Отчет АТС'!$C:$C,'[1]1. Отчет АТС'!$A:$A,$A124,'[1]1. Отчет АТС'!$B:$B,10)+'[1]2. Иные услуги'!$D$11+('[1]3. Услуги по передаче'!$H$10)+('[1]4. СН (Установленные)'!$E$12*1000)+'[1]5. Плата за УРП'!$D$6</f>
        <v>3515.2920002339906</v>
      </c>
      <c r="M124" s="34">
        <f>SUMIFS('[1]1. Отчет АТС'!$C:$C,'[1]1. Отчет АТС'!$A:$A,$A124,'[1]1. Отчет АТС'!$B:$B,11)+'[1]2. Иные услуги'!$D$11+('[1]3. Услуги по передаче'!$H$10)+('[1]4. СН (Установленные)'!$E$12*1000)+'[1]5. Плата за УРП'!$D$6</f>
        <v>3528.5020002339907</v>
      </c>
      <c r="N124" s="34">
        <f>SUMIFS('[1]1. Отчет АТС'!$C:$C,'[1]1. Отчет АТС'!$A:$A,$A124,'[1]1. Отчет АТС'!$B:$B,12)+'[1]2. Иные услуги'!$D$11+('[1]3. Услуги по передаче'!$H$10)+('[1]4. СН (Установленные)'!$E$12*1000)+'[1]5. Плата за УРП'!$D$6</f>
        <v>3528.4120002339905</v>
      </c>
      <c r="O124" s="34">
        <f>SUMIFS('[1]1. Отчет АТС'!$C:$C,'[1]1. Отчет АТС'!$A:$A,$A124,'[1]1. Отчет АТС'!$B:$B,13)+'[1]2. Иные услуги'!$D$11+('[1]3. Услуги по передаче'!$H$10)+('[1]4. СН (Установленные)'!$E$12*1000)+'[1]5. Плата за УРП'!$D$6</f>
        <v>3524.5520002339908</v>
      </c>
      <c r="P124" s="34">
        <f>SUMIFS('[1]1. Отчет АТС'!$C:$C,'[1]1. Отчет АТС'!$A:$A,$A124,'[1]1. Отчет АТС'!$B:$B,14)+'[1]2. Иные услуги'!$D$11+('[1]3. Услуги по передаче'!$H$10)+('[1]4. СН (Установленные)'!$E$12*1000)+'[1]5. Плата за УРП'!$D$6</f>
        <v>3525.5520002339908</v>
      </c>
      <c r="Q124" s="34">
        <f>SUMIFS('[1]1. Отчет АТС'!$C:$C,'[1]1. Отчет АТС'!$A:$A,$A124,'[1]1. Отчет АТС'!$B:$B,15)+'[1]2. Иные услуги'!$D$11+('[1]3. Услуги по передаче'!$H$10)+('[1]4. СН (Установленные)'!$E$12*1000)+'[1]5. Плата за УРП'!$D$6</f>
        <v>3524.8220002339904</v>
      </c>
      <c r="R124" s="34">
        <f>SUMIFS('[1]1. Отчет АТС'!$C:$C,'[1]1. Отчет АТС'!$A:$A,$A124,'[1]1. Отчет АТС'!$B:$B,16)+'[1]2. Иные услуги'!$D$11+('[1]3. Услуги по передаче'!$H$10)+('[1]4. СН (Установленные)'!$E$12*1000)+'[1]5. Плата за УРП'!$D$6</f>
        <v>3521.8420002339908</v>
      </c>
      <c r="S124" s="34">
        <f>SUMIFS('[1]1. Отчет АТС'!$C:$C,'[1]1. Отчет АТС'!$A:$A,$A124,'[1]1. Отчет АТС'!$B:$B,17)+'[1]2. Иные услуги'!$D$11+('[1]3. Услуги по передаче'!$H$10)+('[1]4. СН (Установленные)'!$E$12*1000)+'[1]5. Плата за УРП'!$D$6</f>
        <v>3499.7420002339904</v>
      </c>
      <c r="T124" s="34">
        <f>SUMIFS('[1]1. Отчет АТС'!$C:$C,'[1]1. Отчет АТС'!$A:$A,$A124,'[1]1. Отчет АТС'!$B:$B,18)+'[1]2. Иные услуги'!$D$11+('[1]3. Услуги по передаче'!$H$10)+('[1]4. СН (Установленные)'!$E$12*1000)+'[1]5. Плата за УРП'!$D$6</f>
        <v>3491.1120002339912</v>
      </c>
      <c r="U124" s="34">
        <f>SUMIFS('[1]1. Отчет АТС'!$C:$C,'[1]1. Отчет АТС'!$A:$A,$A124,'[1]1. Отчет АТС'!$B:$B,19)+'[1]2. Иные услуги'!$D$11+('[1]3. Услуги по передаче'!$H$10)+('[1]4. СН (Установленные)'!$E$12*1000)+'[1]5. Плата за УРП'!$D$6</f>
        <v>3458.142000233991</v>
      </c>
      <c r="V124" s="34">
        <f>SUMIFS('[1]1. Отчет АТС'!$C:$C,'[1]1. Отчет АТС'!$A:$A,$A124,'[1]1. Отчет АТС'!$B:$B,20)+'[1]2. Иные услуги'!$D$11+('[1]3. Услуги по передаче'!$H$10)+('[1]4. СН (Установленные)'!$E$12*1000)+'[1]5. Плата за УРП'!$D$6</f>
        <v>3496.0220002339911</v>
      </c>
      <c r="W124" s="34">
        <f>SUMIFS('[1]1. Отчет АТС'!$C:$C,'[1]1. Отчет АТС'!$A:$A,$A124,'[1]1. Отчет АТС'!$B:$B,21)+'[1]2. Иные услуги'!$D$11+('[1]3. Услуги по передаче'!$H$10)+('[1]4. СН (Установленные)'!$E$12*1000)+'[1]5. Плата за УРП'!$D$6</f>
        <v>3482.2120002339907</v>
      </c>
      <c r="X124" s="34">
        <f>SUMIFS('[1]1. Отчет АТС'!$C:$C,'[1]1. Отчет АТС'!$A:$A,$A124,'[1]1. Отчет АТС'!$B:$B,22)+'[1]2. Иные услуги'!$D$11+('[1]3. Услуги по передаче'!$H$10)+('[1]4. СН (Установленные)'!$E$12*1000)+'[1]5. Плата за УРП'!$D$6</f>
        <v>3202.4820002339911</v>
      </c>
      <c r="Y124" s="34">
        <f>SUMIFS('[1]1. Отчет АТС'!$C:$C,'[1]1. Отчет АТС'!$A:$A,$A124,'[1]1. Отчет АТС'!$B:$B,23)+'[1]2. Иные услуги'!$D$11+('[1]3. Услуги по передаче'!$H$10)+('[1]4. СН (Установленные)'!$E$12*1000)+'[1]5. Плата за УРП'!$D$6</f>
        <v>2803.9520002339909</v>
      </c>
    </row>
    <row r="125" spans="1:25" ht="15">
      <c r="A125" s="33">
        <v>45456</v>
      </c>
      <c r="B125" s="34">
        <f>SUMIFS('[1]1. Отчет АТС'!$C:$C,'[1]1. Отчет АТС'!$A:$A,$A125,'[1]1. Отчет АТС'!$B:$B,0)+'[1]2. Иные услуги'!$D$11+('[1]3. Услуги по передаче'!$H$10)+('[1]4. СН (Установленные)'!$E$12*1000)+'[1]5. Плата за УРП'!$D$6</f>
        <v>2595.9420002339912</v>
      </c>
      <c r="C125" s="34">
        <f>SUMIFS('[1]1. Отчет АТС'!$C:$C,'[1]1. Отчет АТС'!$A:$A,$A125,'[1]1. Отчет АТС'!$B:$B,1)+'[1]2. Иные услуги'!$D$11+('[1]3. Услуги по передаче'!$H$10)+('[1]4. СН (Установленные)'!$E$12*1000)+'[1]5. Плата за УРП'!$D$6</f>
        <v>2562.4920002339909</v>
      </c>
      <c r="D125" s="34">
        <f>SUMIFS('[1]1. Отчет АТС'!$C:$C,'[1]1. Отчет АТС'!$A:$A,$A125,'[1]1. Отчет АТС'!$B:$B,2)+'[1]2. Иные услуги'!$D$11+('[1]3. Услуги по передаче'!$H$10)+('[1]4. СН (Установленные)'!$E$12*1000)+'[1]5. Плата за УРП'!$D$6</f>
        <v>2428.9420002339907</v>
      </c>
      <c r="E125" s="34">
        <f>SUMIFS('[1]1. Отчет АТС'!$C:$C,'[1]1. Отчет АТС'!$A:$A,$A125,'[1]1. Отчет АТС'!$B:$B,3)+'[1]2. Иные услуги'!$D$11+('[1]3. Услуги по передаче'!$H$10)+('[1]4. СН (Установленные)'!$E$12*1000)+'[1]5. Плата за УРП'!$D$6</f>
        <v>2261.332000233991</v>
      </c>
      <c r="F125" s="34">
        <f>SUMIFS('[1]1. Отчет АТС'!$C:$C,'[1]1. Отчет АТС'!$A:$A,$A125,'[1]1. Отчет АТС'!$B:$B,4)+'[1]2. Иные услуги'!$D$11+('[1]3. Услуги по передаче'!$H$10)+('[1]4. СН (Установленные)'!$E$12*1000)+'[1]5. Плата за УРП'!$D$6</f>
        <v>2154.4520002339909</v>
      </c>
      <c r="G125" s="34">
        <f>SUMIFS('[1]1. Отчет АТС'!$C:$C,'[1]1. Отчет АТС'!$A:$A,$A125,'[1]1. Отчет АТС'!$B:$B,5)+'[1]2. Иные услуги'!$D$11+('[1]3. Услуги по передаче'!$H$10)+('[1]4. СН (Установленные)'!$E$12*1000)+'[1]5. Плата за УРП'!$D$6</f>
        <v>2448.8820002339908</v>
      </c>
      <c r="H125" s="34">
        <f>SUMIFS('[1]1. Отчет АТС'!$C:$C,'[1]1. Отчет АТС'!$A:$A,$A125,'[1]1. Отчет АТС'!$B:$B,6)+'[1]2. Иные услуги'!$D$11+('[1]3. Услуги по передаче'!$H$10)+('[1]4. СН (Установленные)'!$E$12*1000)+'[1]5. Плата за УРП'!$D$6</f>
        <v>2568.6120002339912</v>
      </c>
      <c r="I125" s="34">
        <f>SUMIFS('[1]1. Отчет АТС'!$C:$C,'[1]1. Отчет АТС'!$A:$A,$A125,'[1]1. Отчет АТС'!$B:$B,7)+'[1]2. Иные услуги'!$D$11+('[1]3. Услуги по передаче'!$H$10)+('[1]4. СН (Установленные)'!$E$12*1000)+'[1]5. Плата за УРП'!$D$6</f>
        <v>2871.6920002339912</v>
      </c>
      <c r="J125" s="34">
        <f>SUMIFS('[1]1. Отчет АТС'!$C:$C,'[1]1. Отчет АТС'!$A:$A,$A125,'[1]1. Отчет АТС'!$B:$B,8)+'[1]2. Иные услуги'!$D$11+('[1]3. Услуги по передаче'!$H$10)+('[1]4. СН (Установленные)'!$E$12*1000)+'[1]5. Плата за УРП'!$D$6</f>
        <v>3501.5720002339904</v>
      </c>
      <c r="K125" s="34">
        <f>SUMIFS('[1]1. Отчет АТС'!$C:$C,'[1]1. Отчет АТС'!$A:$A,$A125,'[1]1. Отчет АТС'!$B:$B,9)+'[1]2. Иные услуги'!$D$11+('[1]3. Услуги по передаче'!$H$10)+('[1]4. СН (Установленные)'!$E$12*1000)+'[1]5. Плата за УРП'!$D$6</f>
        <v>3548.4320002339909</v>
      </c>
      <c r="L125" s="34">
        <f>SUMIFS('[1]1. Отчет АТС'!$C:$C,'[1]1. Отчет АТС'!$A:$A,$A125,'[1]1. Отчет АТС'!$B:$B,10)+'[1]2. Иные услуги'!$D$11+('[1]3. Услуги по передаче'!$H$10)+('[1]4. СН (Установленные)'!$E$12*1000)+'[1]5. Плата за УРП'!$D$6</f>
        <v>3563.2220002339909</v>
      </c>
      <c r="M125" s="34">
        <f>SUMIFS('[1]1. Отчет АТС'!$C:$C,'[1]1. Отчет АТС'!$A:$A,$A125,'[1]1. Отчет АТС'!$B:$B,11)+'[1]2. Иные услуги'!$D$11+('[1]3. Услуги по передаче'!$H$10)+('[1]4. СН (Установленные)'!$E$12*1000)+'[1]5. Плата за УРП'!$D$6</f>
        <v>3573.1520002339912</v>
      </c>
      <c r="N125" s="34">
        <f>SUMIFS('[1]1. Отчет АТС'!$C:$C,'[1]1. Отчет АТС'!$A:$A,$A125,'[1]1. Отчет АТС'!$B:$B,12)+'[1]2. Иные услуги'!$D$11+('[1]3. Услуги по передаче'!$H$10)+('[1]4. СН (Установленные)'!$E$12*1000)+'[1]5. Плата за УРП'!$D$6</f>
        <v>3569.2020002339905</v>
      </c>
      <c r="O125" s="34">
        <f>SUMIFS('[1]1. Отчет АТС'!$C:$C,'[1]1. Отчет АТС'!$A:$A,$A125,'[1]1. Отчет АТС'!$B:$B,13)+'[1]2. Иные услуги'!$D$11+('[1]3. Услуги по передаче'!$H$10)+('[1]4. СН (Установленные)'!$E$12*1000)+'[1]5. Плата за УРП'!$D$6</f>
        <v>3572.9220002339907</v>
      </c>
      <c r="P125" s="34">
        <f>SUMIFS('[1]1. Отчет АТС'!$C:$C,'[1]1. Отчет АТС'!$A:$A,$A125,'[1]1. Отчет АТС'!$B:$B,14)+'[1]2. Иные услуги'!$D$11+('[1]3. Услуги по передаче'!$H$10)+('[1]4. СН (Установленные)'!$E$12*1000)+'[1]5. Плата за УРП'!$D$6</f>
        <v>3587.8820002339908</v>
      </c>
      <c r="Q125" s="34">
        <f>SUMIFS('[1]1. Отчет АТС'!$C:$C,'[1]1. Отчет АТС'!$A:$A,$A125,'[1]1. Отчет АТС'!$B:$B,15)+'[1]2. Иные услуги'!$D$11+('[1]3. Услуги по передаче'!$H$10)+('[1]4. СН (Установленные)'!$E$12*1000)+'[1]5. Плата за УРП'!$D$6</f>
        <v>3588.892000233991</v>
      </c>
      <c r="R125" s="34">
        <f>SUMIFS('[1]1. Отчет АТС'!$C:$C,'[1]1. Отчет АТС'!$A:$A,$A125,'[1]1. Отчет АТС'!$B:$B,16)+'[1]2. Иные услуги'!$D$11+('[1]3. Услуги по передаче'!$H$10)+('[1]4. СН (Установленные)'!$E$12*1000)+'[1]5. Плата за УРП'!$D$6</f>
        <v>3592.6720002339907</v>
      </c>
      <c r="S125" s="34">
        <f>SUMIFS('[1]1. Отчет АТС'!$C:$C,'[1]1. Отчет АТС'!$A:$A,$A125,'[1]1. Отчет АТС'!$B:$B,17)+'[1]2. Иные услуги'!$D$11+('[1]3. Услуги по передаче'!$H$10)+('[1]4. СН (Установленные)'!$E$12*1000)+'[1]5. Плата за УРП'!$D$6</f>
        <v>3585.4520002339905</v>
      </c>
      <c r="T125" s="34">
        <f>SUMIFS('[1]1. Отчет АТС'!$C:$C,'[1]1. Отчет АТС'!$A:$A,$A125,'[1]1. Отчет АТС'!$B:$B,18)+'[1]2. Иные услуги'!$D$11+('[1]3. Услуги по передаче'!$H$10)+('[1]4. СН (Установленные)'!$E$12*1000)+'[1]5. Плата за УРП'!$D$6</f>
        <v>3587.8820002339908</v>
      </c>
      <c r="U125" s="34">
        <f>SUMIFS('[1]1. Отчет АТС'!$C:$C,'[1]1. Отчет АТС'!$A:$A,$A125,'[1]1. Отчет АТС'!$B:$B,19)+'[1]2. Иные услуги'!$D$11+('[1]3. Услуги по передаче'!$H$10)+('[1]4. СН (Установленные)'!$E$12*1000)+'[1]5. Плата за УРП'!$D$6</f>
        <v>3547.0520002339908</v>
      </c>
      <c r="V125" s="34">
        <f>SUMIFS('[1]1. Отчет АТС'!$C:$C,'[1]1. Отчет АТС'!$A:$A,$A125,'[1]1. Отчет АТС'!$B:$B,20)+'[1]2. Иные услуги'!$D$11+('[1]3. Услуги по передаче'!$H$10)+('[1]4. СН (Установленные)'!$E$12*1000)+'[1]5. Плата за УРП'!$D$6</f>
        <v>3567.9220002339907</v>
      </c>
      <c r="W125" s="34">
        <f>SUMIFS('[1]1. Отчет АТС'!$C:$C,'[1]1. Отчет АТС'!$A:$A,$A125,'[1]1. Отчет АТС'!$B:$B,21)+'[1]2. Иные услуги'!$D$11+('[1]3. Услуги по передаче'!$H$10)+('[1]4. СН (Установленные)'!$E$12*1000)+'[1]5. Плата за УРП'!$D$6</f>
        <v>3528.8620002339903</v>
      </c>
      <c r="X125" s="34">
        <f>SUMIFS('[1]1. Отчет АТС'!$C:$C,'[1]1. Отчет АТС'!$A:$A,$A125,'[1]1. Отчет АТС'!$B:$B,22)+'[1]2. Иные услуги'!$D$11+('[1]3. Услуги по передаче'!$H$10)+('[1]4. СН (Установленные)'!$E$12*1000)+'[1]5. Плата за УРП'!$D$6</f>
        <v>3471.9620002339907</v>
      </c>
      <c r="Y125" s="34">
        <f>SUMIFS('[1]1. Отчет АТС'!$C:$C,'[1]1. Отчет АТС'!$A:$A,$A125,'[1]1. Отчет АТС'!$B:$B,23)+'[1]2. Иные услуги'!$D$11+('[1]3. Услуги по передаче'!$H$10)+('[1]4. СН (Установленные)'!$E$12*1000)+'[1]5. Плата за УРП'!$D$6</f>
        <v>2884.1720002339907</v>
      </c>
    </row>
    <row r="126" spans="1:25" ht="15">
      <c r="A126" s="33">
        <v>45457</v>
      </c>
      <c r="B126" s="34">
        <f>SUMIFS('[1]1. Отчет АТС'!$C:$C,'[1]1. Отчет АТС'!$A:$A,$A126,'[1]1. Отчет АТС'!$B:$B,0)+'[1]2. Иные услуги'!$D$11+('[1]3. Услуги по передаче'!$H$10)+('[1]4. СН (Установленные)'!$E$12*1000)+'[1]5. Плата за УРП'!$D$6</f>
        <v>2569.9620002339907</v>
      </c>
      <c r="C126" s="34">
        <f>SUMIFS('[1]1. Отчет АТС'!$C:$C,'[1]1. Отчет АТС'!$A:$A,$A126,'[1]1. Отчет АТС'!$B:$B,1)+'[1]2. Иные услуги'!$D$11+('[1]3. Услуги по передаче'!$H$10)+('[1]4. СН (Установленные)'!$E$12*1000)+'[1]5. Плата за УРП'!$D$6</f>
        <v>2500.6820002339909</v>
      </c>
      <c r="D126" s="34">
        <f>SUMIFS('[1]1. Отчет АТС'!$C:$C,'[1]1. Отчет АТС'!$A:$A,$A126,'[1]1. Отчет АТС'!$B:$B,2)+'[1]2. Иные услуги'!$D$11+('[1]3. Услуги по передаче'!$H$10)+('[1]4. СН (Установленные)'!$E$12*1000)+'[1]5. Плата за УРП'!$D$6</f>
        <v>2277.9420002339907</v>
      </c>
      <c r="E126" s="34">
        <f>SUMIFS('[1]1. Отчет АТС'!$C:$C,'[1]1. Отчет АТС'!$A:$A,$A126,'[1]1. Отчет АТС'!$B:$B,3)+'[1]2. Иные услуги'!$D$11+('[1]3. Услуги по передаче'!$H$10)+('[1]4. СН (Установленные)'!$E$12*1000)+'[1]5. Плата за УРП'!$D$6</f>
        <v>2149.6320002339908</v>
      </c>
      <c r="F126" s="34">
        <f>SUMIFS('[1]1. Отчет АТС'!$C:$C,'[1]1. Отчет АТС'!$A:$A,$A126,'[1]1. Отчет АТС'!$B:$B,4)+'[1]2. Иные услуги'!$D$11+('[1]3. Услуги по передаче'!$H$10)+('[1]4. СН (Установленные)'!$E$12*1000)+'[1]5. Плата за УРП'!$D$6</f>
        <v>2180.1920002339907</v>
      </c>
      <c r="G126" s="34">
        <f>SUMIFS('[1]1. Отчет АТС'!$C:$C,'[1]1. Отчет АТС'!$A:$A,$A126,'[1]1. Отчет АТС'!$B:$B,5)+'[1]2. Иные услуги'!$D$11+('[1]3. Услуги по передаче'!$H$10)+('[1]4. СН (Установленные)'!$E$12*1000)+'[1]5. Плата за УРП'!$D$6</f>
        <v>2457.0320002339909</v>
      </c>
      <c r="H126" s="34">
        <f>SUMIFS('[1]1. Отчет АТС'!$C:$C,'[1]1. Отчет АТС'!$A:$A,$A126,'[1]1. Отчет АТС'!$B:$B,6)+'[1]2. Иные услуги'!$D$11+('[1]3. Услуги по передаче'!$H$10)+('[1]4. СН (Установленные)'!$E$12*1000)+'[1]5. Плата за УРП'!$D$6</f>
        <v>2539.4620002339907</v>
      </c>
      <c r="I126" s="34">
        <f>SUMIFS('[1]1. Отчет АТС'!$C:$C,'[1]1. Отчет АТС'!$A:$A,$A126,'[1]1. Отчет АТС'!$B:$B,7)+'[1]2. Иные услуги'!$D$11+('[1]3. Услуги по передаче'!$H$10)+('[1]4. СН (Установленные)'!$E$12*1000)+'[1]5. Плата за УРП'!$D$6</f>
        <v>2829.6120002339912</v>
      </c>
      <c r="J126" s="34">
        <f>SUMIFS('[1]1. Отчет АТС'!$C:$C,'[1]1. Отчет АТС'!$A:$A,$A126,'[1]1. Отчет АТС'!$B:$B,8)+'[1]2. Иные услуги'!$D$11+('[1]3. Услуги по передаче'!$H$10)+('[1]4. СН (Установленные)'!$E$12*1000)+'[1]5. Плата за УРП'!$D$6</f>
        <v>3489.8020002339908</v>
      </c>
      <c r="K126" s="34">
        <f>SUMIFS('[1]1. Отчет АТС'!$C:$C,'[1]1. Отчет АТС'!$A:$A,$A126,'[1]1. Отчет АТС'!$B:$B,9)+'[1]2. Иные услуги'!$D$11+('[1]3. Услуги по передаче'!$H$10)+('[1]4. СН (Установленные)'!$E$12*1000)+'[1]5. Плата за УРП'!$D$6</f>
        <v>3539.5020002339907</v>
      </c>
      <c r="L126" s="34">
        <f>SUMIFS('[1]1. Отчет АТС'!$C:$C,'[1]1. Отчет АТС'!$A:$A,$A126,'[1]1. Отчет АТС'!$B:$B,10)+'[1]2. Иные услуги'!$D$11+('[1]3. Услуги по передаче'!$H$10)+('[1]4. СН (Установленные)'!$E$12*1000)+'[1]5. Плата за УРП'!$D$6</f>
        <v>3654.6820002339909</v>
      </c>
      <c r="M126" s="34">
        <f>SUMIFS('[1]1. Отчет АТС'!$C:$C,'[1]1. Отчет АТС'!$A:$A,$A126,'[1]1. Отчет АТС'!$B:$B,11)+'[1]2. Иные услуги'!$D$11+('[1]3. Услуги по передаче'!$H$10)+('[1]4. СН (Установленные)'!$E$12*1000)+'[1]5. Плата за УРП'!$D$6</f>
        <v>3705.142000233991</v>
      </c>
      <c r="N126" s="34">
        <f>SUMIFS('[1]1. Отчет АТС'!$C:$C,'[1]1. Отчет АТС'!$A:$A,$A126,'[1]1. Отчет АТС'!$B:$B,12)+'[1]2. Иные услуги'!$D$11+('[1]3. Услуги по передаче'!$H$10)+('[1]4. СН (Установленные)'!$E$12*1000)+'[1]5. Плата за УРП'!$D$6</f>
        <v>3741.8220002339904</v>
      </c>
      <c r="O126" s="34">
        <f>SUMIFS('[1]1. Отчет АТС'!$C:$C,'[1]1. Отчет АТС'!$A:$A,$A126,'[1]1. Отчет АТС'!$B:$B,13)+'[1]2. Иные услуги'!$D$11+('[1]3. Услуги по передаче'!$H$10)+('[1]4. СН (Установленные)'!$E$12*1000)+'[1]5. Плата за УРП'!$D$6</f>
        <v>3760.602000233991</v>
      </c>
      <c r="P126" s="34">
        <f>SUMIFS('[1]1. Отчет АТС'!$C:$C,'[1]1. Отчет АТС'!$A:$A,$A126,'[1]1. Отчет АТС'!$B:$B,14)+'[1]2. Иные услуги'!$D$11+('[1]3. Услуги по передаче'!$H$10)+('[1]4. СН (Установленные)'!$E$12*1000)+'[1]5. Плата за УРП'!$D$6</f>
        <v>3783.5820002339906</v>
      </c>
      <c r="Q126" s="34">
        <f>SUMIFS('[1]1. Отчет АТС'!$C:$C,'[1]1. Отчет АТС'!$A:$A,$A126,'[1]1. Отчет АТС'!$B:$B,15)+'[1]2. Иные услуги'!$D$11+('[1]3. Услуги по передаче'!$H$10)+('[1]4. СН (Установленные)'!$E$12*1000)+'[1]5. Плата за УРП'!$D$6</f>
        <v>3774.1220002339905</v>
      </c>
      <c r="R126" s="34">
        <f>SUMIFS('[1]1. Отчет АТС'!$C:$C,'[1]1. Отчет АТС'!$A:$A,$A126,'[1]1. Отчет АТС'!$B:$B,16)+'[1]2. Иные услуги'!$D$11+('[1]3. Услуги по передаче'!$H$10)+('[1]4. СН (Установленные)'!$E$12*1000)+'[1]5. Плата за УРП'!$D$6</f>
        <v>3582.0520002339908</v>
      </c>
      <c r="S126" s="34">
        <f>SUMIFS('[1]1. Отчет АТС'!$C:$C,'[1]1. Отчет АТС'!$A:$A,$A126,'[1]1. Отчет АТС'!$B:$B,17)+'[1]2. Иные услуги'!$D$11+('[1]3. Услуги по передаче'!$H$10)+('[1]4. СН (Установленные)'!$E$12*1000)+'[1]5. Плата за УРП'!$D$6</f>
        <v>3563.142000233991</v>
      </c>
      <c r="T126" s="34">
        <f>SUMIFS('[1]1. Отчет АТС'!$C:$C,'[1]1. Отчет АТС'!$A:$A,$A126,'[1]1. Отчет АТС'!$B:$B,18)+'[1]2. Иные услуги'!$D$11+('[1]3. Услуги по передаче'!$H$10)+('[1]4. СН (Установленные)'!$E$12*1000)+'[1]5. Плата за УРП'!$D$6</f>
        <v>3621.9820002339911</v>
      </c>
      <c r="U126" s="34">
        <f>SUMIFS('[1]1. Отчет АТС'!$C:$C,'[1]1. Отчет АТС'!$A:$A,$A126,'[1]1. Отчет АТС'!$B:$B,19)+'[1]2. Иные услуги'!$D$11+('[1]3. Услуги по передаче'!$H$10)+('[1]4. СН (Установленные)'!$E$12*1000)+'[1]5. Плата за УРП'!$D$6</f>
        <v>3523.9820002339911</v>
      </c>
      <c r="V126" s="34">
        <f>SUMIFS('[1]1. Отчет АТС'!$C:$C,'[1]1. Отчет АТС'!$A:$A,$A126,'[1]1. Отчет АТС'!$B:$B,20)+'[1]2. Иные услуги'!$D$11+('[1]3. Услуги по передаче'!$H$10)+('[1]4. СН (Установленные)'!$E$12*1000)+'[1]5. Плата за УРП'!$D$6</f>
        <v>3510.852000233991</v>
      </c>
      <c r="W126" s="34">
        <f>SUMIFS('[1]1. Отчет АТС'!$C:$C,'[1]1. Отчет АТС'!$A:$A,$A126,'[1]1. Отчет АТС'!$B:$B,21)+'[1]2. Иные услуги'!$D$11+('[1]3. Услуги по передаче'!$H$10)+('[1]4. СН (Установленные)'!$E$12*1000)+'[1]5. Плата за УРП'!$D$6</f>
        <v>3495.8120002339911</v>
      </c>
      <c r="X126" s="34">
        <f>SUMIFS('[1]1. Отчет АТС'!$C:$C,'[1]1. Отчет АТС'!$A:$A,$A126,'[1]1. Отчет АТС'!$B:$B,22)+'[1]2. Иные услуги'!$D$11+('[1]3. Услуги по передаче'!$H$10)+('[1]4. СН (Установленные)'!$E$12*1000)+'[1]5. Плата за УРП'!$D$6</f>
        <v>3417.162000233991</v>
      </c>
      <c r="Y126" s="34">
        <f>SUMIFS('[1]1. Отчет АТС'!$C:$C,'[1]1. Отчет АТС'!$A:$A,$A126,'[1]1. Отчет АТС'!$B:$B,23)+'[1]2. Иные услуги'!$D$11+('[1]3. Услуги по передаче'!$H$10)+('[1]4. СН (Установленные)'!$E$12*1000)+'[1]5. Плата за УРП'!$D$6</f>
        <v>2844.5620002339911</v>
      </c>
    </row>
    <row r="127" spans="1:25" ht="15">
      <c r="A127" s="33">
        <v>45458</v>
      </c>
      <c r="B127" s="34">
        <f>SUMIFS('[1]1. Отчет АТС'!$C:$C,'[1]1. Отчет АТС'!$A:$A,$A127,'[1]1. Отчет АТС'!$B:$B,0)+'[1]2. Иные услуги'!$D$11+('[1]3. Услуги по передаче'!$H$10)+('[1]4. СН (Установленные)'!$E$12*1000)+'[1]5. Плата за УРП'!$D$6</f>
        <v>2608.9920002339909</v>
      </c>
      <c r="C127" s="34">
        <f>SUMIFS('[1]1. Отчет АТС'!$C:$C,'[1]1. Отчет АТС'!$A:$A,$A127,'[1]1. Отчет АТС'!$B:$B,1)+'[1]2. Иные услуги'!$D$11+('[1]3. Услуги по передаче'!$H$10)+('[1]4. СН (Установленные)'!$E$12*1000)+'[1]5. Плата за УРП'!$D$6</f>
        <v>2575.912000233991</v>
      </c>
      <c r="D127" s="34">
        <f>SUMIFS('[1]1. Отчет АТС'!$C:$C,'[1]1. Отчет АТС'!$A:$A,$A127,'[1]1. Отчет АТС'!$B:$B,2)+'[1]2. Иные услуги'!$D$11+('[1]3. Услуги по передаче'!$H$10)+('[1]4. СН (Установленные)'!$E$12*1000)+'[1]5. Плата за УРП'!$D$6</f>
        <v>2466.7420002339909</v>
      </c>
      <c r="E127" s="34">
        <f>SUMIFS('[1]1. Отчет АТС'!$C:$C,'[1]1. Отчет АТС'!$A:$A,$A127,'[1]1. Отчет АТС'!$B:$B,3)+'[1]2. Иные услуги'!$D$11+('[1]3. Услуги по передаче'!$H$10)+('[1]4. СН (Установленные)'!$E$12*1000)+'[1]5. Плата за УРП'!$D$6</f>
        <v>2250.4920002339909</v>
      </c>
      <c r="F127" s="34">
        <f>SUMIFS('[1]1. Отчет АТС'!$C:$C,'[1]1. Отчет АТС'!$A:$A,$A127,'[1]1. Отчет АТС'!$B:$B,4)+'[1]2. Иные услуги'!$D$11+('[1]3. Услуги по передаче'!$H$10)+('[1]4. СН (Установленные)'!$E$12*1000)+'[1]5. Плата за УРП'!$D$6</f>
        <v>2197.3220002339908</v>
      </c>
      <c r="G127" s="34">
        <f>SUMIFS('[1]1. Отчет АТС'!$C:$C,'[1]1. Отчет АТС'!$A:$A,$A127,'[1]1. Отчет АТС'!$B:$B,5)+'[1]2. Иные услуги'!$D$11+('[1]3. Услуги по передаче'!$H$10)+('[1]4. СН (Установленные)'!$E$12*1000)+'[1]5. Плата за УРП'!$D$6</f>
        <v>2398.852000233991</v>
      </c>
      <c r="H127" s="34">
        <f>SUMIFS('[1]1. Отчет АТС'!$C:$C,'[1]1. Отчет АТС'!$A:$A,$A127,'[1]1. Отчет АТС'!$B:$B,6)+'[1]2. Иные услуги'!$D$11+('[1]3. Услуги по передаче'!$H$10)+('[1]4. СН (Установленные)'!$E$12*1000)+'[1]5. Плата за УРП'!$D$6</f>
        <v>2411.8020002339908</v>
      </c>
      <c r="I127" s="34">
        <f>SUMIFS('[1]1. Отчет АТС'!$C:$C,'[1]1. Отчет АТС'!$A:$A,$A127,'[1]1. Отчет АТС'!$B:$B,7)+'[1]2. Иные услуги'!$D$11+('[1]3. Услуги по передаче'!$H$10)+('[1]4. СН (Установленные)'!$E$12*1000)+'[1]5. Плата за УРП'!$D$6</f>
        <v>2597.4320002339909</v>
      </c>
      <c r="J127" s="34">
        <f>SUMIFS('[1]1. Отчет АТС'!$C:$C,'[1]1. Отчет АТС'!$A:$A,$A127,'[1]1. Отчет АТС'!$B:$B,8)+'[1]2. Иные услуги'!$D$11+('[1]3. Услуги по передаче'!$H$10)+('[1]4. СН (Установленные)'!$E$12*1000)+'[1]5. Плата за УРП'!$D$6</f>
        <v>3071.7620002339909</v>
      </c>
      <c r="K127" s="34">
        <f>SUMIFS('[1]1. Отчет АТС'!$C:$C,'[1]1. Отчет АТС'!$A:$A,$A127,'[1]1. Отчет АТС'!$B:$B,9)+'[1]2. Иные услуги'!$D$11+('[1]3. Услуги по передаче'!$H$10)+('[1]4. СН (Установленные)'!$E$12*1000)+'[1]5. Плата за УРП'!$D$6</f>
        <v>3499.0720002339913</v>
      </c>
      <c r="L127" s="34">
        <f>SUMIFS('[1]1. Отчет АТС'!$C:$C,'[1]1. Отчет АТС'!$A:$A,$A127,'[1]1. Отчет АТС'!$B:$B,10)+'[1]2. Иные услуги'!$D$11+('[1]3. Услуги по передаче'!$H$10)+('[1]4. СН (Установленные)'!$E$12*1000)+'[1]5. Плата за УРП'!$D$6</f>
        <v>3521.4520002339905</v>
      </c>
      <c r="M127" s="34">
        <f>SUMIFS('[1]1. Отчет АТС'!$C:$C,'[1]1. Отчет АТС'!$A:$A,$A127,'[1]1. Отчет АТС'!$B:$B,11)+'[1]2. Иные услуги'!$D$11+('[1]3. Услуги по передаче'!$H$10)+('[1]4. СН (Установленные)'!$E$12*1000)+'[1]5. Плата за УРП'!$D$6</f>
        <v>3529.5420002339906</v>
      </c>
      <c r="N127" s="34">
        <f>SUMIFS('[1]1. Отчет АТС'!$C:$C,'[1]1. Отчет АТС'!$A:$A,$A127,'[1]1. Отчет АТС'!$B:$B,12)+'[1]2. Иные услуги'!$D$11+('[1]3. Услуги по передаче'!$H$10)+('[1]4. СН (Установленные)'!$E$12*1000)+'[1]5. Плата за УРП'!$D$6</f>
        <v>3511.2420002339904</v>
      </c>
      <c r="O127" s="34">
        <f>SUMIFS('[1]1. Отчет АТС'!$C:$C,'[1]1. Отчет АТС'!$A:$A,$A127,'[1]1. Отчет АТС'!$B:$B,13)+'[1]2. Иные услуги'!$D$11+('[1]3. Услуги по передаче'!$H$10)+('[1]4. СН (Установленные)'!$E$12*1000)+'[1]5. Плата за УРП'!$D$6</f>
        <v>3505.2520002339907</v>
      </c>
      <c r="P127" s="34">
        <f>SUMIFS('[1]1. Отчет АТС'!$C:$C,'[1]1. Отчет АТС'!$A:$A,$A127,'[1]1. Отчет АТС'!$B:$B,14)+'[1]2. Иные услуги'!$D$11+('[1]3. Услуги по передаче'!$H$10)+('[1]4. СН (Установленные)'!$E$12*1000)+'[1]5. Плата за УРП'!$D$6</f>
        <v>3529.6320002339908</v>
      </c>
      <c r="Q127" s="34">
        <f>SUMIFS('[1]1. Отчет АТС'!$C:$C,'[1]1. Отчет АТС'!$A:$A,$A127,'[1]1. Отчет АТС'!$B:$B,15)+'[1]2. Иные услуги'!$D$11+('[1]3. Услуги по передаче'!$H$10)+('[1]4. СН (Установленные)'!$E$12*1000)+'[1]5. Плата за УРП'!$D$6</f>
        <v>3538.1920002339912</v>
      </c>
      <c r="R127" s="34">
        <f>SUMIFS('[1]1. Отчет АТС'!$C:$C,'[1]1. Отчет АТС'!$A:$A,$A127,'[1]1. Отчет АТС'!$B:$B,16)+'[1]2. Иные услуги'!$D$11+('[1]3. Услуги по передаче'!$H$10)+('[1]4. СН (Установленные)'!$E$12*1000)+'[1]5. Плата за УРП'!$D$6</f>
        <v>3561.7420002339904</v>
      </c>
      <c r="S127" s="34">
        <f>SUMIFS('[1]1. Отчет АТС'!$C:$C,'[1]1. Отчет АТС'!$A:$A,$A127,'[1]1. Отчет АТС'!$B:$B,17)+'[1]2. Иные услуги'!$D$11+('[1]3. Услуги по передаче'!$H$10)+('[1]4. СН (Установленные)'!$E$12*1000)+'[1]5. Плата за УРП'!$D$6</f>
        <v>3554.8720002339905</v>
      </c>
      <c r="T127" s="34">
        <f>SUMIFS('[1]1. Отчет АТС'!$C:$C,'[1]1. Отчет АТС'!$A:$A,$A127,'[1]1. Отчет АТС'!$B:$B,18)+'[1]2. Иные услуги'!$D$11+('[1]3. Услуги по передаче'!$H$10)+('[1]4. СН (Установленные)'!$E$12*1000)+'[1]5. Плата за УРП'!$D$6</f>
        <v>3527.8320002339906</v>
      </c>
      <c r="U127" s="34">
        <f>SUMIFS('[1]1. Отчет АТС'!$C:$C,'[1]1. Отчет АТС'!$A:$A,$A127,'[1]1. Отчет АТС'!$B:$B,19)+'[1]2. Иные услуги'!$D$11+('[1]3. Услуги по передаче'!$H$10)+('[1]4. СН (Установленные)'!$E$12*1000)+'[1]5. Плата за УРП'!$D$6</f>
        <v>3499.6820002339909</v>
      </c>
      <c r="V127" s="34">
        <f>SUMIFS('[1]1. Отчет АТС'!$C:$C,'[1]1. Отчет АТС'!$A:$A,$A127,'[1]1. Отчет АТС'!$B:$B,20)+'[1]2. Иные услуги'!$D$11+('[1]3. Услуги по передаче'!$H$10)+('[1]4. СН (Установленные)'!$E$12*1000)+'[1]5. Плата за УРП'!$D$6</f>
        <v>3508.0820002339906</v>
      </c>
      <c r="W127" s="34">
        <f>SUMIFS('[1]1. Отчет АТС'!$C:$C,'[1]1. Отчет АТС'!$A:$A,$A127,'[1]1. Отчет АТС'!$B:$B,21)+'[1]2. Иные услуги'!$D$11+('[1]3. Услуги по передаче'!$H$10)+('[1]4. СН (Установленные)'!$E$12*1000)+'[1]5. Плата за УРП'!$D$6</f>
        <v>3490.8120002339911</v>
      </c>
      <c r="X127" s="34">
        <f>SUMIFS('[1]1. Отчет АТС'!$C:$C,'[1]1. Отчет АТС'!$A:$A,$A127,'[1]1. Отчет АТС'!$B:$B,22)+'[1]2. Иные услуги'!$D$11+('[1]3. Услуги по передаче'!$H$10)+('[1]4. СН (Установленные)'!$E$12*1000)+'[1]5. Плата за УРП'!$D$6</f>
        <v>3363.0520002339908</v>
      </c>
      <c r="Y127" s="34">
        <f>SUMIFS('[1]1. Отчет АТС'!$C:$C,'[1]1. Отчет АТС'!$A:$A,$A127,'[1]1. Отчет АТС'!$B:$B,23)+'[1]2. Иные услуги'!$D$11+('[1]3. Услуги по передаче'!$H$10)+('[1]4. СН (Установленные)'!$E$12*1000)+'[1]5. Плата за УРП'!$D$6</f>
        <v>2842.6320002339908</v>
      </c>
    </row>
    <row r="128" spans="1:25" ht="15">
      <c r="A128" s="33">
        <v>45459</v>
      </c>
      <c r="B128" s="34">
        <f>SUMIFS('[1]1. Отчет АТС'!$C:$C,'[1]1. Отчет АТС'!$A:$A,$A128,'[1]1. Отчет АТС'!$B:$B,0)+'[1]2. Иные услуги'!$D$11+('[1]3. Услуги по передаче'!$H$10)+('[1]4. СН (Установленные)'!$E$12*1000)+'[1]5. Плата за УРП'!$D$6</f>
        <v>2573.8620002339912</v>
      </c>
      <c r="C128" s="34">
        <f>SUMIFS('[1]1. Отчет АТС'!$C:$C,'[1]1. Отчет АТС'!$A:$A,$A128,'[1]1. Отчет АТС'!$B:$B,1)+'[1]2. Иные услуги'!$D$11+('[1]3. Услуги по передаче'!$H$10)+('[1]4. СН (Установленные)'!$E$12*1000)+'[1]5. Плата за УРП'!$D$6</f>
        <v>2525.102000233991</v>
      </c>
      <c r="D128" s="34">
        <f>SUMIFS('[1]1. Отчет АТС'!$C:$C,'[1]1. Отчет АТС'!$A:$A,$A128,'[1]1. Отчет АТС'!$B:$B,2)+'[1]2. Иные услуги'!$D$11+('[1]3. Услуги по передаче'!$H$10)+('[1]4. СН (Установленные)'!$E$12*1000)+'[1]5. Плата за УРП'!$D$6</f>
        <v>2419.5220002339911</v>
      </c>
      <c r="E128" s="34">
        <f>SUMIFS('[1]1. Отчет АТС'!$C:$C,'[1]1. Отчет АТС'!$A:$A,$A128,'[1]1. Отчет АТС'!$B:$B,3)+'[1]2. Иные услуги'!$D$11+('[1]3. Услуги по передаче'!$H$10)+('[1]4. СН (Установленные)'!$E$12*1000)+'[1]5. Плата за УРП'!$D$6</f>
        <v>2207.6720002339907</v>
      </c>
      <c r="F128" s="34">
        <f>SUMIFS('[1]1. Отчет АТС'!$C:$C,'[1]1. Отчет АТС'!$A:$A,$A128,'[1]1. Отчет АТС'!$B:$B,4)+'[1]2. Иные услуги'!$D$11+('[1]3. Услуги по передаче'!$H$10)+('[1]4. СН (Установленные)'!$E$12*1000)+'[1]5. Плата за УРП'!$D$6</f>
        <v>2079.0420002339906</v>
      </c>
      <c r="G128" s="34">
        <f>SUMIFS('[1]1. Отчет АТС'!$C:$C,'[1]1. Отчет АТС'!$A:$A,$A128,'[1]1. Отчет АТС'!$B:$B,5)+'[1]2. Иные услуги'!$D$11+('[1]3. Услуги по передаче'!$H$10)+('[1]4. СН (Установленные)'!$E$12*1000)+'[1]5. Плата за УРП'!$D$6</f>
        <v>2341.4520002339909</v>
      </c>
      <c r="H128" s="34">
        <f>SUMIFS('[1]1. Отчет АТС'!$C:$C,'[1]1. Отчет АТС'!$A:$A,$A128,'[1]1. Отчет АТС'!$B:$B,6)+'[1]2. Иные услуги'!$D$11+('[1]3. Услуги по передаче'!$H$10)+('[1]4. СН (Установленные)'!$E$12*1000)+'[1]5. Плата за УРП'!$D$6</f>
        <v>2286.5220002339911</v>
      </c>
      <c r="I128" s="34">
        <f>SUMIFS('[1]1. Отчет АТС'!$C:$C,'[1]1. Отчет АТС'!$A:$A,$A128,'[1]1. Отчет АТС'!$B:$B,7)+'[1]2. Иные услуги'!$D$11+('[1]3. Услуги по передаче'!$H$10)+('[1]4. СН (Установленные)'!$E$12*1000)+'[1]5. Плата за УРП'!$D$6</f>
        <v>2470.7320002339911</v>
      </c>
      <c r="J128" s="34">
        <f>SUMIFS('[1]1. Отчет АТС'!$C:$C,'[1]1. Отчет АТС'!$A:$A,$A128,'[1]1. Отчет АТС'!$B:$B,8)+'[1]2. Иные услуги'!$D$11+('[1]3. Услуги по передаче'!$H$10)+('[1]4. СН (Установленные)'!$E$12*1000)+'[1]5. Плата за УРП'!$D$6</f>
        <v>2870.0920002339908</v>
      </c>
      <c r="K128" s="34">
        <f>SUMIFS('[1]1. Отчет АТС'!$C:$C,'[1]1. Отчет АТС'!$A:$A,$A128,'[1]1. Отчет АТС'!$B:$B,9)+'[1]2. Иные услуги'!$D$11+('[1]3. Услуги по передаче'!$H$10)+('[1]4. СН (Установленные)'!$E$12*1000)+'[1]5. Плата за УРП'!$D$6</f>
        <v>3434.0620002339911</v>
      </c>
      <c r="L128" s="34">
        <f>SUMIFS('[1]1. Отчет АТС'!$C:$C,'[1]1. Отчет АТС'!$A:$A,$A128,'[1]1. Отчет АТС'!$B:$B,10)+'[1]2. Иные услуги'!$D$11+('[1]3. Услуги по передаче'!$H$10)+('[1]4. СН (Установленные)'!$E$12*1000)+'[1]5. Плата за УРП'!$D$6</f>
        <v>3497.3420002339908</v>
      </c>
      <c r="M128" s="34">
        <f>SUMIFS('[1]1. Отчет АТС'!$C:$C,'[1]1. Отчет АТС'!$A:$A,$A128,'[1]1. Отчет АТС'!$B:$B,11)+'[1]2. Иные услуги'!$D$11+('[1]3. Услуги по передаче'!$H$10)+('[1]4. СН (Установленные)'!$E$12*1000)+'[1]5. Плата за УРП'!$D$6</f>
        <v>3499.9520002339905</v>
      </c>
      <c r="N128" s="34">
        <f>SUMIFS('[1]1. Отчет АТС'!$C:$C,'[1]1. Отчет АТС'!$A:$A,$A128,'[1]1. Отчет АТС'!$B:$B,12)+'[1]2. Иные услуги'!$D$11+('[1]3. Услуги по передаче'!$H$10)+('[1]4. СН (Установленные)'!$E$12*1000)+'[1]5. Плата за УРП'!$D$6</f>
        <v>3507.0620002339911</v>
      </c>
      <c r="O128" s="34">
        <f>SUMIFS('[1]1. Отчет АТС'!$C:$C,'[1]1. Отчет АТС'!$A:$A,$A128,'[1]1. Отчет АТС'!$B:$B,13)+'[1]2. Иные услуги'!$D$11+('[1]3. Услуги по передаче'!$H$10)+('[1]4. СН (Установленные)'!$E$12*1000)+'[1]5. Плата за УРП'!$D$6</f>
        <v>3495.5120002339909</v>
      </c>
      <c r="P128" s="34">
        <f>SUMIFS('[1]1. Отчет АТС'!$C:$C,'[1]1. Отчет АТС'!$A:$A,$A128,'[1]1. Отчет АТС'!$B:$B,14)+'[1]2. Иные услуги'!$D$11+('[1]3. Услуги по передаче'!$H$10)+('[1]4. СН (Установленные)'!$E$12*1000)+'[1]5. Плата за УРП'!$D$6</f>
        <v>3502.4220002339907</v>
      </c>
      <c r="Q128" s="34">
        <f>SUMIFS('[1]1. Отчет АТС'!$C:$C,'[1]1. Отчет АТС'!$A:$A,$A128,'[1]1. Отчет АТС'!$B:$B,15)+'[1]2. Иные услуги'!$D$11+('[1]3. Услуги по передаче'!$H$10)+('[1]4. СН (Установленные)'!$E$12*1000)+'[1]5. Плата за УРП'!$D$6</f>
        <v>3499.9520002339905</v>
      </c>
      <c r="R128" s="34">
        <f>SUMIFS('[1]1. Отчет АТС'!$C:$C,'[1]1. Отчет АТС'!$A:$A,$A128,'[1]1. Отчет АТС'!$B:$B,16)+'[1]2. Иные услуги'!$D$11+('[1]3. Услуги по передаче'!$H$10)+('[1]4. СН (Установленные)'!$E$12*1000)+'[1]5. Плата за УРП'!$D$6</f>
        <v>3512.2020002339905</v>
      </c>
      <c r="S128" s="34">
        <f>SUMIFS('[1]1. Отчет АТС'!$C:$C,'[1]1. Отчет АТС'!$A:$A,$A128,'[1]1. Отчет АТС'!$B:$B,17)+'[1]2. Иные услуги'!$D$11+('[1]3. Услуги по передаче'!$H$10)+('[1]4. СН (Установленные)'!$E$12*1000)+'[1]5. Плата за УРП'!$D$6</f>
        <v>3510.8320002339906</v>
      </c>
      <c r="T128" s="34">
        <f>SUMIFS('[1]1. Отчет АТС'!$C:$C,'[1]1. Отчет АТС'!$A:$A,$A128,'[1]1. Отчет АТС'!$B:$B,18)+'[1]2. Иные услуги'!$D$11+('[1]3. Услуги по передаче'!$H$10)+('[1]4. СН (Установленные)'!$E$12*1000)+'[1]5. Плата за УРП'!$D$6</f>
        <v>3515.6120002339903</v>
      </c>
      <c r="U128" s="34">
        <f>SUMIFS('[1]1. Отчет АТС'!$C:$C,'[1]1. Отчет АТС'!$A:$A,$A128,'[1]1. Отчет АТС'!$B:$B,19)+'[1]2. Иные услуги'!$D$11+('[1]3. Услуги по передаче'!$H$10)+('[1]4. СН (Установленные)'!$E$12*1000)+'[1]5. Плата за УРП'!$D$6</f>
        <v>3502.3420002339908</v>
      </c>
      <c r="V128" s="34">
        <f>SUMIFS('[1]1. Отчет АТС'!$C:$C,'[1]1. Отчет АТС'!$A:$A,$A128,'[1]1. Отчет АТС'!$B:$B,20)+'[1]2. Иные услуги'!$D$11+('[1]3. Услуги по передаче'!$H$10)+('[1]4. СН (Установленные)'!$E$12*1000)+'[1]5. Плата за УРП'!$D$6</f>
        <v>3513.9020002339912</v>
      </c>
      <c r="W128" s="34">
        <f>SUMIFS('[1]1. Отчет АТС'!$C:$C,'[1]1. Отчет АТС'!$A:$A,$A128,'[1]1. Отчет АТС'!$B:$B,21)+'[1]2. Иные услуги'!$D$11+('[1]3. Услуги по передаче'!$H$10)+('[1]4. СН (Установленные)'!$E$12*1000)+'[1]5. Плата за УРП'!$D$6</f>
        <v>3487.642000233991</v>
      </c>
      <c r="X128" s="34">
        <f>SUMIFS('[1]1. Отчет АТС'!$C:$C,'[1]1. Отчет АТС'!$A:$A,$A128,'[1]1. Отчет АТС'!$B:$B,22)+'[1]2. Иные услуги'!$D$11+('[1]3. Услуги по передаче'!$H$10)+('[1]4. СН (Установленные)'!$E$12*1000)+'[1]5. Плата за УРП'!$D$6</f>
        <v>3268.0420002339911</v>
      </c>
      <c r="Y128" s="34">
        <f>SUMIFS('[1]1. Отчет АТС'!$C:$C,'[1]1. Отчет АТС'!$A:$A,$A128,'[1]1. Отчет АТС'!$B:$B,23)+'[1]2. Иные услуги'!$D$11+('[1]3. Услуги по передаче'!$H$10)+('[1]4. СН (Установленные)'!$E$12*1000)+'[1]5. Плата за УРП'!$D$6</f>
        <v>2849.3820002339908</v>
      </c>
    </row>
    <row r="129" spans="1:25" ht="15">
      <c r="A129" s="33">
        <v>45460</v>
      </c>
      <c r="B129" s="34">
        <f>SUMIFS('[1]1. Отчет АТС'!$C:$C,'[1]1. Отчет АТС'!$A:$A,$A129,'[1]1. Отчет АТС'!$B:$B,0)+'[1]2. Иные услуги'!$D$11+('[1]3. Услуги по передаче'!$H$10)+('[1]4. СН (Установленные)'!$E$12*1000)+'[1]5. Плата за УРП'!$D$6</f>
        <v>2631.9420002339912</v>
      </c>
      <c r="C129" s="34">
        <f>SUMIFS('[1]1. Отчет АТС'!$C:$C,'[1]1. Отчет АТС'!$A:$A,$A129,'[1]1. Отчет АТС'!$B:$B,1)+'[1]2. Иные услуги'!$D$11+('[1]3. Услуги по передаче'!$H$10)+('[1]4. СН (Установленные)'!$E$12*1000)+'[1]5. Плата за УРП'!$D$6</f>
        <v>2563.7720002339911</v>
      </c>
      <c r="D129" s="34">
        <f>SUMIFS('[1]1. Отчет АТС'!$C:$C,'[1]1. Отчет АТС'!$A:$A,$A129,'[1]1. Отчет АТС'!$B:$B,2)+'[1]2. Иные услуги'!$D$11+('[1]3. Услуги по передаче'!$H$10)+('[1]4. СН (Установленные)'!$E$12*1000)+'[1]5. Плата за УРП'!$D$6</f>
        <v>2473.352000233991</v>
      </c>
      <c r="E129" s="34">
        <f>SUMIFS('[1]1. Отчет АТС'!$C:$C,'[1]1. Отчет АТС'!$A:$A,$A129,'[1]1. Отчет АТС'!$B:$B,3)+'[1]2. Иные услуги'!$D$11+('[1]3. Услуги по передаче'!$H$10)+('[1]4. СН (Установленные)'!$E$12*1000)+'[1]5. Плата за УРП'!$D$6</f>
        <v>2359.622000233991</v>
      </c>
      <c r="F129" s="34">
        <f>SUMIFS('[1]1. Отчет АТС'!$C:$C,'[1]1. Отчет АТС'!$A:$A,$A129,'[1]1. Отчет АТС'!$B:$B,4)+'[1]2. Иные услуги'!$D$11+('[1]3. Услуги по передаче'!$H$10)+('[1]4. СН (Установленные)'!$E$12*1000)+'[1]5. Плата за УРП'!$D$6</f>
        <v>2425.392000233991</v>
      </c>
      <c r="G129" s="34">
        <f>SUMIFS('[1]1. Отчет АТС'!$C:$C,'[1]1. Отчет АТС'!$A:$A,$A129,'[1]1. Отчет АТС'!$B:$B,5)+'[1]2. Иные услуги'!$D$11+('[1]3. Услуги по передаче'!$H$10)+('[1]4. СН (Установленные)'!$E$12*1000)+'[1]5. Плата за УРП'!$D$6</f>
        <v>2538.2320002339911</v>
      </c>
      <c r="H129" s="34">
        <f>SUMIFS('[1]1. Отчет АТС'!$C:$C,'[1]1. Отчет АТС'!$A:$A,$A129,'[1]1. Отчет АТС'!$B:$B,6)+'[1]2. Иные услуги'!$D$11+('[1]3. Услуги по передаче'!$H$10)+('[1]4. СН (Установленные)'!$E$12*1000)+'[1]5. Плата за УРП'!$D$6</f>
        <v>2618.7720002339911</v>
      </c>
      <c r="I129" s="34">
        <f>SUMIFS('[1]1. Отчет АТС'!$C:$C,'[1]1. Отчет АТС'!$A:$A,$A129,'[1]1. Отчет АТС'!$B:$B,7)+'[1]2. Иные услуги'!$D$11+('[1]3. Услуги по передаче'!$H$10)+('[1]4. СН (Установленные)'!$E$12*1000)+'[1]5. Плата за УРП'!$D$6</f>
        <v>2850.8120002339911</v>
      </c>
      <c r="J129" s="34">
        <f>SUMIFS('[1]1. Отчет АТС'!$C:$C,'[1]1. Отчет АТС'!$A:$A,$A129,'[1]1. Отчет АТС'!$B:$B,8)+'[1]2. Иные услуги'!$D$11+('[1]3. Услуги по передаче'!$H$10)+('[1]4. СН (Установленные)'!$E$12*1000)+'[1]5. Плата за УРП'!$D$6</f>
        <v>3451.7320002339911</v>
      </c>
      <c r="K129" s="34">
        <f>SUMIFS('[1]1. Отчет АТС'!$C:$C,'[1]1. Отчет АТС'!$A:$A,$A129,'[1]1. Отчет АТС'!$B:$B,9)+'[1]2. Иные услуги'!$D$11+('[1]3. Услуги по передаче'!$H$10)+('[1]4. СН (Установленные)'!$E$12*1000)+'[1]5. Плата за УРП'!$D$6</f>
        <v>3509.1220002339905</v>
      </c>
      <c r="L129" s="34">
        <f>SUMIFS('[1]1. Отчет АТС'!$C:$C,'[1]1. Отчет АТС'!$A:$A,$A129,'[1]1. Отчет АТС'!$B:$B,10)+'[1]2. Иные услуги'!$D$11+('[1]3. Услуги по передаче'!$H$10)+('[1]4. СН (Установленные)'!$E$12*1000)+'[1]5. Плата за УРП'!$D$6</f>
        <v>3525.352000233991</v>
      </c>
      <c r="M129" s="34">
        <f>SUMIFS('[1]1. Отчет АТС'!$C:$C,'[1]1. Отчет АТС'!$A:$A,$A129,'[1]1. Отчет АТС'!$B:$B,11)+'[1]2. Иные услуги'!$D$11+('[1]3. Услуги по передаче'!$H$10)+('[1]4. СН (Установленные)'!$E$12*1000)+'[1]5. Плата за УРП'!$D$6</f>
        <v>3528.8120002339911</v>
      </c>
      <c r="N129" s="34">
        <f>SUMIFS('[1]1. Отчет АТС'!$C:$C,'[1]1. Отчет АТС'!$A:$A,$A129,'[1]1. Отчет АТС'!$B:$B,12)+'[1]2. Иные услуги'!$D$11+('[1]3. Услуги по передаче'!$H$10)+('[1]4. СН (Установленные)'!$E$12*1000)+'[1]5. Плата за УРП'!$D$6</f>
        <v>3526.8120002339911</v>
      </c>
      <c r="O129" s="34">
        <f>SUMIFS('[1]1. Отчет АТС'!$C:$C,'[1]1. Отчет АТС'!$A:$A,$A129,'[1]1. Отчет АТС'!$B:$B,13)+'[1]2. Иные услуги'!$D$11+('[1]3. Услуги по передаче'!$H$10)+('[1]4. СН (Установленные)'!$E$12*1000)+'[1]5. Плата за УРП'!$D$6</f>
        <v>3523.8220002339904</v>
      </c>
      <c r="P129" s="34">
        <f>SUMIFS('[1]1. Отчет АТС'!$C:$C,'[1]1. Отчет АТС'!$A:$A,$A129,'[1]1. Отчет АТС'!$B:$B,14)+'[1]2. Иные услуги'!$D$11+('[1]3. Услуги по передаче'!$H$10)+('[1]4. СН (Установленные)'!$E$12*1000)+'[1]5. Плата за УРП'!$D$6</f>
        <v>3531.6720002339907</v>
      </c>
      <c r="Q129" s="34">
        <f>SUMIFS('[1]1. Отчет АТС'!$C:$C,'[1]1. Отчет АТС'!$A:$A,$A129,'[1]1. Отчет АТС'!$B:$B,15)+'[1]2. Иные услуги'!$D$11+('[1]3. Услуги по передаче'!$H$10)+('[1]4. СН (Установленные)'!$E$12*1000)+'[1]5. Плата за УРП'!$D$6</f>
        <v>3529.8420002339908</v>
      </c>
      <c r="R129" s="34">
        <f>SUMIFS('[1]1. Отчет АТС'!$C:$C,'[1]1. Отчет АТС'!$A:$A,$A129,'[1]1. Отчет АТС'!$B:$B,16)+'[1]2. Иные услуги'!$D$11+('[1]3. Услуги по передаче'!$H$10)+('[1]4. СН (Установленные)'!$E$12*1000)+'[1]5. Плата за УРП'!$D$6</f>
        <v>3534.4220002339907</v>
      </c>
      <c r="S129" s="34">
        <f>SUMIFS('[1]1. Отчет АТС'!$C:$C,'[1]1. Отчет АТС'!$A:$A,$A129,'[1]1. Отчет АТС'!$B:$B,17)+'[1]2. Иные услуги'!$D$11+('[1]3. Услуги по передаче'!$H$10)+('[1]4. СН (Установленные)'!$E$12*1000)+'[1]5. Плата за УРП'!$D$6</f>
        <v>3532.2020002339905</v>
      </c>
      <c r="T129" s="34">
        <f>SUMIFS('[1]1. Отчет АТС'!$C:$C,'[1]1. Отчет АТС'!$A:$A,$A129,'[1]1. Отчет АТС'!$B:$B,18)+'[1]2. Иные услуги'!$D$11+('[1]3. Услуги по передаче'!$H$10)+('[1]4. СН (Установленные)'!$E$12*1000)+'[1]5. Плата за УРП'!$D$6</f>
        <v>3526.5120002339909</v>
      </c>
      <c r="U129" s="34">
        <f>SUMIFS('[1]1. Отчет АТС'!$C:$C,'[1]1. Отчет АТС'!$A:$A,$A129,'[1]1. Отчет АТС'!$B:$B,19)+'[1]2. Иные услуги'!$D$11+('[1]3. Услуги по передаче'!$H$10)+('[1]4. СН (Установленные)'!$E$12*1000)+'[1]5. Плата за УРП'!$D$6</f>
        <v>3510.392000233991</v>
      </c>
      <c r="V129" s="34">
        <f>SUMIFS('[1]1. Отчет АТС'!$C:$C,'[1]1. Отчет АТС'!$A:$A,$A129,'[1]1. Отчет АТС'!$B:$B,20)+'[1]2. Иные услуги'!$D$11+('[1]3. Услуги по передаче'!$H$10)+('[1]4. СН (Установленные)'!$E$12*1000)+'[1]5. Плата за УРП'!$D$6</f>
        <v>3512.9720002339909</v>
      </c>
      <c r="W129" s="34">
        <f>SUMIFS('[1]1. Отчет АТС'!$C:$C,'[1]1. Отчет АТС'!$A:$A,$A129,'[1]1. Отчет АТС'!$B:$B,21)+'[1]2. Иные услуги'!$D$11+('[1]3. Услуги по передаче'!$H$10)+('[1]4. СН (Установленные)'!$E$12*1000)+'[1]5. Плата за УРП'!$D$6</f>
        <v>3504.6720002339907</v>
      </c>
      <c r="X129" s="34">
        <f>SUMIFS('[1]1. Отчет АТС'!$C:$C,'[1]1. Отчет АТС'!$A:$A,$A129,'[1]1. Отчет АТС'!$B:$B,22)+'[1]2. Иные услуги'!$D$11+('[1]3. Услуги по передаче'!$H$10)+('[1]4. СН (Установленные)'!$E$12*1000)+'[1]5. Плата за УРП'!$D$6</f>
        <v>3222.622000233991</v>
      </c>
      <c r="Y129" s="34">
        <f>SUMIFS('[1]1. Отчет АТС'!$C:$C,'[1]1. Отчет АТС'!$A:$A,$A129,'[1]1. Отчет АТС'!$B:$B,23)+'[1]2. Иные услуги'!$D$11+('[1]3. Услуги по передаче'!$H$10)+('[1]4. СН (Установленные)'!$E$12*1000)+'[1]5. Плата за УРП'!$D$6</f>
        <v>2844.832000233991</v>
      </c>
    </row>
    <row r="130" spans="1:25" ht="15">
      <c r="A130" s="33">
        <v>45461</v>
      </c>
      <c r="B130" s="34">
        <f>SUMIFS('[1]1. Отчет АТС'!$C:$C,'[1]1. Отчет АТС'!$A:$A,$A130,'[1]1. Отчет АТС'!$B:$B,0)+'[1]2. Иные услуги'!$D$11+('[1]3. Услуги по передаче'!$H$10)+('[1]4. СН (Установленные)'!$E$12*1000)+'[1]5. Плата за УРП'!$D$6</f>
        <v>2622.352000233991</v>
      </c>
      <c r="C130" s="34">
        <f>SUMIFS('[1]1. Отчет АТС'!$C:$C,'[1]1. Отчет АТС'!$A:$A,$A130,'[1]1. Отчет АТС'!$B:$B,1)+'[1]2. Иные услуги'!$D$11+('[1]3. Услуги по передаче'!$H$10)+('[1]4. СН (Установленные)'!$E$12*1000)+'[1]5. Плата за УРП'!$D$6</f>
        <v>2532.7220002339909</v>
      </c>
      <c r="D130" s="34">
        <f>SUMIFS('[1]1. Отчет АТС'!$C:$C,'[1]1. Отчет АТС'!$A:$A,$A130,'[1]1. Отчет АТС'!$B:$B,2)+'[1]2. Иные услуги'!$D$11+('[1]3. Услуги по передаче'!$H$10)+('[1]4. СН (Установленные)'!$E$12*1000)+'[1]5. Плата за УРП'!$D$6</f>
        <v>2362.0620002339911</v>
      </c>
      <c r="E130" s="34">
        <f>SUMIFS('[1]1. Отчет АТС'!$C:$C,'[1]1. Отчет АТС'!$A:$A,$A130,'[1]1. Отчет АТС'!$B:$B,3)+'[1]2. Иные услуги'!$D$11+('[1]3. Услуги по передаче'!$H$10)+('[1]4. СН (Установленные)'!$E$12*1000)+'[1]5. Плата за УРП'!$D$6</f>
        <v>2299.1120002339908</v>
      </c>
      <c r="F130" s="34">
        <f>SUMIFS('[1]1. Отчет АТС'!$C:$C,'[1]1. Отчет АТС'!$A:$A,$A130,'[1]1. Отчет АТС'!$B:$B,4)+'[1]2. Иные услуги'!$D$11+('[1]3. Услуги по передаче'!$H$10)+('[1]4. СН (Установленные)'!$E$12*1000)+'[1]5. Плата за УРП'!$D$6</f>
        <v>2283.7620002339909</v>
      </c>
      <c r="G130" s="34">
        <f>SUMIFS('[1]1. Отчет АТС'!$C:$C,'[1]1. Отчет АТС'!$A:$A,$A130,'[1]1. Отчет АТС'!$B:$B,5)+'[1]2. Иные услуги'!$D$11+('[1]3. Услуги по передаче'!$H$10)+('[1]4. СН (Установленные)'!$E$12*1000)+'[1]5. Плата за УРП'!$D$6</f>
        <v>2515.2320002339911</v>
      </c>
      <c r="H130" s="34">
        <f>SUMIFS('[1]1. Отчет АТС'!$C:$C,'[1]1. Отчет АТС'!$A:$A,$A130,'[1]1. Отчет АТС'!$B:$B,6)+'[1]2. Иные услуги'!$D$11+('[1]3. Услуги по передаче'!$H$10)+('[1]4. СН (Установленные)'!$E$12*1000)+'[1]5. Плата за УРП'!$D$6</f>
        <v>2616.832000233991</v>
      </c>
      <c r="I130" s="34">
        <f>SUMIFS('[1]1. Отчет АТС'!$C:$C,'[1]1. Отчет АТС'!$A:$A,$A130,'[1]1. Отчет АТС'!$B:$B,7)+'[1]2. Иные услуги'!$D$11+('[1]3. Услуги по передаче'!$H$10)+('[1]4. СН (Установленные)'!$E$12*1000)+'[1]5. Плата за УРП'!$D$6</f>
        <v>2927.332000233991</v>
      </c>
      <c r="J130" s="34">
        <f>SUMIFS('[1]1. Отчет АТС'!$C:$C,'[1]1. Отчет АТС'!$A:$A,$A130,'[1]1. Отчет АТС'!$B:$B,8)+'[1]2. Иные услуги'!$D$11+('[1]3. Услуги по передаче'!$H$10)+('[1]4. СН (Установленные)'!$E$12*1000)+'[1]5. Плата за УРП'!$D$6</f>
        <v>3495.9820002339911</v>
      </c>
      <c r="K130" s="34">
        <f>SUMIFS('[1]1. Отчет АТС'!$C:$C,'[1]1. Отчет АТС'!$A:$A,$A130,'[1]1. Отчет АТС'!$B:$B,9)+'[1]2. Иные услуги'!$D$11+('[1]3. Услуги по передаче'!$H$10)+('[1]4. СН (Установленные)'!$E$12*1000)+'[1]5. Плата за УРП'!$D$6</f>
        <v>3541.0520002339908</v>
      </c>
      <c r="L130" s="34">
        <f>SUMIFS('[1]1. Отчет АТС'!$C:$C,'[1]1. Отчет АТС'!$A:$A,$A130,'[1]1. Отчет АТС'!$B:$B,10)+'[1]2. Иные услуги'!$D$11+('[1]3. Услуги по передаче'!$H$10)+('[1]4. СН (Установленные)'!$E$12*1000)+'[1]5. Плата за УРП'!$D$6</f>
        <v>3614.2820002339904</v>
      </c>
      <c r="M130" s="34">
        <f>SUMIFS('[1]1. Отчет АТС'!$C:$C,'[1]1. Отчет АТС'!$A:$A,$A130,'[1]1. Отчет АТС'!$B:$B,11)+'[1]2. Иные услуги'!$D$11+('[1]3. Услуги по передаче'!$H$10)+('[1]4. СН (Установленные)'!$E$12*1000)+'[1]5. Плата за УРП'!$D$6</f>
        <v>3634.2520002339907</v>
      </c>
      <c r="N130" s="34">
        <f>SUMIFS('[1]1. Отчет АТС'!$C:$C,'[1]1. Отчет АТС'!$A:$A,$A130,'[1]1. Отчет АТС'!$B:$B,12)+'[1]2. Иные услуги'!$D$11+('[1]3. Услуги по передаче'!$H$10)+('[1]4. СН (Установленные)'!$E$12*1000)+'[1]5. Плата за УРП'!$D$6</f>
        <v>3638.6720002339907</v>
      </c>
      <c r="O130" s="34">
        <f>SUMIFS('[1]1. Отчет АТС'!$C:$C,'[1]1. Отчет АТС'!$A:$A,$A130,'[1]1. Отчет АТС'!$B:$B,13)+'[1]2. Иные услуги'!$D$11+('[1]3. Услуги по передаче'!$H$10)+('[1]4. СН (Установленные)'!$E$12*1000)+'[1]5. Плата за УРП'!$D$6</f>
        <v>3671.2820002339904</v>
      </c>
      <c r="P130" s="34">
        <f>SUMIFS('[1]1. Отчет АТС'!$C:$C,'[1]1. Отчет АТС'!$A:$A,$A130,'[1]1. Отчет АТС'!$B:$B,14)+'[1]2. Иные услуги'!$D$11+('[1]3. Услуги по передаче'!$H$10)+('[1]4. СН (Установленные)'!$E$12*1000)+'[1]5. Плата за УРП'!$D$6</f>
        <v>3714.9220002339907</v>
      </c>
      <c r="Q130" s="34">
        <f>SUMIFS('[1]1. Отчет АТС'!$C:$C,'[1]1. Отчет АТС'!$A:$A,$A130,'[1]1. Отчет АТС'!$B:$B,15)+'[1]2. Иные услуги'!$D$11+('[1]3. Услуги по передаче'!$H$10)+('[1]4. СН (Установленные)'!$E$12*1000)+'[1]5. Плата за УРП'!$D$6</f>
        <v>3646.8220002339904</v>
      </c>
      <c r="R130" s="34">
        <f>SUMIFS('[1]1. Отчет АТС'!$C:$C,'[1]1. Отчет АТС'!$A:$A,$A130,'[1]1. Отчет АТС'!$B:$B,16)+'[1]2. Иные услуги'!$D$11+('[1]3. Услуги по передаче'!$H$10)+('[1]4. СН (Установленные)'!$E$12*1000)+'[1]5. Плата за УРП'!$D$6</f>
        <v>3649.6120002339903</v>
      </c>
      <c r="S130" s="34">
        <f>SUMIFS('[1]1. Отчет АТС'!$C:$C,'[1]1. Отчет АТС'!$A:$A,$A130,'[1]1. Отчет АТС'!$B:$B,17)+'[1]2. Иные услуги'!$D$11+('[1]3. Услуги по передаче'!$H$10)+('[1]4. СН (Установленные)'!$E$12*1000)+'[1]5. Плата за УРП'!$D$6</f>
        <v>3649.9120002339905</v>
      </c>
      <c r="T130" s="34">
        <f>SUMIFS('[1]1. Отчет АТС'!$C:$C,'[1]1. Отчет АТС'!$A:$A,$A130,'[1]1. Отчет АТС'!$B:$B,18)+'[1]2. Иные услуги'!$D$11+('[1]3. Услуги по передаче'!$H$10)+('[1]4. СН (Установленные)'!$E$12*1000)+'[1]5. Плата за УРП'!$D$6</f>
        <v>3650.6520002339912</v>
      </c>
      <c r="U130" s="34">
        <f>SUMIFS('[1]1. Отчет АТС'!$C:$C,'[1]1. Отчет АТС'!$A:$A,$A130,'[1]1. Отчет АТС'!$B:$B,19)+'[1]2. Иные услуги'!$D$11+('[1]3. Услуги по передаче'!$H$10)+('[1]4. СН (Установленные)'!$E$12*1000)+'[1]5. Плата за УРП'!$D$6</f>
        <v>3570.1920002339912</v>
      </c>
      <c r="V130" s="34">
        <f>SUMIFS('[1]1. Отчет АТС'!$C:$C,'[1]1. Отчет АТС'!$A:$A,$A130,'[1]1. Отчет АТС'!$B:$B,20)+'[1]2. Иные услуги'!$D$11+('[1]3. Услуги по передаче'!$H$10)+('[1]4. СН (Установленные)'!$E$12*1000)+'[1]5. Плата за УРП'!$D$6</f>
        <v>3574.2320002339911</v>
      </c>
      <c r="W130" s="34">
        <f>SUMIFS('[1]1. Отчет АТС'!$C:$C,'[1]1. Отчет АТС'!$A:$A,$A130,'[1]1. Отчет АТС'!$B:$B,21)+'[1]2. Иные услуги'!$D$11+('[1]3. Услуги по передаче'!$H$10)+('[1]4. СН (Установленные)'!$E$12*1000)+'[1]5. Плата за УРП'!$D$6</f>
        <v>3533.9120002339905</v>
      </c>
      <c r="X130" s="34">
        <f>SUMIFS('[1]1. Отчет АТС'!$C:$C,'[1]1. Отчет АТС'!$A:$A,$A130,'[1]1. Отчет АТС'!$B:$B,22)+'[1]2. Иные услуги'!$D$11+('[1]3. Услуги по передаче'!$H$10)+('[1]4. СН (Установленные)'!$E$12*1000)+'[1]5. Плата за УРП'!$D$6</f>
        <v>3475.7520002339907</v>
      </c>
      <c r="Y130" s="34">
        <f>SUMIFS('[1]1. Отчет АТС'!$C:$C,'[1]1. Отчет АТС'!$A:$A,$A130,'[1]1. Отчет АТС'!$B:$B,23)+'[1]2. Иные услуги'!$D$11+('[1]3. Услуги по передаче'!$H$10)+('[1]4. СН (Установленные)'!$E$12*1000)+'[1]5. Плата за УРП'!$D$6</f>
        <v>2921.3420002339908</v>
      </c>
    </row>
    <row r="131" spans="1:25" ht="15">
      <c r="A131" s="33">
        <v>45462</v>
      </c>
      <c r="B131" s="34">
        <f>SUMIFS('[1]1. Отчет АТС'!$C:$C,'[1]1. Отчет АТС'!$A:$A,$A131,'[1]1. Отчет АТС'!$B:$B,0)+'[1]2. Иные услуги'!$D$11+('[1]3. Услуги по передаче'!$H$10)+('[1]4. СН (Установленные)'!$E$12*1000)+'[1]5. Плата за УРП'!$D$6</f>
        <v>2647.7920002339911</v>
      </c>
      <c r="C131" s="34">
        <f>SUMIFS('[1]1. Отчет АТС'!$C:$C,'[1]1. Отчет АТС'!$A:$A,$A131,'[1]1. Отчет АТС'!$B:$B,1)+'[1]2. Иные услуги'!$D$11+('[1]3. Услуги по передаче'!$H$10)+('[1]4. СН (Установленные)'!$E$12*1000)+'[1]5. Плата за УРП'!$D$6</f>
        <v>2599.9520002339909</v>
      </c>
      <c r="D131" s="34">
        <f>SUMIFS('[1]1. Отчет АТС'!$C:$C,'[1]1. Отчет АТС'!$A:$A,$A131,'[1]1. Отчет АТС'!$B:$B,2)+'[1]2. Иные услуги'!$D$11+('[1]3. Услуги по передаче'!$H$10)+('[1]4. СН (Установленные)'!$E$12*1000)+'[1]5. Плата за УРП'!$D$6</f>
        <v>2395.7620002339909</v>
      </c>
      <c r="E131" s="34">
        <f>SUMIFS('[1]1. Отчет АТС'!$C:$C,'[1]1. Отчет АТС'!$A:$A,$A131,'[1]1. Отчет АТС'!$B:$B,3)+'[1]2. Иные услуги'!$D$11+('[1]3. Услуги по передаче'!$H$10)+('[1]4. СН (Установленные)'!$E$12*1000)+'[1]5. Плата за УРП'!$D$6</f>
        <v>2251.6920002339907</v>
      </c>
      <c r="F131" s="34">
        <f>SUMIFS('[1]1. Отчет АТС'!$C:$C,'[1]1. Отчет АТС'!$A:$A,$A131,'[1]1. Отчет АТС'!$B:$B,4)+'[1]2. Иные услуги'!$D$11+('[1]3. Услуги по передаче'!$H$10)+('[1]4. СН (Установленные)'!$E$12*1000)+'[1]5. Плата за УРП'!$D$6</f>
        <v>2235.1820002339909</v>
      </c>
      <c r="G131" s="34">
        <f>SUMIFS('[1]1. Отчет АТС'!$C:$C,'[1]1. Отчет АТС'!$A:$A,$A131,'[1]1. Отчет АТС'!$B:$B,5)+'[1]2. Иные услуги'!$D$11+('[1]3. Услуги по передаче'!$H$10)+('[1]4. СН (Установленные)'!$E$12*1000)+'[1]5. Плата за УРП'!$D$6</f>
        <v>2542.3120002339911</v>
      </c>
      <c r="H131" s="34">
        <f>SUMIFS('[1]1. Отчет АТС'!$C:$C,'[1]1. Отчет АТС'!$A:$A,$A131,'[1]1. Отчет АТС'!$B:$B,6)+'[1]2. Иные услуги'!$D$11+('[1]3. Услуги по передаче'!$H$10)+('[1]4. СН (Установленные)'!$E$12*1000)+'[1]5. Плата за УРП'!$D$6</f>
        <v>2637.602000233991</v>
      </c>
      <c r="I131" s="34">
        <f>SUMIFS('[1]1. Отчет АТС'!$C:$C,'[1]1. Отчет АТС'!$A:$A,$A131,'[1]1. Отчет АТС'!$B:$B,7)+'[1]2. Иные услуги'!$D$11+('[1]3. Услуги по передаче'!$H$10)+('[1]4. СН (Установленные)'!$E$12*1000)+'[1]5. Плата за УРП'!$D$6</f>
        <v>2969.412000233991</v>
      </c>
      <c r="J131" s="34">
        <f>SUMIFS('[1]1. Отчет АТС'!$C:$C,'[1]1. Отчет АТС'!$A:$A,$A131,'[1]1. Отчет АТС'!$B:$B,8)+'[1]2. Иные услуги'!$D$11+('[1]3. Услуги по передаче'!$H$10)+('[1]4. СН (Установленные)'!$E$12*1000)+'[1]5. Плата за УРП'!$D$6</f>
        <v>3522.5420002339906</v>
      </c>
      <c r="K131" s="34">
        <f>SUMIFS('[1]1. Отчет АТС'!$C:$C,'[1]1. Отчет АТС'!$A:$A,$A131,'[1]1. Отчет АТС'!$B:$B,9)+'[1]2. Иные услуги'!$D$11+('[1]3. Услуги по передаче'!$H$10)+('[1]4. СН (Установленные)'!$E$12*1000)+'[1]5. Плата за УРП'!$D$6</f>
        <v>3633.1620002339905</v>
      </c>
      <c r="L131" s="34">
        <f>SUMIFS('[1]1. Отчет АТС'!$C:$C,'[1]1. Отчет АТС'!$A:$A,$A131,'[1]1. Отчет АТС'!$B:$B,10)+'[1]2. Иные услуги'!$D$11+('[1]3. Услуги по передаче'!$H$10)+('[1]4. СН (Установленные)'!$E$12*1000)+'[1]5. Плата за УРП'!$D$6</f>
        <v>3755.7220002339909</v>
      </c>
      <c r="M131" s="34">
        <f>SUMIFS('[1]1. Отчет АТС'!$C:$C,'[1]1. Отчет АТС'!$A:$A,$A131,'[1]1. Отчет АТС'!$B:$B,11)+'[1]2. Иные услуги'!$D$11+('[1]3. Услуги по передаче'!$H$10)+('[1]4. СН (Установленные)'!$E$12*1000)+'[1]5. Плата за УРП'!$D$6</f>
        <v>3797.4120002339905</v>
      </c>
      <c r="N131" s="34">
        <f>SUMIFS('[1]1. Отчет АТС'!$C:$C,'[1]1. Отчет АТС'!$A:$A,$A131,'[1]1. Отчет АТС'!$B:$B,12)+'[1]2. Иные услуги'!$D$11+('[1]3. Услуги по передаче'!$H$10)+('[1]4. СН (Установленные)'!$E$12*1000)+'[1]5. Плата за УРП'!$D$6</f>
        <v>3812.7220002339909</v>
      </c>
      <c r="O131" s="34">
        <f>SUMIFS('[1]1. Отчет АТС'!$C:$C,'[1]1. Отчет АТС'!$A:$A,$A131,'[1]1. Отчет АТС'!$B:$B,13)+'[1]2. Иные услуги'!$D$11+('[1]3. Услуги по передаче'!$H$10)+('[1]4. СН (Установленные)'!$E$12*1000)+'[1]5. Плата за УРП'!$D$6</f>
        <v>3829.5020002339907</v>
      </c>
      <c r="P131" s="34">
        <f>SUMIFS('[1]1. Отчет АТС'!$C:$C,'[1]1. Отчет АТС'!$A:$A,$A131,'[1]1. Отчет АТС'!$B:$B,14)+'[1]2. Иные услуги'!$D$11+('[1]3. Услуги по передаче'!$H$10)+('[1]4. СН (Установленные)'!$E$12*1000)+'[1]5. Плата за УРП'!$D$6</f>
        <v>3862.8620002339903</v>
      </c>
      <c r="Q131" s="34">
        <f>SUMIFS('[1]1. Отчет АТС'!$C:$C,'[1]1. Отчет АТС'!$A:$A,$A131,'[1]1. Отчет АТС'!$B:$B,15)+'[1]2. Иные услуги'!$D$11+('[1]3. Услуги по передаче'!$H$10)+('[1]4. СН (Установленные)'!$E$12*1000)+'[1]5. Плата за УРП'!$D$6</f>
        <v>3880.5520002339908</v>
      </c>
      <c r="R131" s="34">
        <f>SUMIFS('[1]1. Отчет АТС'!$C:$C,'[1]1. Отчет АТС'!$A:$A,$A131,'[1]1. Отчет АТС'!$B:$B,16)+'[1]2. Иные услуги'!$D$11+('[1]3. Услуги по передаче'!$H$10)+('[1]4. СН (Установленные)'!$E$12*1000)+'[1]5. Плата за УРП'!$D$6</f>
        <v>3887.9320002339909</v>
      </c>
      <c r="S131" s="34">
        <f>SUMIFS('[1]1. Отчет АТС'!$C:$C,'[1]1. Отчет АТС'!$A:$A,$A131,'[1]1. Отчет АТС'!$B:$B,17)+'[1]2. Иные услуги'!$D$11+('[1]3. Услуги по передаче'!$H$10)+('[1]4. СН (Установленные)'!$E$12*1000)+'[1]5. Плата за УРП'!$D$6</f>
        <v>3895.642000233991</v>
      </c>
      <c r="T131" s="34">
        <f>SUMIFS('[1]1. Отчет АТС'!$C:$C,'[1]1. Отчет АТС'!$A:$A,$A131,'[1]1. Отчет АТС'!$B:$B,18)+'[1]2. Иные услуги'!$D$11+('[1]3. Услуги по передаче'!$H$10)+('[1]4. СН (Установленные)'!$E$12*1000)+'[1]5. Плата за УРП'!$D$6</f>
        <v>3828.7820002339904</v>
      </c>
      <c r="U131" s="34">
        <f>SUMIFS('[1]1. Отчет АТС'!$C:$C,'[1]1. Отчет АТС'!$A:$A,$A131,'[1]1. Отчет АТС'!$B:$B,19)+'[1]2. Иные услуги'!$D$11+('[1]3. Услуги по передаче'!$H$10)+('[1]4. СН (Установленные)'!$E$12*1000)+'[1]5. Плата за УРП'!$D$6</f>
        <v>3711.9820002339911</v>
      </c>
      <c r="V131" s="34">
        <f>SUMIFS('[1]1. Отчет АТС'!$C:$C,'[1]1. Отчет АТС'!$A:$A,$A131,'[1]1. Отчет АТС'!$B:$B,20)+'[1]2. Иные услуги'!$D$11+('[1]3. Услуги по передаче'!$H$10)+('[1]4. СН (Установленные)'!$E$12*1000)+'[1]5. Плата за УРП'!$D$6</f>
        <v>3736.3620002339903</v>
      </c>
      <c r="W131" s="34">
        <f>SUMIFS('[1]1. Отчет АТС'!$C:$C,'[1]1. Отчет АТС'!$A:$A,$A131,'[1]1. Отчет АТС'!$B:$B,21)+'[1]2. Иные услуги'!$D$11+('[1]3. Услуги по передаче'!$H$10)+('[1]4. СН (Установленные)'!$E$12*1000)+'[1]5. Плата за УРП'!$D$6</f>
        <v>3667.8320002339906</v>
      </c>
      <c r="X131" s="34">
        <f>SUMIFS('[1]1. Отчет АТС'!$C:$C,'[1]1. Отчет АТС'!$A:$A,$A131,'[1]1. Отчет АТС'!$B:$B,22)+'[1]2. Иные услуги'!$D$11+('[1]3. Услуги по передаче'!$H$10)+('[1]4. СН (Установленные)'!$E$12*1000)+'[1]5. Плата за УРП'!$D$6</f>
        <v>3505.5020002339907</v>
      </c>
      <c r="Y131" s="34">
        <f>SUMIFS('[1]1. Отчет АТС'!$C:$C,'[1]1. Отчет АТС'!$A:$A,$A131,'[1]1. Отчет АТС'!$B:$B,23)+'[1]2. Иные услуги'!$D$11+('[1]3. Услуги по передаче'!$H$10)+('[1]4. СН (Установленные)'!$E$12*1000)+'[1]5. Плата за УРП'!$D$6</f>
        <v>2985.9520002339909</v>
      </c>
    </row>
    <row r="132" spans="1:25" ht="15">
      <c r="A132" s="33">
        <v>45463</v>
      </c>
      <c r="B132" s="34">
        <f>SUMIFS('[1]1. Отчет АТС'!$C:$C,'[1]1. Отчет АТС'!$A:$A,$A132,'[1]1. Отчет АТС'!$B:$B,0)+'[1]2. Иные услуги'!$D$11+('[1]3. Услуги по передаче'!$H$10)+('[1]4. СН (Установленные)'!$E$12*1000)+'[1]5. Плата за УРП'!$D$6</f>
        <v>2666.102000233991</v>
      </c>
      <c r="C132" s="34">
        <f>SUMIFS('[1]1. Отчет АТС'!$C:$C,'[1]1. Отчет АТС'!$A:$A,$A132,'[1]1. Отчет АТС'!$B:$B,1)+'[1]2. Иные услуги'!$D$11+('[1]3. Услуги по передаче'!$H$10)+('[1]4. СН (Установленные)'!$E$12*1000)+'[1]5. Плата за УРП'!$D$6</f>
        <v>2623.602000233991</v>
      </c>
      <c r="D132" s="34">
        <f>SUMIFS('[1]1. Отчет АТС'!$C:$C,'[1]1. Отчет АТС'!$A:$A,$A132,'[1]1. Отчет АТС'!$B:$B,2)+'[1]2. Иные услуги'!$D$11+('[1]3. Услуги по передаче'!$H$10)+('[1]4. СН (Установленные)'!$E$12*1000)+'[1]5. Плата за УРП'!$D$6</f>
        <v>2411.4620002339907</v>
      </c>
      <c r="E132" s="34">
        <f>SUMIFS('[1]1. Отчет АТС'!$C:$C,'[1]1. Отчет АТС'!$A:$A,$A132,'[1]1. Отчет АТС'!$B:$B,3)+'[1]2. Иные услуги'!$D$11+('[1]3. Услуги по передаче'!$H$10)+('[1]4. СН (Установленные)'!$E$12*1000)+'[1]5. Плата за УРП'!$D$6</f>
        <v>2302.8220002339908</v>
      </c>
      <c r="F132" s="34">
        <f>SUMIFS('[1]1. Отчет АТС'!$C:$C,'[1]1. Отчет АТС'!$A:$A,$A132,'[1]1. Отчет АТС'!$B:$B,4)+'[1]2. Иные услуги'!$D$11+('[1]3. Услуги по передаче'!$H$10)+('[1]4. СН (Установленные)'!$E$12*1000)+'[1]5. Плата за УРП'!$D$6</f>
        <v>2243.4820002339911</v>
      </c>
      <c r="G132" s="34">
        <f>SUMIFS('[1]1. Отчет АТС'!$C:$C,'[1]1. Отчет АТС'!$A:$A,$A132,'[1]1. Отчет АТС'!$B:$B,5)+'[1]2. Иные услуги'!$D$11+('[1]3. Услуги по передаче'!$H$10)+('[1]4. СН (Установленные)'!$E$12*1000)+'[1]5. Плата за УРП'!$D$6</f>
        <v>2434.7320002339911</v>
      </c>
      <c r="H132" s="34">
        <f>SUMIFS('[1]1. Отчет АТС'!$C:$C,'[1]1. Отчет АТС'!$A:$A,$A132,'[1]1. Отчет АТС'!$B:$B,6)+'[1]2. Иные услуги'!$D$11+('[1]3. Услуги по передаче'!$H$10)+('[1]4. СН (Установленные)'!$E$12*1000)+'[1]5. Плата за УРП'!$D$6</f>
        <v>2570.3120002339911</v>
      </c>
      <c r="I132" s="34">
        <f>SUMIFS('[1]1. Отчет АТС'!$C:$C,'[1]1. Отчет АТС'!$A:$A,$A132,'[1]1. Отчет АТС'!$B:$B,7)+'[1]2. Иные услуги'!$D$11+('[1]3. Услуги по передаче'!$H$10)+('[1]4. СН (Установленные)'!$E$12*1000)+'[1]5. Плата за УРП'!$D$6</f>
        <v>2861.352000233991</v>
      </c>
      <c r="J132" s="34">
        <f>SUMIFS('[1]1. Отчет АТС'!$C:$C,'[1]1. Отчет АТС'!$A:$A,$A132,'[1]1. Отчет АТС'!$B:$B,8)+'[1]2. Иные услуги'!$D$11+('[1]3. Услуги по передаче'!$H$10)+('[1]4. СН (Установленные)'!$E$12*1000)+'[1]5. Плата за УРП'!$D$6</f>
        <v>3501.4920002339904</v>
      </c>
      <c r="K132" s="34">
        <f>SUMIFS('[1]1. Отчет АТС'!$C:$C,'[1]1. Отчет АТС'!$A:$A,$A132,'[1]1. Отчет АТС'!$B:$B,9)+'[1]2. Иные услуги'!$D$11+('[1]3. Услуги по передаче'!$H$10)+('[1]4. СН (Установленные)'!$E$12*1000)+'[1]5. Плата за УРП'!$D$6</f>
        <v>3528.352000233991</v>
      </c>
      <c r="L132" s="34">
        <f>SUMIFS('[1]1. Отчет АТС'!$C:$C,'[1]1. Отчет АТС'!$A:$A,$A132,'[1]1. Отчет АТС'!$B:$B,10)+'[1]2. Иные услуги'!$D$11+('[1]3. Услуги по передаче'!$H$10)+('[1]4. СН (Установленные)'!$E$12*1000)+'[1]5. Плата за УРП'!$D$6</f>
        <v>3574.7920002339906</v>
      </c>
      <c r="M132" s="34">
        <f>SUMIFS('[1]1. Отчет АТС'!$C:$C,'[1]1. Отчет АТС'!$A:$A,$A132,'[1]1. Отчет АТС'!$B:$B,11)+'[1]2. Иные услуги'!$D$11+('[1]3. Услуги по передаче'!$H$10)+('[1]4. СН (Установленные)'!$E$12*1000)+'[1]5. Плата за УРП'!$D$6</f>
        <v>3610.3220002339904</v>
      </c>
      <c r="N132" s="34">
        <f>SUMIFS('[1]1. Отчет АТС'!$C:$C,'[1]1. Отчет АТС'!$A:$A,$A132,'[1]1. Отчет АТС'!$B:$B,12)+'[1]2. Иные услуги'!$D$11+('[1]3. Услуги по передаче'!$H$10)+('[1]4. СН (Установленные)'!$E$12*1000)+'[1]5. Плата за УРП'!$D$6</f>
        <v>3638.3820002339908</v>
      </c>
      <c r="O132" s="34">
        <f>SUMIFS('[1]1. Отчет АТС'!$C:$C,'[1]1. Отчет АТС'!$A:$A,$A132,'[1]1. Отчет АТС'!$B:$B,13)+'[1]2. Иные услуги'!$D$11+('[1]3. Услуги по передаче'!$H$10)+('[1]4. СН (Установленные)'!$E$12*1000)+'[1]5. Плата за УРП'!$D$6</f>
        <v>3600.0220002339911</v>
      </c>
      <c r="P132" s="34">
        <f>SUMIFS('[1]1. Отчет АТС'!$C:$C,'[1]1. Отчет АТС'!$A:$A,$A132,'[1]1. Отчет АТС'!$B:$B,14)+'[1]2. Иные услуги'!$D$11+('[1]3. Услуги по передаче'!$H$10)+('[1]4. СН (Установленные)'!$E$12*1000)+'[1]5. Плата за УРП'!$D$6</f>
        <v>3615.9020002339912</v>
      </c>
      <c r="Q132" s="34">
        <f>SUMIFS('[1]1. Отчет АТС'!$C:$C,'[1]1. Отчет АТС'!$A:$A,$A132,'[1]1. Отчет АТС'!$B:$B,15)+'[1]2. Иные услуги'!$D$11+('[1]3. Услуги по передаче'!$H$10)+('[1]4. СН (Установленные)'!$E$12*1000)+'[1]5. Плата за УРП'!$D$6</f>
        <v>3623.1720002339907</v>
      </c>
      <c r="R132" s="34">
        <f>SUMIFS('[1]1. Отчет АТС'!$C:$C,'[1]1. Отчет АТС'!$A:$A,$A132,'[1]1. Отчет АТС'!$B:$B,16)+'[1]2. Иные услуги'!$D$11+('[1]3. Услуги по передаче'!$H$10)+('[1]4. СН (Установленные)'!$E$12*1000)+'[1]5. Плата за УРП'!$D$6</f>
        <v>3607.3120002339911</v>
      </c>
      <c r="S132" s="34">
        <f>SUMIFS('[1]1. Отчет АТС'!$C:$C,'[1]1. Отчет АТС'!$A:$A,$A132,'[1]1. Отчет АТС'!$B:$B,17)+'[1]2. Иные услуги'!$D$11+('[1]3. Услуги по передаче'!$H$10)+('[1]4. СН (Установленные)'!$E$12*1000)+'[1]5. Плата за УРП'!$D$6</f>
        <v>3604.892000233991</v>
      </c>
      <c r="T132" s="34">
        <f>SUMIFS('[1]1. Отчет АТС'!$C:$C,'[1]1. Отчет АТС'!$A:$A,$A132,'[1]1. Отчет АТС'!$B:$B,18)+'[1]2. Иные услуги'!$D$11+('[1]3. Услуги по передаче'!$H$10)+('[1]4. СН (Установленные)'!$E$12*1000)+'[1]5. Плата за УРП'!$D$6</f>
        <v>3554.352000233991</v>
      </c>
      <c r="U132" s="34">
        <f>SUMIFS('[1]1. Отчет АТС'!$C:$C,'[1]1. Отчет АТС'!$A:$A,$A132,'[1]1. Отчет АТС'!$B:$B,19)+'[1]2. Иные услуги'!$D$11+('[1]3. Услуги по передаче'!$H$10)+('[1]4. СН (Установленные)'!$E$12*1000)+'[1]5. Плата за УРП'!$D$6</f>
        <v>3534.8120002339911</v>
      </c>
      <c r="V132" s="34">
        <f>SUMIFS('[1]1. Отчет АТС'!$C:$C,'[1]1. Отчет АТС'!$A:$A,$A132,'[1]1. Отчет АТС'!$B:$B,20)+'[1]2. Иные услуги'!$D$11+('[1]3. Услуги по передаче'!$H$10)+('[1]4. СН (Установленные)'!$E$12*1000)+'[1]5. Плата за УРП'!$D$6</f>
        <v>3530.0720002339904</v>
      </c>
      <c r="W132" s="34">
        <f>SUMIFS('[1]1. Отчет АТС'!$C:$C,'[1]1. Отчет АТС'!$A:$A,$A132,'[1]1. Отчет АТС'!$B:$B,21)+'[1]2. Иные услуги'!$D$11+('[1]3. Услуги по передаче'!$H$10)+('[1]4. СН (Установленные)'!$E$12*1000)+'[1]5. Плата за УРП'!$D$6</f>
        <v>3512.5320002339904</v>
      </c>
      <c r="X132" s="34">
        <f>SUMIFS('[1]1. Отчет АТС'!$C:$C,'[1]1. Отчет АТС'!$A:$A,$A132,'[1]1. Отчет АТС'!$B:$B,22)+'[1]2. Иные услуги'!$D$11+('[1]3. Услуги по передаче'!$H$10)+('[1]4. СН (Установленные)'!$E$12*1000)+'[1]5. Плата за УРП'!$D$6</f>
        <v>3075.8620002339912</v>
      </c>
      <c r="Y132" s="34">
        <f>SUMIFS('[1]1. Отчет АТС'!$C:$C,'[1]1. Отчет АТС'!$A:$A,$A132,'[1]1. Отчет АТС'!$B:$B,23)+'[1]2. Иные услуги'!$D$11+('[1]3. Услуги по передаче'!$H$10)+('[1]4. СН (Установленные)'!$E$12*1000)+'[1]5. Плата за УРП'!$D$6</f>
        <v>2730.7220002339909</v>
      </c>
    </row>
    <row r="133" spans="1:25" ht="15">
      <c r="A133" s="33">
        <v>45464</v>
      </c>
      <c r="B133" s="34">
        <f>SUMIFS('[1]1. Отчет АТС'!$C:$C,'[1]1. Отчет АТС'!$A:$A,$A133,'[1]1. Отчет АТС'!$B:$B,0)+'[1]2. Иные услуги'!$D$11+('[1]3. Услуги по передаче'!$H$10)+('[1]4. СН (Установленные)'!$E$12*1000)+'[1]5. Плата за УРП'!$D$6</f>
        <v>2508.7520002339907</v>
      </c>
      <c r="C133" s="34">
        <f>SUMIFS('[1]1. Отчет АТС'!$C:$C,'[1]1. Отчет АТС'!$A:$A,$A133,'[1]1. Отчет АТС'!$B:$B,1)+'[1]2. Иные услуги'!$D$11+('[1]3. Услуги по передаче'!$H$10)+('[1]4. СН (Установленные)'!$E$12*1000)+'[1]5. Плата за УРП'!$D$6</f>
        <v>2359.412000233991</v>
      </c>
      <c r="D133" s="34">
        <f>SUMIFS('[1]1. Отчет АТС'!$C:$C,'[1]1. Отчет АТС'!$A:$A,$A133,'[1]1. Отчет АТС'!$B:$B,2)+'[1]2. Иные услуги'!$D$11+('[1]3. Услуги по передаче'!$H$10)+('[1]4. СН (Установленные)'!$E$12*1000)+'[1]5. Плата за УРП'!$D$6</f>
        <v>2163.7620002339909</v>
      </c>
      <c r="E133" s="34">
        <f>SUMIFS('[1]1. Отчет АТС'!$C:$C,'[1]1. Отчет АТС'!$A:$A,$A133,'[1]1. Отчет АТС'!$B:$B,3)+'[1]2. Иные услуги'!$D$11+('[1]3. Услуги по передаче'!$H$10)+('[1]4. СН (Установленные)'!$E$12*1000)+'[1]5. Плата за УРП'!$D$6</f>
        <v>1542.8020002339908</v>
      </c>
      <c r="F133" s="34">
        <f>SUMIFS('[1]1. Отчет АТС'!$C:$C,'[1]1. Отчет АТС'!$A:$A,$A133,'[1]1. Отчет АТС'!$B:$B,4)+'[1]2. Иные услуги'!$D$11+('[1]3. Услуги по передаче'!$H$10)+('[1]4. СН (Установленные)'!$E$12*1000)+'[1]5. Плата за УРП'!$D$6</f>
        <v>1636.892000233991</v>
      </c>
      <c r="G133" s="34">
        <f>SUMIFS('[1]1. Отчет АТС'!$C:$C,'[1]1. Отчет АТС'!$A:$A,$A133,'[1]1. Отчет АТС'!$B:$B,5)+'[1]2. Иные услуги'!$D$11+('[1]3. Услуги по передаче'!$H$10)+('[1]4. СН (Установленные)'!$E$12*1000)+'[1]5. Плата за УРП'!$D$6</f>
        <v>1456.4720002339909</v>
      </c>
      <c r="H133" s="34">
        <f>SUMIFS('[1]1. Отчет АТС'!$C:$C,'[1]1. Отчет АТС'!$A:$A,$A133,'[1]1. Отчет АТС'!$B:$B,6)+'[1]2. Иные услуги'!$D$11+('[1]3. Услуги по передаче'!$H$10)+('[1]4. СН (Установленные)'!$E$12*1000)+'[1]5. Плата за УРП'!$D$6</f>
        <v>2406.2820002339909</v>
      </c>
      <c r="I133" s="34">
        <f>SUMIFS('[1]1. Отчет АТС'!$C:$C,'[1]1. Отчет АТС'!$A:$A,$A133,'[1]1. Отчет АТС'!$B:$B,7)+'[1]2. Иные услуги'!$D$11+('[1]3. Услуги по передаче'!$H$10)+('[1]4. СН (Установленные)'!$E$12*1000)+'[1]5. Плата за УРП'!$D$6</f>
        <v>2632.082000233991</v>
      </c>
      <c r="J133" s="34">
        <f>SUMIFS('[1]1. Отчет АТС'!$C:$C,'[1]1. Отчет АТС'!$A:$A,$A133,'[1]1. Отчет АТС'!$B:$B,8)+'[1]2. Иные услуги'!$D$11+('[1]3. Услуги по передаче'!$H$10)+('[1]4. СН (Установленные)'!$E$12*1000)+'[1]5. Плата за УРП'!$D$6</f>
        <v>2980.0720002339913</v>
      </c>
      <c r="K133" s="34">
        <f>SUMIFS('[1]1. Отчет АТС'!$C:$C,'[1]1. Отчет АТС'!$A:$A,$A133,'[1]1. Отчет АТС'!$B:$B,9)+'[1]2. Иные услуги'!$D$11+('[1]3. Услуги по передаче'!$H$10)+('[1]4. СН (Установленные)'!$E$12*1000)+'[1]5. Плата за УРП'!$D$6</f>
        <v>3309.1520002339912</v>
      </c>
      <c r="L133" s="34">
        <f>SUMIFS('[1]1. Отчет АТС'!$C:$C,'[1]1. Отчет АТС'!$A:$A,$A133,'[1]1. Отчет АТС'!$B:$B,10)+'[1]2. Иные услуги'!$D$11+('[1]3. Услуги по передаче'!$H$10)+('[1]4. СН (Установленные)'!$E$12*1000)+'[1]5. Плата за УРП'!$D$6</f>
        <v>3385.0620002339911</v>
      </c>
      <c r="M133" s="34">
        <f>SUMIFS('[1]1. Отчет АТС'!$C:$C,'[1]1. Отчет АТС'!$A:$A,$A133,'[1]1. Отчет АТС'!$B:$B,11)+'[1]2. Иные услуги'!$D$11+('[1]3. Услуги по передаче'!$H$10)+('[1]4. СН (Установленные)'!$E$12*1000)+'[1]5. Плата за УРП'!$D$6</f>
        <v>3408.4220002339907</v>
      </c>
      <c r="N133" s="34">
        <f>SUMIFS('[1]1. Отчет АТС'!$C:$C,'[1]1. Отчет АТС'!$A:$A,$A133,'[1]1. Отчет АТС'!$B:$B,12)+'[1]2. Иные услуги'!$D$11+('[1]3. Услуги по передаче'!$H$10)+('[1]4. СН (Установленные)'!$E$12*1000)+'[1]5. Плата за УРП'!$D$6</f>
        <v>3124.832000233991</v>
      </c>
      <c r="O133" s="34">
        <f>SUMIFS('[1]1. Отчет АТС'!$C:$C,'[1]1. Отчет АТС'!$A:$A,$A133,'[1]1. Отчет АТС'!$B:$B,13)+'[1]2. Иные услуги'!$D$11+('[1]3. Услуги по передаче'!$H$10)+('[1]4. СН (Установленные)'!$E$12*1000)+'[1]5. Плата за УРП'!$D$6</f>
        <v>3415.4320002339909</v>
      </c>
      <c r="P133" s="34">
        <f>SUMIFS('[1]1. Отчет АТС'!$C:$C,'[1]1. Отчет АТС'!$A:$A,$A133,'[1]1. Отчет АТС'!$B:$B,14)+'[1]2. Иные услуги'!$D$11+('[1]3. Услуги по передаче'!$H$10)+('[1]4. СН (Установленные)'!$E$12*1000)+'[1]5. Плата за УРП'!$D$6</f>
        <v>3453.8620002339912</v>
      </c>
      <c r="Q133" s="34">
        <f>SUMIFS('[1]1. Отчет АТС'!$C:$C,'[1]1. Отчет АТС'!$A:$A,$A133,'[1]1. Отчет АТС'!$B:$B,15)+'[1]2. Иные услуги'!$D$11+('[1]3. Услуги по передаче'!$H$10)+('[1]4. СН (Установленные)'!$E$12*1000)+'[1]5. Плата за УРП'!$D$6</f>
        <v>3471.0320002339913</v>
      </c>
      <c r="R133" s="34">
        <f>SUMIFS('[1]1. Отчет АТС'!$C:$C,'[1]1. Отчет АТС'!$A:$A,$A133,'[1]1. Отчет АТС'!$B:$B,16)+'[1]2. Иные услуги'!$D$11+('[1]3. Услуги по передаче'!$H$10)+('[1]4. СН (Установленные)'!$E$12*1000)+'[1]5. Плата за УРП'!$D$6</f>
        <v>3462.4720002339909</v>
      </c>
      <c r="S133" s="34">
        <f>SUMIFS('[1]1. Отчет АТС'!$C:$C,'[1]1. Отчет АТС'!$A:$A,$A133,'[1]1. Отчет АТС'!$B:$B,17)+'[1]2. Иные услуги'!$D$11+('[1]3. Услуги по передаче'!$H$10)+('[1]4. СН (Установленные)'!$E$12*1000)+'[1]5. Плата за УРП'!$D$6</f>
        <v>3435.4220002339907</v>
      </c>
      <c r="T133" s="34">
        <f>SUMIFS('[1]1. Отчет АТС'!$C:$C,'[1]1. Отчет АТС'!$A:$A,$A133,'[1]1. Отчет АТС'!$B:$B,18)+'[1]2. Иные услуги'!$D$11+('[1]3. Услуги по передаче'!$H$10)+('[1]4. СН (Установленные)'!$E$12*1000)+'[1]5. Плата за УРП'!$D$6</f>
        <v>3394.852000233991</v>
      </c>
      <c r="U133" s="34">
        <f>SUMIFS('[1]1. Отчет АТС'!$C:$C,'[1]1. Отчет АТС'!$A:$A,$A133,'[1]1. Отчет АТС'!$B:$B,19)+'[1]2. Иные услуги'!$D$11+('[1]3. Услуги по передаче'!$H$10)+('[1]4. СН (Установленные)'!$E$12*1000)+'[1]5. Плата за УРП'!$D$6</f>
        <v>3264.3820002339908</v>
      </c>
      <c r="V133" s="34">
        <f>SUMIFS('[1]1. Отчет АТС'!$C:$C,'[1]1. Отчет АТС'!$A:$A,$A133,'[1]1. Отчет АТС'!$B:$B,20)+'[1]2. Иные услуги'!$D$11+('[1]3. Услуги по передаче'!$H$10)+('[1]4. СН (Установленные)'!$E$12*1000)+'[1]5. Плата за УРП'!$D$6</f>
        <v>3495.6320002339908</v>
      </c>
      <c r="W133" s="34">
        <f>SUMIFS('[1]1. Отчет АТС'!$C:$C,'[1]1. Отчет АТС'!$A:$A,$A133,'[1]1. Отчет АТС'!$B:$B,21)+'[1]2. Иные услуги'!$D$11+('[1]3. Услуги по передаче'!$H$10)+('[1]4. СН (Установленные)'!$E$12*1000)+'[1]5. Плата за УРП'!$D$6</f>
        <v>3479.4920002339909</v>
      </c>
      <c r="X133" s="34">
        <f>SUMIFS('[1]1. Отчет АТС'!$C:$C,'[1]1. Отчет АТС'!$A:$A,$A133,'[1]1. Отчет АТС'!$B:$B,22)+'[1]2. Иные услуги'!$D$11+('[1]3. Услуги по передаче'!$H$10)+('[1]4. СН (Установленные)'!$E$12*1000)+'[1]5. Плата за УРП'!$D$6</f>
        <v>3136.3820002339908</v>
      </c>
      <c r="Y133" s="34">
        <f>SUMIFS('[1]1. Отчет АТС'!$C:$C,'[1]1. Отчет АТС'!$A:$A,$A133,'[1]1. Отчет АТС'!$B:$B,23)+'[1]2. Иные услуги'!$D$11+('[1]3. Услуги по передаче'!$H$10)+('[1]4. СН (Установленные)'!$E$12*1000)+'[1]5. Плата за УРП'!$D$6</f>
        <v>2739.352000233991</v>
      </c>
    </row>
    <row r="134" spans="1:25" ht="15">
      <c r="A134" s="33">
        <v>45465</v>
      </c>
      <c r="B134" s="34">
        <f>SUMIFS('[1]1. Отчет АТС'!$C:$C,'[1]1. Отчет АТС'!$A:$A,$A134,'[1]1. Отчет АТС'!$B:$B,0)+'[1]2. Иные услуги'!$D$11+('[1]3. Услуги по передаче'!$H$10)+('[1]4. СН (Установленные)'!$E$12*1000)+'[1]5. Плата за УРП'!$D$6</f>
        <v>2654.622000233991</v>
      </c>
      <c r="C134" s="34">
        <f>SUMIFS('[1]1. Отчет АТС'!$C:$C,'[1]1. Отчет АТС'!$A:$A,$A134,'[1]1. Отчет АТС'!$B:$B,1)+'[1]2. Иные услуги'!$D$11+('[1]3. Услуги по передаче'!$H$10)+('[1]4. СН (Установленные)'!$E$12*1000)+'[1]5. Плата за УРП'!$D$6</f>
        <v>2591.352000233991</v>
      </c>
      <c r="D134" s="34">
        <f>SUMIFS('[1]1. Отчет АТС'!$C:$C,'[1]1. Отчет АТС'!$A:$A,$A134,'[1]1. Отчет АТС'!$B:$B,2)+'[1]2. Иные услуги'!$D$11+('[1]3. Услуги по передаче'!$H$10)+('[1]4. СН (Установленные)'!$E$12*1000)+'[1]5. Плата за УРП'!$D$6</f>
        <v>2466.2020002339909</v>
      </c>
      <c r="E134" s="34">
        <f>SUMIFS('[1]1. Отчет АТС'!$C:$C,'[1]1. Отчет АТС'!$A:$A,$A134,'[1]1. Отчет АТС'!$B:$B,3)+'[1]2. Иные услуги'!$D$11+('[1]3. Услуги по передаче'!$H$10)+('[1]4. СН (Установленные)'!$E$12*1000)+'[1]5. Плата за УРП'!$D$6</f>
        <v>2365.3420002339908</v>
      </c>
      <c r="F134" s="34">
        <f>SUMIFS('[1]1. Отчет АТС'!$C:$C,'[1]1. Отчет АТС'!$A:$A,$A134,'[1]1. Отчет АТС'!$B:$B,4)+'[1]2. Иные услуги'!$D$11+('[1]3. Услуги по передаче'!$H$10)+('[1]4. СН (Установленные)'!$E$12*1000)+'[1]5. Плата за УРП'!$D$6</f>
        <v>2370.832000233991</v>
      </c>
      <c r="G134" s="34">
        <f>SUMIFS('[1]1. Отчет АТС'!$C:$C,'[1]1. Отчет АТС'!$A:$A,$A134,'[1]1. Отчет АТС'!$B:$B,5)+'[1]2. Иные услуги'!$D$11+('[1]3. Услуги по передаче'!$H$10)+('[1]4. СН (Установленные)'!$E$12*1000)+'[1]5. Плата за УРП'!$D$6</f>
        <v>2459.5420002339906</v>
      </c>
      <c r="H134" s="34">
        <f>SUMIFS('[1]1. Отчет АТС'!$C:$C,'[1]1. Отчет АТС'!$A:$A,$A134,'[1]1. Отчет АТС'!$B:$B,6)+'[1]2. Иные услуги'!$D$11+('[1]3. Услуги по передаче'!$H$10)+('[1]4. СН (Установленные)'!$E$12*1000)+'[1]5. Плата за УРП'!$D$6</f>
        <v>2456.2220002339909</v>
      </c>
      <c r="I134" s="34">
        <f>SUMIFS('[1]1. Отчет АТС'!$C:$C,'[1]1. Отчет АТС'!$A:$A,$A134,'[1]1. Отчет АТС'!$B:$B,7)+'[1]2. Иные услуги'!$D$11+('[1]3. Услуги по передаче'!$H$10)+('[1]4. СН (Установленные)'!$E$12*1000)+'[1]5. Плата за УРП'!$D$6</f>
        <v>2700.332000233991</v>
      </c>
      <c r="J134" s="34">
        <f>SUMIFS('[1]1. Отчет АТС'!$C:$C,'[1]1. Отчет АТС'!$A:$A,$A134,'[1]1. Отчет АТС'!$B:$B,8)+'[1]2. Иные услуги'!$D$11+('[1]3. Услуги по передаче'!$H$10)+('[1]4. СН (Установленные)'!$E$12*1000)+'[1]5. Плата за УРП'!$D$6</f>
        <v>3263.2820002339913</v>
      </c>
      <c r="K134" s="34">
        <f>SUMIFS('[1]1. Отчет АТС'!$C:$C,'[1]1. Отчет АТС'!$A:$A,$A134,'[1]1. Отчет АТС'!$B:$B,9)+'[1]2. Иные услуги'!$D$11+('[1]3. Услуги по передаче'!$H$10)+('[1]4. СН (Установленные)'!$E$12*1000)+'[1]5. Плата за УРП'!$D$6</f>
        <v>3505.3720002339905</v>
      </c>
      <c r="L134" s="34">
        <f>SUMIFS('[1]1. Отчет АТС'!$C:$C,'[1]1. Отчет АТС'!$A:$A,$A134,'[1]1. Отчет АТС'!$B:$B,10)+'[1]2. Иные услуги'!$D$11+('[1]3. Услуги по передаче'!$H$10)+('[1]4. СН (Установленные)'!$E$12*1000)+'[1]5. Плата за УРП'!$D$6</f>
        <v>3526.6220002339905</v>
      </c>
      <c r="M134" s="34">
        <f>SUMIFS('[1]1. Отчет АТС'!$C:$C,'[1]1. Отчет АТС'!$A:$A,$A134,'[1]1. Отчет АТС'!$B:$B,11)+'[1]2. Иные услуги'!$D$11+('[1]3. Услуги по передаче'!$H$10)+('[1]4. СН (Установленные)'!$E$12*1000)+'[1]5. Плата за УРП'!$D$6</f>
        <v>3526.5020002339907</v>
      </c>
      <c r="N134" s="34">
        <f>SUMIFS('[1]1. Отчет АТС'!$C:$C,'[1]1. Отчет АТС'!$A:$A,$A134,'[1]1. Отчет АТС'!$B:$B,12)+'[1]2. Иные услуги'!$D$11+('[1]3. Услуги по передаче'!$H$10)+('[1]4. СН (Установленные)'!$E$12*1000)+'[1]5. Плата за УРП'!$D$6</f>
        <v>3530.7320002339911</v>
      </c>
      <c r="O134" s="34">
        <f>SUMIFS('[1]1. Отчет АТС'!$C:$C,'[1]1. Отчет АТС'!$A:$A,$A134,'[1]1. Отчет АТС'!$B:$B,13)+'[1]2. Иные услуги'!$D$11+('[1]3. Услуги по передаче'!$H$10)+('[1]4. СН (Установленные)'!$E$12*1000)+'[1]5. Плата за УРП'!$D$6</f>
        <v>3528.6720002339907</v>
      </c>
      <c r="P134" s="34">
        <f>SUMIFS('[1]1. Отчет АТС'!$C:$C,'[1]1. Отчет АТС'!$A:$A,$A134,'[1]1. Отчет АТС'!$B:$B,14)+'[1]2. Иные услуги'!$D$11+('[1]3. Услуги по передаче'!$H$10)+('[1]4. СН (Установленные)'!$E$12*1000)+'[1]5. Плата за УРП'!$D$6</f>
        <v>3539.0420002339906</v>
      </c>
      <c r="Q134" s="34">
        <f>SUMIFS('[1]1. Отчет АТС'!$C:$C,'[1]1. Отчет АТС'!$A:$A,$A134,'[1]1. Отчет АТС'!$B:$B,15)+'[1]2. Иные услуги'!$D$11+('[1]3. Услуги по передаче'!$H$10)+('[1]4. СН (Установленные)'!$E$12*1000)+'[1]5. Плата за УРП'!$D$6</f>
        <v>3541.7220002339909</v>
      </c>
      <c r="R134" s="34">
        <f>SUMIFS('[1]1. Отчет АТС'!$C:$C,'[1]1. Отчет АТС'!$A:$A,$A134,'[1]1. Отчет АТС'!$B:$B,16)+'[1]2. Иные услуги'!$D$11+('[1]3. Услуги по передаче'!$H$10)+('[1]4. СН (Установленные)'!$E$12*1000)+'[1]5. Плата за УРП'!$D$6</f>
        <v>3545.6720002339907</v>
      </c>
      <c r="S134" s="34">
        <f>SUMIFS('[1]1. Отчет АТС'!$C:$C,'[1]1. Отчет АТС'!$A:$A,$A134,'[1]1. Отчет АТС'!$B:$B,17)+'[1]2. Иные услуги'!$D$11+('[1]3. Услуги по передаче'!$H$10)+('[1]4. СН (Установленные)'!$E$12*1000)+'[1]5. Плата за УРП'!$D$6</f>
        <v>3545.2320002339911</v>
      </c>
      <c r="T134" s="34">
        <f>SUMIFS('[1]1. Отчет АТС'!$C:$C,'[1]1. Отчет АТС'!$A:$A,$A134,'[1]1. Отчет АТС'!$B:$B,18)+'[1]2. Иные услуги'!$D$11+('[1]3. Услуги по передаче'!$H$10)+('[1]4. СН (Установленные)'!$E$12*1000)+'[1]5. Плата за УРП'!$D$6</f>
        <v>3537.4820002339911</v>
      </c>
      <c r="U134" s="34">
        <f>SUMIFS('[1]1. Отчет АТС'!$C:$C,'[1]1. Отчет АТС'!$A:$A,$A134,'[1]1. Отчет АТС'!$B:$B,19)+'[1]2. Иные услуги'!$D$11+('[1]3. Услуги по передаче'!$H$10)+('[1]4. СН (Установленные)'!$E$12*1000)+'[1]5. Плата за УРП'!$D$6</f>
        <v>3527.9920002339904</v>
      </c>
      <c r="V134" s="34">
        <f>SUMIFS('[1]1. Отчет АТС'!$C:$C,'[1]1. Отчет АТС'!$A:$A,$A134,'[1]1. Отчет АТС'!$B:$B,20)+'[1]2. Иные услуги'!$D$11+('[1]3. Услуги по передаче'!$H$10)+('[1]4. СН (Установленные)'!$E$12*1000)+'[1]5. Плата за УРП'!$D$6</f>
        <v>3545.2520002339907</v>
      </c>
      <c r="W134" s="34">
        <f>SUMIFS('[1]1. Отчет АТС'!$C:$C,'[1]1. Отчет АТС'!$A:$A,$A134,'[1]1. Отчет АТС'!$B:$B,21)+'[1]2. Иные услуги'!$D$11+('[1]3. Услуги по передаче'!$H$10)+('[1]4. СН (Установленные)'!$E$12*1000)+'[1]5. Плата за УРП'!$D$6</f>
        <v>3566.4820002339911</v>
      </c>
      <c r="X134" s="34">
        <f>SUMIFS('[1]1. Отчет АТС'!$C:$C,'[1]1. Отчет АТС'!$A:$A,$A134,'[1]1. Отчет АТС'!$B:$B,22)+'[1]2. Иные услуги'!$D$11+('[1]3. Услуги по передаче'!$H$10)+('[1]4. СН (Установленные)'!$E$12*1000)+'[1]5. Плата за УРП'!$D$6</f>
        <v>3492.2920002339911</v>
      </c>
      <c r="Y134" s="34">
        <f>SUMIFS('[1]1. Отчет АТС'!$C:$C,'[1]1. Отчет АТС'!$A:$A,$A134,'[1]1. Отчет АТС'!$B:$B,23)+'[1]2. Иные услуги'!$D$11+('[1]3. Услуги по передаче'!$H$10)+('[1]4. СН (Установленные)'!$E$12*1000)+'[1]5. Плата за УРП'!$D$6</f>
        <v>3052.6520002339912</v>
      </c>
    </row>
    <row r="135" spans="1:25" ht="15">
      <c r="A135" s="33">
        <v>45466</v>
      </c>
      <c r="B135" s="34">
        <f>SUMIFS('[1]1. Отчет АТС'!$C:$C,'[1]1. Отчет АТС'!$A:$A,$A135,'[1]1. Отчет АТС'!$B:$B,0)+'[1]2. Иные услуги'!$D$11+('[1]3. Услуги по передаче'!$H$10)+('[1]4. СН (Установленные)'!$E$12*1000)+'[1]5. Плата за УРП'!$D$6</f>
        <v>2698.7320002339911</v>
      </c>
      <c r="C135" s="34">
        <f>SUMIFS('[1]1. Отчет АТС'!$C:$C,'[1]1. Отчет АТС'!$A:$A,$A135,'[1]1. Отчет АТС'!$B:$B,1)+'[1]2. Иные услуги'!$D$11+('[1]3. Услуги по передаче'!$H$10)+('[1]4. СН (Установленные)'!$E$12*1000)+'[1]5. Плата за УРП'!$D$6</f>
        <v>2632.622000233991</v>
      </c>
      <c r="D135" s="34">
        <f>SUMIFS('[1]1. Отчет АТС'!$C:$C,'[1]1. Отчет АТС'!$A:$A,$A135,'[1]1. Отчет АТС'!$B:$B,2)+'[1]2. Иные услуги'!$D$11+('[1]3. Услуги по передаче'!$H$10)+('[1]4. СН (Установленные)'!$E$12*1000)+'[1]5. Плата за УРП'!$D$6</f>
        <v>2442.3020002339908</v>
      </c>
      <c r="E135" s="34">
        <f>SUMIFS('[1]1. Отчет АТС'!$C:$C,'[1]1. Отчет АТС'!$A:$A,$A135,'[1]1. Отчет АТС'!$B:$B,3)+'[1]2. Иные услуги'!$D$11+('[1]3. Услуги по передаче'!$H$10)+('[1]4. СН (Установленные)'!$E$12*1000)+'[1]5. Плата за УРП'!$D$6</f>
        <v>2295.1820002339909</v>
      </c>
      <c r="F135" s="34">
        <f>SUMIFS('[1]1. Отчет АТС'!$C:$C,'[1]1. Отчет АТС'!$A:$A,$A135,'[1]1. Отчет АТС'!$B:$B,4)+'[1]2. Иные услуги'!$D$11+('[1]3. Услуги по передаче'!$H$10)+('[1]4. СН (Установленные)'!$E$12*1000)+'[1]5. Плата за УРП'!$D$6</f>
        <v>2252.122000233991</v>
      </c>
      <c r="G135" s="34">
        <f>SUMIFS('[1]1. Отчет АТС'!$C:$C,'[1]1. Отчет АТС'!$A:$A,$A135,'[1]1. Отчет АТС'!$B:$B,5)+'[1]2. Иные услуги'!$D$11+('[1]3. Услуги по передаче'!$H$10)+('[1]4. СН (Установленные)'!$E$12*1000)+'[1]5. Плата за УРП'!$D$6</f>
        <v>2363.3620002339908</v>
      </c>
      <c r="H135" s="34">
        <f>SUMIFS('[1]1. Отчет АТС'!$C:$C,'[1]1. Отчет АТС'!$A:$A,$A135,'[1]1. Отчет АТС'!$B:$B,6)+'[1]2. Иные услуги'!$D$11+('[1]3. Услуги по передаче'!$H$10)+('[1]4. СН (Установленные)'!$E$12*1000)+'[1]5. Плата за УРП'!$D$6</f>
        <v>2504.662000233991</v>
      </c>
      <c r="I135" s="34">
        <f>SUMIFS('[1]1. Отчет АТС'!$C:$C,'[1]1. Отчет АТС'!$A:$A,$A135,'[1]1. Отчет АТС'!$B:$B,7)+'[1]2. Иные услуги'!$D$11+('[1]3. Услуги по передаче'!$H$10)+('[1]4. СН (Установленные)'!$E$12*1000)+'[1]5. Плата за УРП'!$D$6</f>
        <v>2734.9420002339912</v>
      </c>
      <c r="J135" s="34">
        <f>SUMIFS('[1]1. Отчет АТС'!$C:$C,'[1]1. Отчет АТС'!$A:$A,$A135,'[1]1. Отчет АТС'!$B:$B,8)+'[1]2. Иные услуги'!$D$11+('[1]3. Услуги по передаче'!$H$10)+('[1]4. СН (Установленные)'!$E$12*1000)+'[1]5. Плата за УРП'!$D$6</f>
        <v>3198.5720002339913</v>
      </c>
      <c r="K135" s="34">
        <f>SUMIFS('[1]1. Отчет АТС'!$C:$C,'[1]1. Отчет АТС'!$A:$A,$A135,'[1]1. Отчет АТС'!$B:$B,9)+'[1]2. Иные услуги'!$D$11+('[1]3. Услуги по передаче'!$H$10)+('[1]4. СН (Установленные)'!$E$12*1000)+'[1]5. Плата за УРП'!$D$6</f>
        <v>3526.2120002339907</v>
      </c>
      <c r="L135" s="34">
        <f>SUMIFS('[1]1. Отчет АТС'!$C:$C,'[1]1. Отчет АТС'!$A:$A,$A135,'[1]1. Отчет АТС'!$B:$B,10)+'[1]2. Иные услуги'!$D$11+('[1]3. Услуги по передаче'!$H$10)+('[1]4. СН (Установленные)'!$E$12*1000)+'[1]5. Плата за УРП'!$D$6</f>
        <v>3553.2120002339907</v>
      </c>
      <c r="M135" s="34">
        <f>SUMIFS('[1]1. Отчет АТС'!$C:$C,'[1]1. Отчет АТС'!$A:$A,$A135,'[1]1. Отчет АТС'!$B:$B,11)+'[1]2. Иные услуги'!$D$11+('[1]3. Услуги по передаче'!$H$10)+('[1]4. СН (Установленные)'!$E$12*1000)+'[1]5. Плата за УРП'!$D$6</f>
        <v>3539.3420002339908</v>
      </c>
      <c r="N135" s="34">
        <f>SUMIFS('[1]1. Отчет АТС'!$C:$C,'[1]1. Отчет АТС'!$A:$A,$A135,'[1]1. Отчет АТС'!$B:$B,12)+'[1]2. Иные услуги'!$D$11+('[1]3. Услуги по передаче'!$H$10)+('[1]4. СН (Установленные)'!$E$12*1000)+'[1]5. Плата за УРП'!$D$6</f>
        <v>3542.0420002339906</v>
      </c>
      <c r="O135" s="34">
        <f>SUMIFS('[1]1. Отчет АТС'!$C:$C,'[1]1. Отчет АТС'!$A:$A,$A135,'[1]1. Отчет АТС'!$B:$B,13)+'[1]2. Иные услуги'!$D$11+('[1]3. Услуги по передаче'!$H$10)+('[1]4. СН (Установленные)'!$E$12*1000)+'[1]5. Плата за УРП'!$D$6</f>
        <v>3537.0420002339906</v>
      </c>
      <c r="P135" s="34">
        <f>SUMIFS('[1]1. Отчет АТС'!$C:$C,'[1]1. Отчет АТС'!$A:$A,$A135,'[1]1. Отчет АТС'!$B:$B,14)+'[1]2. Иные услуги'!$D$11+('[1]3. Услуги по передаче'!$H$10)+('[1]4. СН (Установленные)'!$E$12*1000)+'[1]5. Плата за УРП'!$D$6</f>
        <v>3550.2820002339904</v>
      </c>
      <c r="Q135" s="34">
        <f>SUMIFS('[1]1. Отчет АТС'!$C:$C,'[1]1. Отчет АТС'!$A:$A,$A135,'[1]1. Отчет АТС'!$B:$B,15)+'[1]2. Иные услуги'!$D$11+('[1]3. Услуги по передаче'!$H$10)+('[1]4. СН (Установленные)'!$E$12*1000)+'[1]5. Плата за УРП'!$D$6</f>
        <v>3548.4920002339904</v>
      </c>
      <c r="R135" s="34">
        <f>SUMIFS('[1]1. Отчет АТС'!$C:$C,'[1]1. Отчет АТС'!$A:$A,$A135,'[1]1. Отчет АТС'!$B:$B,16)+'[1]2. Иные услуги'!$D$11+('[1]3. Услуги по передаче'!$H$10)+('[1]4. СН (Установленные)'!$E$12*1000)+'[1]5. Плата за УРП'!$D$6</f>
        <v>3543.5520002339908</v>
      </c>
      <c r="S135" s="34">
        <f>SUMIFS('[1]1. Отчет АТС'!$C:$C,'[1]1. Отчет АТС'!$A:$A,$A135,'[1]1. Отчет АТС'!$B:$B,17)+'[1]2. Иные услуги'!$D$11+('[1]3. Услуги по передаче'!$H$10)+('[1]4. СН (Установленные)'!$E$12*1000)+'[1]5. Плата за УРП'!$D$6</f>
        <v>3539.1620002339905</v>
      </c>
      <c r="T135" s="34">
        <f>SUMIFS('[1]1. Отчет АТС'!$C:$C,'[1]1. Отчет АТС'!$A:$A,$A135,'[1]1. Отчет АТС'!$B:$B,18)+'[1]2. Иные услуги'!$D$11+('[1]3. Услуги по передаче'!$H$10)+('[1]4. СН (Установленные)'!$E$12*1000)+'[1]5. Плата за УРП'!$D$6</f>
        <v>3539.2120002339907</v>
      </c>
      <c r="U135" s="34">
        <f>SUMIFS('[1]1. Отчет АТС'!$C:$C,'[1]1. Отчет АТС'!$A:$A,$A135,'[1]1. Отчет АТС'!$B:$B,19)+'[1]2. Иные услуги'!$D$11+('[1]3. Услуги по передаче'!$H$10)+('[1]4. СН (Установленные)'!$E$12*1000)+'[1]5. Плата за УРП'!$D$6</f>
        <v>3529.7320002339911</v>
      </c>
      <c r="V135" s="34">
        <f>SUMIFS('[1]1. Отчет АТС'!$C:$C,'[1]1. Отчет АТС'!$A:$A,$A135,'[1]1. Отчет АТС'!$B:$B,20)+'[1]2. Иные услуги'!$D$11+('[1]3. Услуги по передаче'!$H$10)+('[1]4. СН (Установленные)'!$E$12*1000)+'[1]5. Плата за УРП'!$D$6</f>
        <v>3540.6620002339905</v>
      </c>
      <c r="W135" s="34">
        <f>SUMIFS('[1]1. Отчет АТС'!$C:$C,'[1]1. Отчет АТС'!$A:$A,$A135,'[1]1. Отчет АТС'!$B:$B,21)+'[1]2. Иные услуги'!$D$11+('[1]3. Услуги по передаче'!$H$10)+('[1]4. СН (Установленные)'!$E$12*1000)+'[1]5. Плата за УРП'!$D$6</f>
        <v>3551.7320002339911</v>
      </c>
      <c r="X135" s="34">
        <f>SUMIFS('[1]1. Отчет АТС'!$C:$C,'[1]1. Отчет АТС'!$A:$A,$A135,'[1]1. Отчет АТС'!$B:$B,22)+'[1]2. Иные услуги'!$D$11+('[1]3. Услуги по передаче'!$H$10)+('[1]4. СН (Установленные)'!$E$12*1000)+'[1]5. Плата за УРП'!$D$6</f>
        <v>3509.3120002339911</v>
      </c>
      <c r="Y135" s="34">
        <f>SUMIFS('[1]1. Отчет АТС'!$C:$C,'[1]1. Отчет АТС'!$A:$A,$A135,'[1]1. Отчет АТС'!$B:$B,23)+'[1]2. Иные услуги'!$D$11+('[1]3. Услуги по передаче'!$H$10)+('[1]4. СН (Установленные)'!$E$12*1000)+'[1]5. Плата за УРП'!$D$6</f>
        <v>3089.7020002339909</v>
      </c>
    </row>
    <row r="136" spans="1:25" ht="15">
      <c r="A136" s="33">
        <v>45467</v>
      </c>
      <c r="B136" s="34">
        <f>SUMIFS('[1]1. Отчет АТС'!$C:$C,'[1]1. Отчет АТС'!$A:$A,$A136,'[1]1. Отчет АТС'!$B:$B,0)+'[1]2. Иные услуги'!$D$11+('[1]3. Услуги по передаче'!$H$10)+('[1]4. СН (Установленные)'!$E$12*1000)+'[1]5. Плата за УРП'!$D$6</f>
        <v>2778.1320002339908</v>
      </c>
      <c r="C136" s="34">
        <f>SUMIFS('[1]1. Отчет АТС'!$C:$C,'[1]1. Отчет АТС'!$A:$A,$A136,'[1]1. Отчет АТС'!$B:$B,1)+'[1]2. Иные услуги'!$D$11+('[1]3. Услуги по передаче'!$H$10)+('[1]4. СН (Установленные)'!$E$12*1000)+'[1]5. Плата за УРП'!$D$6</f>
        <v>2639.6720002339907</v>
      </c>
      <c r="D136" s="34">
        <f>SUMIFS('[1]1. Отчет АТС'!$C:$C,'[1]1. Отчет АТС'!$A:$A,$A136,'[1]1. Отчет АТС'!$B:$B,2)+'[1]2. Иные услуги'!$D$11+('[1]3. Услуги по передаче'!$H$10)+('[1]4. СН (Установленные)'!$E$12*1000)+'[1]5. Плата за УРП'!$D$6</f>
        <v>2441.0620002339911</v>
      </c>
      <c r="E136" s="34">
        <f>SUMIFS('[1]1. Отчет АТС'!$C:$C,'[1]1. Отчет АТС'!$A:$A,$A136,'[1]1. Отчет АТС'!$B:$B,3)+'[1]2. Иные услуги'!$D$11+('[1]3. Услуги по передаче'!$H$10)+('[1]4. СН (Установленные)'!$E$12*1000)+'[1]5. Плата за УРП'!$D$6</f>
        <v>2312.4020002339907</v>
      </c>
      <c r="F136" s="34">
        <f>SUMIFS('[1]1. Отчет АТС'!$C:$C,'[1]1. Отчет АТС'!$A:$A,$A136,'[1]1. Отчет АТС'!$B:$B,4)+'[1]2. Иные услуги'!$D$11+('[1]3. Услуги по передаче'!$H$10)+('[1]4. СН (Установленные)'!$E$12*1000)+'[1]5. Плата за УРП'!$D$6</f>
        <v>2298.4520002339909</v>
      </c>
      <c r="G136" s="34">
        <f>SUMIFS('[1]1. Отчет АТС'!$C:$C,'[1]1. Отчет АТС'!$A:$A,$A136,'[1]1. Отчет АТС'!$B:$B,5)+'[1]2. Иные услуги'!$D$11+('[1]3. Услуги по передаче'!$H$10)+('[1]4. СН (Установленные)'!$E$12*1000)+'[1]5. Плата за УРП'!$D$6</f>
        <v>2557.3120002339911</v>
      </c>
      <c r="H136" s="34">
        <f>SUMIFS('[1]1. Отчет АТС'!$C:$C,'[1]1. Отчет АТС'!$A:$A,$A136,'[1]1. Отчет АТС'!$B:$B,6)+'[1]2. Иные услуги'!$D$11+('[1]3. Услуги по передаче'!$H$10)+('[1]4. СН (Установленные)'!$E$12*1000)+'[1]5. Плата за УРП'!$D$6</f>
        <v>2693.3420002339908</v>
      </c>
      <c r="I136" s="34">
        <f>SUMIFS('[1]1. Отчет АТС'!$C:$C,'[1]1. Отчет АТС'!$A:$A,$A136,'[1]1. Отчет АТС'!$B:$B,7)+'[1]2. Иные услуги'!$D$11+('[1]3. Услуги по передаче'!$H$10)+('[1]4. СН (Установленные)'!$E$12*1000)+'[1]5. Плата за УРП'!$D$6</f>
        <v>3012.582000233991</v>
      </c>
      <c r="J136" s="34">
        <f>SUMIFS('[1]1. Отчет АТС'!$C:$C,'[1]1. Отчет АТС'!$A:$A,$A136,'[1]1. Отчет АТС'!$B:$B,8)+'[1]2. Иные услуги'!$D$11+('[1]3. Услуги по передаче'!$H$10)+('[1]4. СН (Установленные)'!$E$12*1000)+'[1]5. Плата за УРП'!$D$6</f>
        <v>3548.1620002339905</v>
      </c>
      <c r="K136" s="34">
        <f>SUMIFS('[1]1. Отчет АТС'!$C:$C,'[1]1. Отчет АТС'!$A:$A,$A136,'[1]1. Отчет АТС'!$B:$B,9)+'[1]2. Иные услуги'!$D$11+('[1]3. Услуги по передаче'!$H$10)+('[1]4. СН (Установленные)'!$E$12*1000)+'[1]5. Плата за УРП'!$D$6</f>
        <v>3592.7720002339911</v>
      </c>
      <c r="L136" s="34">
        <f>SUMIFS('[1]1. Отчет АТС'!$C:$C,'[1]1. Отчет АТС'!$A:$A,$A136,'[1]1. Отчет АТС'!$B:$B,10)+'[1]2. Иные услуги'!$D$11+('[1]3. Услуги по передаче'!$H$10)+('[1]4. СН (Установленные)'!$E$12*1000)+'[1]5. Плата за УРП'!$D$6</f>
        <v>3595.2820002339904</v>
      </c>
      <c r="M136" s="34">
        <f>SUMIFS('[1]1. Отчет АТС'!$C:$C,'[1]1. Отчет АТС'!$A:$A,$A136,'[1]1. Отчет АТС'!$B:$B,11)+'[1]2. Иные услуги'!$D$11+('[1]3. Услуги по передаче'!$H$10)+('[1]4. СН (Установленные)'!$E$12*1000)+'[1]5. Плата за УРП'!$D$6</f>
        <v>3589.0220002339911</v>
      </c>
      <c r="N136" s="34">
        <f>SUMIFS('[1]1. Отчет АТС'!$C:$C,'[1]1. Отчет АТС'!$A:$A,$A136,'[1]1. Отчет АТС'!$B:$B,12)+'[1]2. Иные услуги'!$D$11+('[1]3. Услуги по передаче'!$H$10)+('[1]4. СН (Установленные)'!$E$12*1000)+'[1]5. Плата за УРП'!$D$6</f>
        <v>3587.8120002339911</v>
      </c>
      <c r="O136" s="34">
        <f>SUMIFS('[1]1. Отчет АТС'!$C:$C,'[1]1. Отчет АТС'!$A:$A,$A136,'[1]1. Отчет АТС'!$B:$B,13)+'[1]2. Иные услуги'!$D$11+('[1]3. Услуги по передаче'!$H$10)+('[1]4. СН (Установленные)'!$E$12*1000)+'[1]5. Плата за УРП'!$D$6</f>
        <v>3634.2520002339907</v>
      </c>
      <c r="P136" s="34">
        <f>SUMIFS('[1]1. Отчет АТС'!$C:$C,'[1]1. Отчет АТС'!$A:$A,$A136,'[1]1. Отчет АТС'!$B:$B,14)+'[1]2. Иные услуги'!$D$11+('[1]3. Услуги по передаче'!$H$10)+('[1]4. СН (Установленные)'!$E$12*1000)+'[1]5. Плата за УРП'!$D$6</f>
        <v>3653.3820002339908</v>
      </c>
      <c r="Q136" s="34">
        <f>SUMIFS('[1]1. Отчет АТС'!$C:$C,'[1]1. Отчет АТС'!$A:$A,$A136,'[1]1. Отчет АТС'!$B:$B,15)+'[1]2. Иные услуги'!$D$11+('[1]3. Услуги по передаче'!$H$10)+('[1]4. СН (Установленные)'!$E$12*1000)+'[1]5. Плата за УРП'!$D$6</f>
        <v>3687.4420002339912</v>
      </c>
      <c r="R136" s="34">
        <f>SUMIFS('[1]1. Отчет АТС'!$C:$C,'[1]1. Отчет АТС'!$A:$A,$A136,'[1]1. Отчет АТС'!$B:$B,16)+'[1]2. Иные услуги'!$D$11+('[1]3. Услуги по передаче'!$H$10)+('[1]4. СН (Установленные)'!$E$12*1000)+'[1]5. Плата за УРП'!$D$6</f>
        <v>3688.9720002339909</v>
      </c>
      <c r="S136" s="34">
        <f>SUMIFS('[1]1. Отчет АТС'!$C:$C,'[1]1. Отчет АТС'!$A:$A,$A136,'[1]1. Отчет АТС'!$B:$B,17)+'[1]2. Иные услуги'!$D$11+('[1]3. Услуги по передаче'!$H$10)+('[1]4. СН (Установленные)'!$E$12*1000)+'[1]5. Плата за УРП'!$D$6</f>
        <v>3650.5720002339904</v>
      </c>
      <c r="T136" s="34">
        <f>SUMIFS('[1]1. Отчет АТС'!$C:$C,'[1]1. Отчет АТС'!$A:$A,$A136,'[1]1. Отчет АТС'!$B:$B,18)+'[1]2. Иные услуги'!$D$11+('[1]3. Услуги по передаче'!$H$10)+('[1]4. СН (Установленные)'!$E$12*1000)+'[1]5. Плата за УРП'!$D$6</f>
        <v>3566.0020002339907</v>
      </c>
      <c r="U136" s="34">
        <f>SUMIFS('[1]1. Отчет АТС'!$C:$C,'[1]1. Отчет АТС'!$A:$A,$A136,'[1]1. Отчет АТС'!$B:$B,19)+'[1]2. Иные услуги'!$D$11+('[1]3. Услуги по передаче'!$H$10)+('[1]4. СН (Установленные)'!$E$12*1000)+'[1]5. Плата за УРП'!$D$6</f>
        <v>3542.6320002339908</v>
      </c>
      <c r="V136" s="34">
        <f>SUMIFS('[1]1. Отчет АТС'!$C:$C,'[1]1. Отчет АТС'!$A:$A,$A136,'[1]1. Отчет АТС'!$B:$B,20)+'[1]2. Иные услуги'!$D$11+('[1]3. Услуги по передаче'!$H$10)+('[1]4. СН (Установленные)'!$E$12*1000)+'[1]5. Плата за УРП'!$D$6</f>
        <v>3552.2120002339907</v>
      </c>
      <c r="W136" s="34">
        <f>SUMIFS('[1]1. Отчет АТС'!$C:$C,'[1]1. Отчет АТС'!$A:$A,$A136,'[1]1. Отчет АТС'!$B:$B,21)+'[1]2. Иные услуги'!$D$11+('[1]3. Услуги по передаче'!$H$10)+('[1]4. СН (Установленные)'!$E$12*1000)+'[1]5. Плата за УРП'!$D$6</f>
        <v>3554.3720002339905</v>
      </c>
      <c r="X136" s="34">
        <f>SUMIFS('[1]1. Отчет АТС'!$C:$C,'[1]1. Отчет АТС'!$A:$A,$A136,'[1]1. Отчет АТС'!$B:$B,22)+'[1]2. Иные услуги'!$D$11+('[1]3. Услуги по передаче'!$H$10)+('[1]4. СН (Установленные)'!$E$12*1000)+'[1]5. Плата за УРП'!$D$6</f>
        <v>3507.7520002339907</v>
      </c>
      <c r="Y136" s="34">
        <f>SUMIFS('[1]1. Отчет АТС'!$C:$C,'[1]1. Отчет АТС'!$A:$A,$A136,'[1]1. Отчет АТС'!$B:$B,23)+'[1]2. Иные услуги'!$D$11+('[1]3. Услуги по передаче'!$H$10)+('[1]4. СН (Установленные)'!$E$12*1000)+'[1]5. Плата за УРП'!$D$6</f>
        <v>2970.6320002339908</v>
      </c>
    </row>
    <row r="137" spans="1:25" ht="15">
      <c r="A137" s="33">
        <v>45468</v>
      </c>
      <c r="B137" s="34">
        <f>SUMIFS('[1]1. Отчет АТС'!$C:$C,'[1]1. Отчет АТС'!$A:$A,$A137,'[1]1. Отчет АТС'!$B:$B,0)+'[1]2. Иные услуги'!$D$11+('[1]3. Услуги по передаче'!$H$10)+('[1]4. СН (Установленные)'!$E$12*1000)+'[1]5. Плата за УРП'!$D$6</f>
        <v>2674.2720002339911</v>
      </c>
      <c r="C137" s="34">
        <f>SUMIFS('[1]1. Отчет АТС'!$C:$C,'[1]1. Отчет АТС'!$A:$A,$A137,'[1]1. Отчет АТС'!$B:$B,1)+'[1]2. Иные услуги'!$D$11+('[1]3. Услуги по передаче'!$H$10)+('[1]4. СН (Установленные)'!$E$12*1000)+'[1]5. Плата за УРП'!$D$6</f>
        <v>2483.7920002339911</v>
      </c>
      <c r="D137" s="34">
        <f>SUMIFS('[1]1. Отчет АТС'!$C:$C,'[1]1. Отчет АТС'!$A:$A,$A137,'[1]1. Отчет АТС'!$B:$B,2)+'[1]2. Иные услуги'!$D$11+('[1]3. Услуги по передаче'!$H$10)+('[1]4. СН (Установленные)'!$E$12*1000)+'[1]5. Плата за УРП'!$D$6</f>
        <v>2302.082000233991</v>
      </c>
      <c r="E137" s="34">
        <f>SUMIFS('[1]1. Отчет АТС'!$C:$C,'[1]1. Отчет АТС'!$A:$A,$A137,'[1]1. Отчет АТС'!$B:$B,3)+'[1]2. Иные услуги'!$D$11+('[1]3. Услуги по передаче'!$H$10)+('[1]4. СН (Установленные)'!$E$12*1000)+'[1]5. Плата за УРП'!$D$6</f>
        <v>1454.3120002339908</v>
      </c>
      <c r="F137" s="34">
        <f>SUMIFS('[1]1. Отчет АТС'!$C:$C,'[1]1. Отчет АТС'!$A:$A,$A137,'[1]1. Отчет АТС'!$B:$B,4)+'[1]2. Иные услуги'!$D$11+('[1]3. Услуги по передаче'!$H$10)+('[1]4. СН (Установленные)'!$E$12*1000)+'[1]5. Плата за УРП'!$D$6</f>
        <v>1454.142000233991</v>
      </c>
      <c r="G137" s="34">
        <f>SUMIFS('[1]1. Отчет АТС'!$C:$C,'[1]1. Отчет АТС'!$A:$A,$A137,'[1]1. Отчет АТС'!$B:$B,5)+'[1]2. Иные услуги'!$D$11+('[1]3. Услуги по передаче'!$H$10)+('[1]4. СН (Установленные)'!$E$12*1000)+'[1]5. Плата за УРП'!$D$6</f>
        <v>2430.872000233991</v>
      </c>
      <c r="H137" s="34">
        <f>SUMIFS('[1]1. Отчет АТС'!$C:$C,'[1]1. Отчет АТС'!$A:$A,$A137,'[1]1. Отчет АТС'!$B:$B,6)+'[1]2. Иные услуги'!$D$11+('[1]3. Услуги по передаче'!$H$10)+('[1]4. СН (Установленные)'!$E$12*1000)+'[1]5. Плата за УРП'!$D$6</f>
        <v>2622.0720002339913</v>
      </c>
      <c r="I137" s="34">
        <f>SUMIFS('[1]1. Отчет АТС'!$C:$C,'[1]1. Отчет АТС'!$A:$A,$A137,'[1]1. Отчет АТС'!$B:$B,7)+'[1]2. Иные услуги'!$D$11+('[1]3. Услуги по передаче'!$H$10)+('[1]4. СН (Установленные)'!$E$12*1000)+'[1]5. Плата за УРП'!$D$6</f>
        <v>2878.1320002339908</v>
      </c>
      <c r="J137" s="34">
        <f>SUMIFS('[1]1. Отчет АТС'!$C:$C,'[1]1. Отчет АТС'!$A:$A,$A137,'[1]1. Отчет АТС'!$B:$B,8)+'[1]2. Иные услуги'!$D$11+('[1]3. Услуги по передаче'!$H$10)+('[1]4. СН (Установленные)'!$E$12*1000)+'[1]5. Плата за УРП'!$D$6</f>
        <v>3506.7220002339909</v>
      </c>
      <c r="K137" s="34">
        <f>SUMIFS('[1]1. Отчет АТС'!$C:$C,'[1]1. Отчет АТС'!$A:$A,$A137,'[1]1. Отчет АТС'!$B:$B,9)+'[1]2. Иные услуги'!$D$11+('[1]3. Услуги по передаче'!$H$10)+('[1]4. СН (Установленные)'!$E$12*1000)+'[1]5. Плата за УРП'!$D$6</f>
        <v>3540.1720002339907</v>
      </c>
      <c r="L137" s="34">
        <f>SUMIFS('[1]1. Отчет АТС'!$C:$C,'[1]1. Отчет АТС'!$A:$A,$A137,'[1]1. Отчет АТС'!$B:$B,10)+'[1]2. Иные услуги'!$D$11+('[1]3. Услуги по передаче'!$H$10)+('[1]4. СН (Установленные)'!$E$12*1000)+'[1]5. Плата за УРП'!$D$6</f>
        <v>3547.6120002339903</v>
      </c>
      <c r="M137" s="34">
        <f>SUMIFS('[1]1. Отчет АТС'!$C:$C,'[1]1. Отчет АТС'!$A:$A,$A137,'[1]1. Отчет АТС'!$B:$B,11)+'[1]2. Иные услуги'!$D$11+('[1]3. Услуги по передаче'!$H$10)+('[1]4. СН (Установленные)'!$E$12*1000)+'[1]5. Плата за УРП'!$D$6</f>
        <v>3552.8820002339908</v>
      </c>
      <c r="N137" s="34">
        <f>SUMIFS('[1]1. Отчет АТС'!$C:$C,'[1]1. Отчет АТС'!$A:$A,$A137,'[1]1. Отчет АТС'!$B:$B,12)+'[1]2. Иные услуги'!$D$11+('[1]3. Услуги по передаче'!$H$10)+('[1]4. СН (Установленные)'!$E$12*1000)+'[1]5. Плата за УРП'!$D$6</f>
        <v>3553.4020002339912</v>
      </c>
      <c r="O137" s="34">
        <f>SUMIFS('[1]1. Отчет АТС'!$C:$C,'[1]1. Отчет АТС'!$A:$A,$A137,'[1]1. Отчет АТС'!$B:$B,13)+'[1]2. Иные услуги'!$D$11+('[1]3. Услуги по передаче'!$H$10)+('[1]4. СН (Установленные)'!$E$12*1000)+'[1]5. Плата за УРП'!$D$6</f>
        <v>3550.3120002339911</v>
      </c>
      <c r="P137" s="34">
        <f>SUMIFS('[1]1. Отчет АТС'!$C:$C,'[1]1. Отчет АТС'!$A:$A,$A137,'[1]1. Отчет АТС'!$B:$B,14)+'[1]2. Иные услуги'!$D$11+('[1]3. Услуги по передаче'!$H$10)+('[1]4. СН (Установленные)'!$E$12*1000)+'[1]5. Плата за УРП'!$D$6</f>
        <v>3560.602000233991</v>
      </c>
      <c r="Q137" s="34">
        <f>SUMIFS('[1]1. Отчет АТС'!$C:$C,'[1]1. Отчет АТС'!$A:$A,$A137,'[1]1. Отчет АТС'!$B:$B,15)+'[1]2. Иные услуги'!$D$11+('[1]3. Услуги по передаче'!$H$10)+('[1]4. СН (Установленные)'!$E$12*1000)+'[1]5. Плата за УРП'!$D$6</f>
        <v>3551.7120002339907</v>
      </c>
      <c r="R137" s="34">
        <f>SUMIFS('[1]1. Отчет АТС'!$C:$C,'[1]1. Отчет АТС'!$A:$A,$A137,'[1]1. Отчет АТС'!$B:$B,16)+'[1]2. Иные услуги'!$D$11+('[1]3. Услуги по передаче'!$H$10)+('[1]4. СН (Установленные)'!$E$12*1000)+'[1]5. Плата за УРП'!$D$6</f>
        <v>3552.352000233991</v>
      </c>
      <c r="S137" s="34">
        <f>SUMIFS('[1]1. Отчет АТС'!$C:$C,'[1]1. Отчет АТС'!$A:$A,$A137,'[1]1. Отчет АТС'!$B:$B,17)+'[1]2. Иные услуги'!$D$11+('[1]3. Услуги по передаче'!$H$10)+('[1]4. СН (Установленные)'!$E$12*1000)+'[1]5. Плата за УРП'!$D$6</f>
        <v>3537.7520002339907</v>
      </c>
      <c r="T137" s="34">
        <f>SUMIFS('[1]1. Отчет АТС'!$C:$C,'[1]1. Отчет АТС'!$A:$A,$A137,'[1]1. Отчет АТС'!$B:$B,18)+'[1]2. Иные услуги'!$D$11+('[1]3. Услуги по передаче'!$H$10)+('[1]4. СН (Установленные)'!$E$12*1000)+'[1]5. Плата за УРП'!$D$6</f>
        <v>3528.1520002339912</v>
      </c>
      <c r="U137" s="34">
        <f>SUMIFS('[1]1. Отчет АТС'!$C:$C,'[1]1. Отчет АТС'!$A:$A,$A137,'[1]1. Отчет АТС'!$B:$B,19)+'[1]2. Иные услуги'!$D$11+('[1]3. Услуги по передаче'!$H$10)+('[1]4. СН (Установленные)'!$E$12*1000)+'[1]5. Плата за УРП'!$D$6</f>
        <v>3510.0920002339908</v>
      </c>
      <c r="V137" s="34">
        <f>SUMIFS('[1]1. Отчет АТС'!$C:$C,'[1]1. Отчет АТС'!$A:$A,$A137,'[1]1. Отчет АТС'!$B:$B,20)+'[1]2. Иные услуги'!$D$11+('[1]3. Услуги по передаче'!$H$10)+('[1]4. СН (Установленные)'!$E$12*1000)+'[1]5. Плата за УРП'!$D$6</f>
        <v>3519.8020002339908</v>
      </c>
      <c r="W137" s="34">
        <f>SUMIFS('[1]1. Отчет АТС'!$C:$C,'[1]1. Отчет АТС'!$A:$A,$A137,'[1]1. Отчет АТС'!$B:$B,21)+'[1]2. Иные услуги'!$D$11+('[1]3. Услуги по передаче'!$H$10)+('[1]4. СН (Установленные)'!$E$12*1000)+'[1]5. Плата за УРП'!$D$6</f>
        <v>3526.6920002339912</v>
      </c>
      <c r="X137" s="34">
        <f>SUMIFS('[1]1. Отчет АТС'!$C:$C,'[1]1. Отчет АТС'!$A:$A,$A137,'[1]1. Отчет АТС'!$B:$B,22)+'[1]2. Иные услуги'!$D$11+('[1]3. Услуги по передаче'!$H$10)+('[1]4. СН (Установленные)'!$E$12*1000)+'[1]5. Плата за УРП'!$D$6</f>
        <v>3353.7320002339911</v>
      </c>
      <c r="Y137" s="34">
        <f>SUMIFS('[1]1. Отчет АТС'!$C:$C,'[1]1. Отчет АТС'!$A:$A,$A137,'[1]1. Отчет АТС'!$B:$B,23)+'[1]2. Иные услуги'!$D$11+('[1]3. Услуги по передаче'!$H$10)+('[1]4. СН (Установленные)'!$E$12*1000)+'[1]5. Плата за УРП'!$D$6</f>
        <v>2904.9420002339912</v>
      </c>
    </row>
    <row r="138" spans="1:25" ht="15">
      <c r="A138" s="33">
        <v>45469</v>
      </c>
      <c r="B138" s="34">
        <f>SUMIFS('[1]1. Отчет АТС'!$C:$C,'[1]1. Отчет АТС'!$A:$A,$A138,'[1]1. Отчет АТС'!$B:$B,0)+'[1]2. Иные услуги'!$D$11+('[1]3. Услуги по передаче'!$H$10)+('[1]4. СН (Установленные)'!$E$12*1000)+'[1]5. Плата за УРП'!$D$6</f>
        <v>2711.4920002339909</v>
      </c>
      <c r="C138" s="34">
        <f>SUMIFS('[1]1. Отчет АТС'!$C:$C,'[1]1. Отчет АТС'!$A:$A,$A138,'[1]1. Отчет АТС'!$B:$B,1)+'[1]2. Иные услуги'!$D$11+('[1]3. Услуги по передаче'!$H$10)+('[1]4. СН (Установленные)'!$E$12*1000)+'[1]5. Плата за УРП'!$D$6</f>
        <v>2481.4020002339912</v>
      </c>
      <c r="D138" s="34">
        <f>SUMIFS('[1]1. Отчет АТС'!$C:$C,'[1]1. Отчет АТС'!$A:$A,$A138,'[1]1. Отчет АТС'!$B:$B,2)+'[1]2. Иные услуги'!$D$11+('[1]3. Услуги по передаче'!$H$10)+('[1]4. СН (Установленные)'!$E$12*1000)+'[1]5. Плата за УРП'!$D$6</f>
        <v>2353.7620002339909</v>
      </c>
      <c r="E138" s="34">
        <f>SUMIFS('[1]1. Отчет АТС'!$C:$C,'[1]1. Отчет АТС'!$A:$A,$A138,'[1]1. Отчет АТС'!$B:$B,3)+'[1]2. Иные услуги'!$D$11+('[1]3. Услуги по передаче'!$H$10)+('[1]4. СН (Установленные)'!$E$12*1000)+'[1]5. Плата за УРП'!$D$6</f>
        <v>2279.0020002339907</v>
      </c>
      <c r="F138" s="34">
        <f>SUMIFS('[1]1. Отчет АТС'!$C:$C,'[1]1. Отчет АТС'!$A:$A,$A138,'[1]1. Отчет АТС'!$B:$B,4)+'[1]2. Иные услуги'!$D$11+('[1]3. Услуги по передаче'!$H$10)+('[1]4. СН (Установленные)'!$E$12*1000)+'[1]5. Плата за УРП'!$D$6</f>
        <v>2077.3420002339908</v>
      </c>
      <c r="G138" s="34">
        <f>SUMIFS('[1]1. Отчет АТС'!$C:$C,'[1]1. Отчет АТС'!$A:$A,$A138,'[1]1. Отчет АТС'!$B:$B,5)+'[1]2. Иные услуги'!$D$11+('[1]3. Услуги по передаче'!$H$10)+('[1]4. СН (Установленные)'!$E$12*1000)+'[1]5. Плата за УРП'!$D$6</f>
        <v>2514.9520002339909</v>
      </c>
      <c r="H138" s="34">
        <f>SUMIFS('[1]1. Отчет АТС'!$C:$C,'[1]1. Отчет АТС'!$A:$A,$A138,'[1]1. Отчет АТС'!$B:$B,6)+'[1]2. Иные услуги'!$D$11+('[1]3. Услуги по передаче'!$H$10)+('[1]4. СН (Установленные)'!$E$12*1000)+'[1]5. Плата за УРП'!$D$6</f>
        <v>2707.0920002339908</v>
      </c>
      <c r="I138" s="34">
        <f>SUMIFS('[1]1. Отчет АТС'!$C:$C,'[1]1. Отчет АТС'!$A:$A,$A138,'[1]1. Отчет АТС'!$B:$B,7)+'[1]2. Иные услуги'!$D$11+('[1]3. Услуги по передаче'!$H$10)+('[1]4. СН (Установленные)'!$E$12*1000)+'[1]5. Плата за УРП'!$D$6</f>
        <v>2969.7420002339909</v>
      </c>
      <c r="J138" s="34">
        <f>SUMIFS('[1]1. Отчет АТС'!$C:$C,'[1]1. Отчет АТС'!$A:$A,$A138,'[1]1. Отчет АТС'!$B:$B,8)+'[1]2. Иные услуги'!$D$11+('[1]3. Услуги по передаче'!$H$10)+('[1]4. СН (Установленные)'!$E$12*1000)+'[1]5. Плата за УРП'!$D$6</f>
        <v>3507.3320002339906</v>
      </c>
      <c r="K138" s="34">
        <f>SUMIFS('[1]1. Отчет АТС'!$C:$C,'[1]1. Отчет АТС'!$A:$A,$A138,'[1]1. Отчет АТС'!$B:$B,9)+'[1]2. Иные услуги'!$D$11+('[1]3. Услуги по передаче'!$H$10)+('[1]4. СН (Установленные)'!$E$12*1000)+'[1]5. Плата за УРП'!$D$6</f>
        <v>3548.3720002339905</v>
      </c>
      <c r="L138" s="34">
        <f>SUMIFS('[1]1. Отчет АТС'!$C:$C,'[1]1. Отчет АТС'!$A:$A,$A138,'[1]1. Отчет АТС'!$B:$B,10)+'[1]2. Иные услуги'!$D$11+('[1]3. Услуги по передаче'!$H$10)+('[1]4. СН (Установленные)'!$E$12*1000)+'[1]5. Плата за УРП'!$D$6</f>
        <v>3553.3220002339904</v>
      </c>
      <c r="M138" s="34">
        <f>SUMIFS('[1]1. Отчет АТС'!$C:$C,'[1]1. Отчет АТС'!$A:$A,$A138,'[1]1. Отчет АТС'!$B:$B,11)+'[1]2. Иные услуги'!$D$11+('[1]3. Услуги по передаче'!$H$10)+('[1]4. СН (Установленные)'!$E$12*1000)+'[1]5. Плата за УРП'!$D$6</f>
        <v>3544.5920002339908</v>
      </c>
      <c r="N138" s="34">
        <f>SUMIFS('[1]1. Отчет АТС'!$C:$C,'[1]1. Отчет АТС'!$A:$A,$A138,'[1]1. Отчет АТС'!$B:$B,12)+'[1]2. Иные услуги'!$D$11+('[1]3. Услуги по передаче'!$H$10)+('[1]4. СН (Установленные)'!$E$12*1000)+'[1]5. Плата за УРП'!$D$6</f>
        <v>3540.9820002339911</v>
      </c>
      <c r="O138" s="34">
        <f>SUMIFS('[1]1. Отчет АТС'!$C:$C,'[1]1. Отчет АТС'!$A:$A,$A138,'[1]1. Отчет АТС'!$B:$B,13)+'[1]2. Иные услуги'!$D$11+('[1]3. Услуги по передаче'!$H$10)+('[1]4. СН (Установленные)'!$E$12*1000)+'[1]5. Плата за УРП'!$D$6</f>
        <v>3533.3620002339903</v>
      </c>
      <c r="P138" s="34">
        <f>SUMIFS('[1]1. Отчет АТС'!$C:$C,'[1]1. Отчет АТС'!$A:$A,$A138,'[1]1. Отчет АТС'!$B:$B,14)+'[1]2. Иные услуги'!$D$11+('[1]3. Услуги по передаче'!$H$10)+('[1]4. СН (Установленные)'!$E$12*1000)+'[1]5. Плата за УРП'!$D$6</f>
        <v>3549.5020002339907</v>
      </c>
      <c r="Q138" s="34">
        <f>SUMIFS('[1]1. Отчет АТС'!$C:$C,'[1]1. Отчет АТС'!$A:$A,$A138,'[1]1. Отчет АТС'!$B:$B,15)+'[1]2. Иные услуги'!$D$11+('[1]3. Услуги по передаче'!$H$10)+('[1]4. СН (Установленные)'!$E$12*1000)+'[1]5. Плата за УРП'!$D$6</f>
        <v>3540.7620002339909</v>
      </c>
      <c r="R138" s="34">
        <f>SUMIFS('[1]1. Отчет АТС'!$C:$C,'[1]1. Отчет АТС'!$A:$A,$A138,'[1]1. Отчет АТС'!$B:$B,16)+'[1]2. Иные услуги'!$D$11+('[1]3. Услуги по передаче'!$H$10)+('[1]4. СН (Установленные)'!$E$12*1000)+'[1]5. Плата за УРП'!$D$6</f>
        <v>3541.4420002339912</v>
      </c>
      <c r="S138" s="34">
        <f>SUMIFS('[1]1. Отчет АТС'!$C:$C,'[1]1. Отчет АТС'!$A:$A,$A138,'[1]1. Отчет АТС'!$B:$B,17)+'[1]2. Иные услуги'!$D$11+('[1]3. Услуги по передаче'!$H$10)+('[1]4. СН (Установленные)'!$E$12*1000)+'[1]5. Плата за УРП'!$D$6</f>
        <v>3545.8020002339908</v>
      </c>
      <c r="T138" s="34">
        <f>SUMIFS('[1]1. Отчет АТС'!$C:$C,'[1]1. Отчет АТС'!$A:$A,$A138,'[1]1. Отчет АТС'!$B:$B,18)+'[1]2. Иные услуги'!$D$11+('[1]3. Услуги по передаче'!$H$10)+('[1]4. СН (Установленные)'!$E$12*1000)+'[1]5. Плата за УРП'!$D$6</f>
        <v>3544.2420002339904</v>
      </c>
      <c r="U138" s="34">
        <f>SUMIFS('[1]1. Отчет АТС'!$C:$C,'[1]1. Отчет АТС'!$A:$A,$A138,'[1]1. Отчет АТС'!$B:$B,19)+'[1]2. Иные услуги'!$D$11+('[1]3. Услуги по передаче'!$H$10)+('[1]4. СН (Установленные)'!$E$12*1000)+'[1]5. Плата за УРП'!$D$6</f>
        <v>3532.9520002339905</v>
      </c>
      <c r="V138" s="34">
        <f>SUMIFS('[1]1. Отчет АТС'!$C:$C,'[1]1. Отчет АТС'!$A:$A,$A138,'[1]1. Отчет АТС'!$B:$B,20)+'[1]2. Иные услуги'!$D$11+('[1]3. Услуги по передаче'!$H$10)+('[1]4. СН (Установленные)'!$E$12*1000)+'[1]5. Плата за УРП'!$D$6</f>
        <v>3536.2820002339904</v>
      </c>
      <c r="W138" s="34">
        <f>SUMIFS('[1]1. Отчет АТС'!$C:$C,'[1]1. Отчет АТС'!$A:$A,$A138,'[1]1. Отчет АТС'!$B:$B,21)+'[1]2. Иные услуги'!$D$11+('[1]3. Услуги по передаче'!$H$10)+('[1]4. СН (Установленные)'!$E$12*1000)+'[1]5. Плата за УРП'!$D$6</f>
        <v>3534.2320002339911</v>
      </c>
      <c r="X138" s="34">
        <f>SUMIFS('[1]1. Отчет АТС'!$C:$C,'[1]1. Отчет АТС'!$A:$A,$A138,'[1]1. Отчет АТС'!$B:$B,22)+'[1]2. Иные услуги'!$D$11+('[1]3. Услуги по передаче'!$H$10)+('[1]4. СН (Установленные)'!$E$12*1000)+'[1]5. Плата за УРП'!$D$6</f>
        <v>3495.2120002339907</v>
      </c>
      <c r="Y138" s="34">
        <f>SUMIFS('[1]1. Отчет АТС'!$C:$C,'[1]1. Отчет АТС'!$A:$A,$A138,'[1]1. Отчет АТС'!$B:$B,23)+'[1]2. Иные услуги'!$D$11+('[1]3. Услуги по передаче'!$H$10)+('[1]4. СН (Установленные)'!$E$12*1000)+'[1]5. Плата за УРП'!$D$6</f>
        <v>2986.2420002339909</v>
      </c>
    </row>
    <row r="139" spans="1:25" ht="15">
      <c r="A139" s="33">
        <v>45470</v>
      </c>
      <c r="B139" s="34">
        <f>SUMIFS('[1]1. Отчет АТС'!$C:$C,'[1]1. Отчет АТС'!$A:$A,$A139,'[1]1. Отчет АТС'!$B:$B,0)+'[1]2. Иные услуги'!$D$11+('[1]3. Услуги по передаче'!$H$10)+('[1]4. СН (Установленные)'!$E$12*1000)+'[1]5. Плата за УРП'!$D$6</f>
        <v>2738.912000233991</v>
      </c>
      <c r="C139" s="34">
        <f>SUMIFS('[1]1. Отчет АТС'!$C:$C,'[1]1. Отчет АТС'!$A:$A,$A139,'[1]1. Отчет АТС'!$B:$B,1)+'[1]2. Иные услуги'!$D$11+('[1]3. Услуги по передаче'!$H$10)+('[1]4. СН (Установленные)'!$E$12*1000)+'[1]5. Плата за УРП'!$D$6</f>
        <v>2477.4620002339907</v>
      </c>
      <c r="D139" s="34">
        <f>SUMIFS('[1]1. Отчет АТС'!$C:$C,'[1]1. Отчет АТС'!$A:$A,$A139,'[1]1. Отчет АТС'!$B:$B,2)+'[1]2. Иные услуги'!$D$11+('[1]3. Услуги по передаче'!$H$10)+('[1]4. СН (Установленные)'!$E$12*1000)+'[1]5. Плата за УРП'!$D$6</f>
        <v>2355.852000233991</v>
      </c>
      <c r="E139" s="34">
        <f>SUMIFS('[1]1. Отчет АТС'!$C:$C,'[1]1. Отчет АТС'!$A:$A,$A139,'[1]1. Отчет АТС'!$B:$B,3)+'[1]2. Иные услуги'!$D$11+('[1]3. Услуги по передаче'!$H$10)+('[1]4. СН (Установленные)'!$E$12*1000)+'[1]5. Плата за УРП'!$D$6</f>
        <v>2281.7620002339909</v>
      </c>
      <c r="F139" s="34">
        <f>SUMIFS('[1]1. Отчет АТС'!$C:$C,'[1]1. Отчет АТС'!$A:$A,$A139,'[1]1. Отчет АТС'!$B:$B,4)+'[1]2. Иные услуги'!$D$11+('[1]3. Услуги по передаче'!$H$10)+('[1]4. СН (Установленные)'!$E$12*1000)+'[1]5. Плата за УРП'!$D$6</f>
        <v>2274.5020002339907</v>
      </c>
      <c r="G139" s="34">
        <f>SUMIFS('[1]1. Отчет АТС'!$C:$C,'[1]1. Отчет АТС'!$A:$A,$A139,'[1]1. Отчет АТС'!$B:$B,5)+'[1]2. Иные услуги'!$D$11+('[1]3. Услуги по передаче'!$H$10)+('[1]4. СН (Установленные)'!$E$12*1000)+'[1]5. Плата за УРП'!$D$6</f>
        <v>2536.7220002339909</v>
      </c>
      <c r="H139" s="34">
        <f>SUMIFS('[1]1. Отчет АТС'!$C:$C,'[1]1. Отчет АТС'!$A:$A,$A139,'[1]1. Отчет АТС'!$B:$B,6)+'[1]2. Иные услуги'!$D$11+('[1]3. Услуги по передаче'!$H$10)+('[1]4. СН (Установленные)'!$E$12*1000)+'[1]5. Плата за УРП'!$D$6</f>
        <v>2724.5120002339909</v>
      </c>
      <c r="I139" s="34">
        <f>SUMIFS('[1]1. Отчет АТС'!$C:$C,'[1]1. Отчет АТС'!$A:$A,$A139,'[1]1. Отчет АТС'!$B:$B,7)+'[1]2. Иные услуги'!$D$11+('[1]3. Услуги по передаче'!$H$10)+('[1]4. СН (Установленные)'!$E$12*1000)+'[1]5. Плата за УРП'!$D$6</f>
        <v>3010.392000233991</v>
      </c>
      <c r="J139" s="34">
        <f>SUMIFS('[1]1. Отчет АТС'!$C:$C,'[1]1. Отчет АТС'!$A:$A,$A139,'[1]1. Отчет АТС'!$B:$B,8)+'[1]2. Иные услуги'!$D$11+('[1]3. Услуги по передаче'!$H$10)+('[1]4. СН (Установленные)'!$E$12*1000)+'[1]5. Плата за УРП'!$D$6</f>
        <v>3537.6220002339905</v>
      </c>
      <c r="K139" s="34">
        <f>SUMIFS('[1]1. Отчет АТС'!$C:$C,'[1]1. Отчет АТС'!$A:$A,$A139,'[1]1. Отчет АТС'!$B:$B,9)+'[1]2. Иные услуги'!$D$11+('[1]3. Услуги по передаче'!$H$10)+('[1]4. СН (Установленные)'!$E$12*1000)+'[1]5. Плата за УРП'!$D$6</f>
        <v>3588.2220002339909</v>
      </c>
      <c r="L139" s="34">
        <f>SUMIFS('[1]1. Отчет АТС'!$C:$C,'[1]1. Отчет АТС'!$A:$A,$A139,'[1]1. Отчет АТС'!$B:$B,10)+'[1]2. Иные услуги'!$D$11+('[1]3. Услуги по передаче'!$H$10)+('[1]4. СН (Установленные)'!$E$12*1000)+'[1]5. Плата за УРП'!$D$6</f>
        <v>3584.5420002339906</v>
      </c>
      <c r="M139" s="34">
        <f>SUMIFS('[1]1. Отчет АТС'!$C:$C,'[1]1. Отчет АТС'!$A:$A,$A139,'[1]1. Отчет АТС'!$B:$B,11)+'[1]2. Иные услуги'!$D$11+('[1]3. Услуги по передаче'!$H$10)+('[1]4. СН (Установленные)'!$E$12*1000)+'[1]5. Плата за УРП'!$D$6</f>
        <v>3578.852000233991</v>
      </c>
      <c r="N139" s="34">
        <f>SUMIFS('[1]1. Отчет АТС'!$C:$C,'[1]1. Отчет АТС'!$A:$A,$A139,'[1]1. Отчет АТС'!$B:$B,12)+'[1]2. Иные услуги'!$D$11+('[1]3. Услуги по передаче'!$H$10)+('[1]4. СН (Установленные)'!$E$12*1000)+'[1]5. Плата за УРП'!$D$6</f>
        <v>3574.0320002339904</v>
      </c>
      <c r="O139" s="34">
        <f>SUMIFS('[1]1. Отчет АТС'!$C:$C,'[1]1. Отчет АТС'!$A:$A,$A139,'[1]1. Отчет АТС'!$B:$B,13)+'[1]2. Иные услуги'!$D$11+('[1]3. Услуги по передаче'!$H$10)+('[1]4. СН (Установленные)'!$E$12*1000)+'[1]5. Плата за УРП'!$D$6</f>
        <v>3574.1520002339912</v>
      </c>
      <c r="P139" s="34">
        <f>SUMIFS('[1]1. Отчет АТС'!$C:$C,'[1]1. Отчет АТС'!$A:$A,$A139,'[1]1. Отчет АТС'!$B:$B,14)+'[1]2. Иные услуги'!$D$11+('[1]3. Услуги по передаче'!$H$10)+('[1]4. СН (Установленные)'!$E$12*1000)+'[1]5. Плата за УРП'!$D$6</f>
        <v>3630.2520002339907</v>
      </c>
      <c r="Q139" s="34">
        <f>SUMIFS('[1]1. Отчет АТС'!$C:$C,'[1]1. Отчет АТС'!$A:$A,$A139,'[1]1. Отчет АТС'!$B:$B,15)+'[1]2. Иные услуги'!$D$11+('[1]3. Услуги по передаче'!$H$10)+('[1]4. СН (Установленные)'!$E$12*1000)+'[1]5. Плата за УРП'!$D$6</f>
        <v>3658.2420002339904</v>
      </c>
      <c r="R139" s="34">
        <f>SUMIFS('[1]1. Отчет АТС'!$C:$C,'[1]1. Отчет АТС'!$A:$A,$A139,'[1]1. Отчет АТС'!$B:$B,16)+'[1]2. Иные услуги'!$D$11+('[1]3. Услуги по передаче'!$H$10)+('[1]4. СН (Установленные)'!$E$12*1000)+'[1]5. Плата за УРП'!$D$6</f>
        <v>3652.7020002339905</v>
      </c>
      <c r="S139" s="34">
        <f>SUMIFS('[1]1. Отчет АТС'!$C:$C,'[1]1. Отчет АТС'!$A:$A,$A139,'[1]1. Отчет АТС'!$B:$B,17)+'[1]2. Иные услуги'!$D$11+('[1]3. Услуги по передаче'!$H$10)+('[1]4. СН (Установленные)'!$E$12*1000)+'[1]5. Плата за УРП'!$D$6</f>
        <v>3636.7520002339907</v>
      </c>
      <c r="T139" s="34">
        <f>SUMIFS('[1]1. Отчет АТС'!$C:$C,'[1]1. Отчет АТС'!$A:$A,$A139,'[1]1. Отчет АТС'!$B:$B,18)+'[1]2. Иные услуги'!$D$11+('[1]3. Услуги по передаче'!$H$10)+('[1]4. СН (Установленные)'!$E$12*1000)+'[1]5. Плата за УРП'!$D$6</f>
        <v>3561.1220002339905</v>
      </c>
      <c r="U139" s="34">
        <f>SUMIFS('[1]1. Отчет АТС'!$C:$C,'[1]1. Отчет АТС'!$A:$A,$A139,'[1]1. Отчет АТС'!$B:$B,19)+'[1]2. Иные услуги'!$D$11+('[1]3. Услуги по передаче'!$H$10)+('[1]4. СН (Установленные)'!$E$12*1000)+'[1]5. Плата за УРП'!$D$6</f>
        <v>3526.4320002339909</v>
      </c>
      <c r="V139" s="34">
        <f>SUMIFS('[1]1. Отчет АТС'!$C:$C,'[1]1. Отчет АТС'!$A:$A,$A139,'[1]1. Отчет АТС'!$B:$B,20)+'[1]2. Иные услуги'!$D$11+('[1]3. Услуги по передаче'!$H$10)+('[1]4. СН (Установленные)'!$E$12*1000)+'[1]5. Плата за УРП'!$D$6</f>
        <v>3528.2120002339907</v>
      </c>
      <c r="W139" s="34">
        <f>SUMIFS('[1]1. Отчет АТС'!$C:$C,'[1]1. Отчет АТС'!$A:$A,$A139,'[1]1. Отчет АТС'!$B:$B,21)+'[1]2. Иные услуги'!$D$11+('[1]3. Услуги по передаче'!$H$10)+('[1]4. СН (Установленные)'!$E$12*1000)+'[1]5. Плата за УРП'!$D$6</f>
        <v>3521.852000233991</v>
      </c>
      <c r="X139" s="34">
        <f>SUMIFS('[1]1. Отчет АТС'!$C:$C,'[1]1. Отчет АТС'!$A:$A,$A139,'[1]1. Отчет АТС'!$B:$B,22)+'[1]2. Иные услуги'!$D$11+('[1]3. Услуги по передаче'!$H$10)+('[1]4. СН (Установленные)'!$E$12*1000)+'[1]5. Плата за УРП'!$D$6</f>
        <v>3493.8620002339912</v>
      </c>
      <c r="Y139" s="34">
        <f>SUMIFS('[1]1. Отчет АТС'!$C:$C,'[1]1. Отчет АТС'!$A:$A,$A139,'[1]1. Отчет АТС'!$B:$B,23)+'[1]2. Иные услуги'!$D$11+('[1]3. Услуги по передаче'!$H$10)+('[1]4. СН (Установленные)'!$E$12*1000)+'[1]5. Плата за УРП'!$D$6</f>
        <v>3050.102000233991</v>
      </c>
    </row>
    <row r="140" spans="1:25" ht="15">
      <c r="A140" s="33">
        <v>45471</v>
      </c>
      <c r="B140" s="34">
        <f>SUMIFS('[1]1. Отчет АТС'!$C:$C,'[1]1. Отчет АТС'!$A:$A,$A140,'[1]1. Отчет АТС'!$B:$B,0)+'[1]2. Иные услуги'!$D$11+('[1]3. Услуги по передаче'!$H$10)+('[1]4. СН (Установленные)'!$E$12*1000)+'[1]5. Плата за УРП'!$D$6</f>
        <v>2740.9020002339912</v>
      </c>
      <c r="C140" s="34">
        <f>SUMIFS('[1]1. Отчет АТС'!$C:$C,'[1]1. Отчет АТС'!$A:$A,$A140,'[1]1. Отчет АТС'!$B:$B,1)+'[1]2. Иные услуги'!$D$11+('[1]3. Услуги по передаче'!$H$10)+('[1]4. СН (Установленные)'!$E$12*1000)+'[1]5. Плата за УРП'!$D$6</f>
        <v>2457.7720002339911</v>
      </c>
      <c r="D140" s="34">
        <f>SUMIFS('[1]1. Отчет АТС'!$C:$C,'[1]1. Отчет АТС'!$A:$A,$A140,'[1]1. Отчет АТС'!$B:$B,2)+'[1]2. Иные услуги'!$D$11+('[1]3. Услуги по передаче'!$H$10)+('[1]4. СН (Установленные)'!$E$12*1000)+'[1]5. Плата за УРП'!$D$6</f>
        <v>2285.5220002339911</v>
      </c>
      <c r="E140" s="34">
        <f>SUMIFS('[1]1. Отчет АТС'!$C:$C,'[1]1. Отчет АТС'!$A:$A,$A140,'[1]1. Отчет АТС'!$B:$B,3)+'[1]2. Иные услуги'!$D$11+('[1]3. Услуги по передаче'!$H$10)+('[1]4. СН (Установленные)'!$E$12*1000)+'[1]5. Плата за УРП'!$D$6</f>
        <v>1454.912000233991</v>
      </c>
      <c r="F140" s="34">
        <f>SUMIFS('[1]1. Отчет АТС'!$C:$C,'[1]1. Отчет АТС'!$A:$A,$A140,'[1]1. Отчет АТС'!$B:$B,4)+'[1]2. Иные услуги'!$D$11+('[1]3. Услуги по передаче'!$H$10)+('[1]4. СН (Установленные)'!$E$12*1000)+'[1]5. Плата за УРП'!$D$6</f>
        <v>1454.1920002339909</v>
      </c>
      <c r="G140" s="34">
        <f>SUMIFS('[1]1. Отчет АТС'!$C:$C,'[1]1. Отчет АТС'!$A:$A,$A140,'[1]1. Отчет АТС'!$B:$B,5)+'[1]2. Иные услуги'!$D$11+('[1]3. Услуги по передаче'!$H$10)+('[1]4. СН (Установленные)'!$E$12*1000)+'[1]5. Плата за УРП'!$D$6</f>
        <v>2407.5620002339911</v>
      </c>
      <c r="H140" s="34">
        <f>SUMIFS('[1]1. Отчет АТС'!$C:$C,'[1]1. Отчет АТС'!$A:$A,$A140,'[1]1. Отчет АТС'!$B:$B,6)+'[1]2. Иные услуги'!$D$11+('[1]3. Услуги по передаче'!$H$10)+('[1]4. СН (Установленные)'!$E$12*1000)+'[1]5. Плата за УРП'!$D$6</f>
        <v>2623.2420002339909</v>
      </c>
      <c r="I140" s="34">
        <f>SUMIFS('[1]1. Отчет АТС'!$C:$C,'[1]1. Отчет АТС'!$A:$A,$A140,'[1]1. Отчет АТС'!$B:$B,7)+'[1]2. Иные услуги'!$D$11+('[1]3. Услуги по передаче'!$H$10)+('[1]4. СН (Установленные)'!$E$12*1000)+'[1]5. Плата за УРП'!$D$6</f>
        <v>2961.412000233991</v>
      </c>
      <c r="J140" s="34">
        <f>SUMIFS('[1]1. Отчет АТС'!$C:$C,'[1]1. Отчет АТС'!$A:$A,$A140,'[1]1. Отчет АТС'!$B:$B,8)+'[1]2. Иные услуги'!$D$11+('[1]3. Услуги по передаче'!$H$10)+('[1]4. СН (Установленные)'!$E$12*1000)+'[1]5. Плата за УРП'!$D$6</f>
        <v>3523.4520002339905</v>
      </c>
      <c r="K140" s="34">
        <f>SUMIFS('[1]1. Отчет АТС'!$C:$C,'[1]1. Отчет АТС'!$A:$A,$A140,'[1]1. Отчет АТС'!$B:$B,9)+'[1]2. Иные услуги'!$D$11+('[1]3. Услуги по передаче'!$H$10)+('[1]4. СН (Установленные)'!$E$12*1000)+'[1]5. Плата за УРП'!$D$6</f>
        <v>3711.8620002339903</v>
      </c>
      <c r="L140" s="34">
        <f>SUMIFS('[1]1. Отчет АТС'!$C:$C,'[1]1. Отчет АТС'!$A:$A,$A140,'[1]1. Отчет АТС'!$B:$B,10)+'[1]2. Иные услуги'!$D$11+('[1]3. Услуги по передаче'!$H$10)+('[1]4. СН (Установленные)'!$E$12*1000)+'[1]5. Плата за УРП'!$D$6</f>
        <v>3707.2120002339907</v>
      </c>
      <c r="M140" s="34">
        <f>SUMIFS('[1]1. Отчет АТС'!$C:$C,'[1]1. Отчет АТС'!$A:$A,$A140,'[1]1. Отчет АТС'!$B:$B,11)+'[1]2. Иные услуги'!$D$11+('[1]3. Услуги по передаче'!$H$10)+('[1]4. СН (Установленные)'!$E$12*1000)+'[1]5. Плата за УРП'!$D$6</f>
        <v>3730.0020002339907</v>
      </c>
      <c r="N140" s="34">
        <f>SUMIFS('[1]1. Отчет АТС'!$C:$C,'[1]1. Отчет АТС'!$A:$A,$A140,'[1]1. Отчет АТС'!$B:$B,12)+'[1]2. Иные услуги'!$D$11+('[1]3. Услуги по передаче'!$H$10)+('[1]4. СН (Установленные)'!$E$12*1000)+'[1]5. Плата за УРП'!$D$6</f>
        <v>3683.5020002339907</v>
      </c>
      <c r="O140" s="34">
        <f>SUMIFS('[1]1. Отчет АТС'!$C:$C,'[1]1. Отчет АТС'!$A:$A,$A140,'[1]1. Отчет АТС'!$B:$B,13)+'[1]2. Иные услуги'!$D$11+('[1]3. Услуги по передаче'!$H$10)+('[1]4. СН (Установленные)'!$E$12*1000)+'[1]5. Плата за УРП'!$D$6</f>
        <v>3762.6820002339909</v>
      </c>
      <c r="P140" s="34">
        <f>SUMIFS('[1]1. Отчет АТС'!$C:$C,'[1]1. Отчет АТС'!$A:$A,$A140,'[1]1. Отчет АТС'!$B:$B,14)+'[1]2. Иные услуги'!$D$11+('[1]3. Услуги по передаче'!$H$10)+('[1]4. СН (Установленные)'!$E$12*1000)+'[1]5. Плата за УРП'!$D$6</f>
        <v>3771.9720002339909</v>
      </c>
      <c r="Q140" s="34">
        <f>SUMIFS('[1]1. Отчет АТС'!$C:$C,'[1]1. Отчет АТС'!$A:$A,$A140,'[1]1. Отчет АТС'!$B:$B,15)+'[1]2. Иные услуги'!$D$11+('[1]3. Услуги по передаче'!$H$10)+('[1]4. СН (Установленные)'!$E$12*1000)+'[1]5. Плата за УРП'!$D$6</f>
        <v>3780.9220002339907</v>
      </c>
      <c r="R140" s="34">
        <f>SUMIFS('[1]1. Отчет АТС'!$C:$C,'[1]1. Отчет АТС'!$A:$A,$A140,'[1]1. Отчет АТС'!$B:$B,16)+'[1]2. Иные услуги'!$D$11+('[1]3. Услуги по передаче'!$H$10)+('[1]4. СН (Установленные)'!$E$12*1000)+'[1]5. Плата за УРП'!$D$6</f>
        <v>3793.6820002339909</v>
      </c>
      <c r="S140" s="34">
        <f>SUMIFS('[1]1. Отчет АТС'!$C:$C,'[1]1. Отчет АТС'!$A:$A,$A140,'[1]1. Отчет АТС'!$B:$B,17)+'[1]2. Иные услуги'!$D$11+('[1]3. Услуги по передаче'!$H$10)+('[1]4. СН (Установленные)'!$E$12*1000)+'[1]5. Плата за УРП'!$D$6</f>
        <v>3773.9320002339909</v>
      </c>
      <c r="T140" s="34">
        <f>SUMIFS('[1]1. Отчет АТС'!$C:$C,'[1]1. Отчет АТС'!$A:$A,$A140,'[1]1. Отчет АТС'!$B:$B,18)+'[1]2. Иные услуги'!$D$11+('[1]3. Услуги по передаче'!$H$10)+('[1]4. СН (Установленные)'!$E$12*1000)+'[1]5. Плата за УРП'!$D$6</f>
        <v>3743.5420002339906</v>
      </c>
      <c r="U140" s="34">
        <f>SUMIFS('[1]1. Отчет АТС'!$C:$C,'[1]1. Отчет АТС'!$A:$A,$A140,'[1]1. Отчет АТС'!$B:$B,19)+'[1]2. Иные услуги'!$D$11+('[1]3. Услуги по передаче'!$H$10)+('[1]4. СН (Установленные)'!$E$12*1000)+'[1]5. Плата за УРП'!$D$6</f>
        <v>3637.8220002339904</v>
      </c>
      <c r="V140" s="34">
        <f>SUMIFS('[1]1. Отчет АТС'!$C:$C,'[1]1. Отчет АТС'!$A:$A,$A140,'[1]1. Отчет АТС'!$B:$B,20)+'[1]2. Иные услуги'!$D$11+('[1]3. Услуги по передаче'!$H$10)+('[1]4. СН (Установленные)'!$E$12*1000)+'[1]5. Плата за УРП'!$D$6</f>
        <v>3644.9320002339909</v>
      </c>
      <c r="W140" s="34">
        <f>SUMIFS('[1]1. Отчет АТС'!$C:$C,'[1]1. Отчет АТС'!$A:$A,$A140,'[1]1. Отчет АТС'!$B:$B,21)+'[1]2. Иные услуги'!$D$11+('[1]3. Услуги по передаче'!$H$10)+('[1]4. СН (Установленные)'!$E$12*1000)+'[1]5. Плата за УРП'!$D$6</f>
        <v>3630.2720002339911</v>
      </c>
      <c r="X140" s="34">
        <f>SUMIFS('[1]1. Отчет АТС'!$C:$C,'[1]1. Отчет АТС'!$A:$A,$A140,'[1]1. Отчет АТС'!$B:$B,22)+'[1]2. Иные услуги'!$D$11+('[1]3. Услуги по передаче'!$H$10)+('[1]4. СН (Установленные)'!$E$12*1000)+'[1]5. Плата за УРП'!$D$6</f>
        <v>3491.9420002339912</v>
      </c>
      <c r="Y140" s="34">
        <f>SUMIFS('[1]1. Отчет АТС'!$C:$C,'[1]1. Отчет АТС'!$A:$A,$A140,'[1]1. Отчет АТС'!$B:$B,23)+'[1]2. Иные услуги'!$D$11+('[1]3. Услуги по передаче'!$H$10)+('[1]4. СН (Установленные)'!$E$12*1000)+'[1]5. Плата за УРП'!$D$6</f>
        <v>2947.662000233991</v>
      </c>
    </row>
    <row r="141" spans="1:25" ht="15">
      <c r="A141" s="33">
        <v>45472</v>
      </c>
      <c r="B141" s="34">
        <f>SUMIFS('[1]1. Отчет АТС'!$C:$C,'[1]1. Отчет АТС'!$A:$A,$A141,'[1]1. Отчет АТС'!$B:$B,0)+'[1]2. Иные услуги'!$D$11+('[1]3. Услуги по передаче'!$H$10)+('[1]4. СН (Установленные)'!$E$12*1000)+'[1]5. Плата за УРП'!$D$6</f>
        <v>2805.2320002339911</v>
      </c>
      <c r="C141" s="34">
        <f>SUMIFS('[1]1. Отчет АТС'!$C:$C,'[1]1. Отчет АТС'!$A:$A,$A141,'[1]1. Отчет АТС'!$B:$B,1)+'[1]2. Иные услуги'!$D$11+('[1]3. Услуги по передаче'!$H$10)+('[1]4. СН (Установленные)'!$E$12*1000)+'[1]5. Плата за УРП'!$D$6</f>
        <v>2636.2620002339909</v>
      </c>
      <c r="D141" s="34">
        <f>SUMIFS('[1]1. Отчет АТС'!$C:$C,'[1]1. Отчет АТС'!$A:$A,$A141,'[1]1. Отчет АТС'!$B:$B,2)+'[1]2. Иные услуги'!$D$11+('[1]3. Услуги по передаче'!$H$10)+('[1]4. СН (Установленные)'!$E$12*1000)+'[1]5. Плата за УРП'!$D$6</f>
        <v>2555.6520002339912</v>
      </c>
      <c r="E141" s="34">
        <f>SUMIFS('[1]1. Отчет АТС'!$C:$C,'[1]1. Отчет АТС'!$A:$A,$A141,'[1]1. Отчет АТС'!$B:$B,3)+'[1]2. Иные услуги'!$D$11+('[1]3. Услуги по передаче'!$H$10)+('[1]4. СН (Установленные)'!$E$12*1000)+'[1]5. Плата за УРП'!$D$6</f>
        <v>2453.912000233991</v>
      </c>
      <c r="F141" s="34">
        <f>SUMIFS('[1]1. Отчет АТС'!$C:$C,'[1]1. Отчет АТС'!$A:$A,$A141,'[1]1. Отчет АТС'!$B:$B,4)+'[1]2. Иные услуги'!$D$11+('[1]3. Услуги по передаче'!$H$10)+('[1]4. СН (Установленные)'!$E$12*1000)+'[1]5. Плата за УРП'!$D$6</f>
        <v>2382.3220002339908</v>
      </c>
      <c r="G141" s="34">
        <f>SUMIFS('[1]1. Отчет АТС'!$C:$C,'[1]1. Отчет АТС'!$A:$A,$A141,'[1]1. Отчет АТС'!$B:$B,5)+'[1]2. Иные услуги'!$D$11+('[1]3. Услуги по передаче'!$H$10)+('[1]4. СН (Установленные)'!$E$12*1000)+'[1]5. Плата за УРП'!$D$6</f>
        <v>2498.5120002339909</v>
      </c>
      <c r="H141" s="34">
        <f>SUMIFS('[1]1. Отчет АТС'!$C:$C,'[1]1. Отчет АТС'!$A:$A,$A141,'[1]1. Отчет АТС'!$B:$B,6)+'[1]2. Иные услуги'!$D$11+('[1]3. Услуги по передаче'!$H$10)+('[1]4. СН (Установленные)'!$E$12*1000)+'[1]5. Плата за УРП'!$D$6</f>
        <v>2568.7320002339911</v>
      </c>
      <c r="I141" s="34">
        <f>SUMIFS('[1]1. Отчет АТС'!$C:$C,'[1]1. Отчет АТС'!$A:$A,$A141,'[1]1. Отчет АТС'!$B:$B,7)+'[1]2. Иные услуги'!$D$11+('[1]3. Услуги по передаче'!$H$10)+('[1]4. СН (Установленные)'!$E$12*1000)+'[1]5. Плата за УРП'!$D$6</f>
        <v>2840.7420002339909</v>
      </c>
      <c r="J141" s="34">
        <f>SUMIFS('[1]1. Отчет АТС'!$C:$C,'[1]1. Отчет АТС'!$A:$A,$A141,'[1]1. Отчет АТС'!$B:$B,8)+'[1]2. Иные услуги'!$D$11+('[1]3. Услуги по передаче'!$H$10)+('[1]4. СН (Установленные)'!$E$12*1000)+'[1]5. Плата за УРП'!$D$6</f>
        <v>3362.082000233991</v>
      </c>
      <c r="K141" s="34">
        <f>SUMIFS('[1]1. Отчет АТС'!$C:$C,'[1]1. Отчет АТС'!$A:$A,$A141,'[1]1. Отчет АТС'!$B:$B,9)+'[1]2. Иные услуги'!$D$11+('[1]3. Услуги по передаче'!$H$10)+('[1]4. СН (Установленные)'!$E$12*1000)+'[1]5. Плата за УРП'!$D$6</f>
        <v>3587.1820002339909</v>
      </c>
      <c r="L141" s="34">
        <f>SUMIFS('[1]1. Отчет АТС'!$C:$C,'[1]1. Отчет АТС'!$A:$A,$A141,'[1]1. Отчет АТС'!$B:$B,10)+'[1]2. Иные услуги'!$D$11+('[1]3. Услуги по передаче'!$H$10)+('[1]4. СН (Установленные)'!$E$12*1000)+'[1]5. Плата за УРП'!$D$6</f>
        <v>3623.9520002339905</v>
      </c>
      <c r="M141" s="34">
        <f>SUMIFS('[1]1. Отчет АТС'!$C:$C,'[1]1. Отчет АТС'!$A:$A,$A141,'[1]1. Отчет АТС'!$B:$B,11)+'[1]2. Иные услуги'!$D$11+('[1]3. Услуги по передаче'!$H$10)+('[1]4. СН (Установленные)'!$E$12*1000)+'[1]5. Плата за УРП'!$D$6</f>
        <v>3697.7020002339905</v>
      </c>
      <c r="N141" s="34">
        <f>SUMIFS('[1]1. Отчет АТС'!$C:$C,'[1]1. Отчет АТС'!$A:$A,$A141,'[1]1. Отчет АТС'!$B:$B,12)+'[1]2. Иные услуги'!$D$11+('[1]3. Услуги по передаче'!$H$10)+('[1]4. СН (Установленные)'!$E$12*1000)+'[1]5. Плата за УРП'!$D$6</f>
        <v>3759.7620002339909</v>
      </c>
      <c r="O141" s="34">
        <f>SUMIFS('[1]1. Отчет АТС'!$C:$C,'[1]1. Отчет АТС'!$A:$A,$A141,'[1]1. Отчет АТС'!$B:$B,13)+'[1]2. Иные услуги'!$D$11+('[1]3. Услуги по передаче'!$H$10)+('[1]4. СН (Установленные)'!$E$12*1000)+'[1]5. Плата за УРП'!$D$6</f>
        <v>3791.6920002339912</v>
      </c>
      <c r="P141" s="34">
        <f>SUMIFS('[1]1. Отчет АТС'!$C:$C,'[1]1. Отчет АТС'!$A:$A,$A141,'[1]1. Отчет АТС'!$B:$B,14)+'[1]2. Иные услуги'!$D$11+('[1]3. Услуги по передаче'!$H$10)+('[1]4. СН (Установленные)'!$E$12*1000)+'[1]5. Плата за УРП'!$D$6</f>
        <v>3816.642000233991</v>
      </c>
      <c r="Q141" s="34">
        <f>SUMIFS('[1]1. Отчет АТС'!$C:$C,'[1]1. Отчет АТС'!$A:$A,$A141,'[1]1. Отчет АТС'!$B:$B,15)+'[1]2. Иные услуги'!$D$11+('[1]3. Услуги по передаче'!$H$10)+('[1]4. СН (Установленные)'!$E$12*1000)+'[1]5. Плата за УРП'!$D$6</f>
        <v>3815.5320002339904</v>
      </c>
      <c r="R141" s="34">
        <f>SUMIFS('[1]1. Отчет АТС'!$C:$C,'[1]1. Отчет АТС'!$A:$A,$A141,'[1]1. Отчет АТС'!$B:$B,16)+'[1]2. Иные услуги'!$D$11+('[1]3. Услуги по передаче'!$H$10)+('[1]4. СН (Установленные)'!$E$12*1000)+'[1]5. Плата за УРП'!$D$6</f>
        <v>3843.0120002339909</v>
      </c>
      <c r="S141" s="34">
        <f>SUMIFS('[1]1. Отчет АТС'!$C:$C,'[1]1. Отчет АТС'!$A:$A,$A141,'[1]1. Отчет АТС'!$B:$B,17)+'[1]2. Иные услуги'!$D$11+('[1]3. Услуги по передаче'!$H$10)+('[1]4. СН (Установленные)'!$E$12*1000)+'[1]5. Плата за УРП'!$D$6</f>
        <v>3842.0420002339906</v>
      </c>
      <c r="T141" s="34">
        <f>SUMIFS('[1]1. Отчет АТС'!$C:$C,'[1]1. Отчет АТС'!$A:$A,$A141,'[1]1. Отчет АТС'!$B:$B,18)+'[1]2. Иные услуги'!$D$11+('[1]3. Услуги по передаче'!$H$10)+('[1]4. СН (Установленные)'!$E$12*1000)+'[1]5. Плата за УРП'!$D$6</f>
        <v>3842.5220002339911</v>
      </c>
      <c r="U141" s="34">
        <f>SUMIFS('[1]1. Отчет АТС'!$C:$C,'[1]1. Отчет АТС'!$A:$A,$A141,'[1]1. Отчет АТС'!$B:$B,19)+'[1]2. Иные услуги'!$D$11+('[1]3. Услуги по передаче'!$H$10)+('[1]4. СН (Установленные)'!$E$12*1000)+'[1]5. Плата за УРП'!$D$6</f>
        <v>3732.7620002339909</v>
      </c>
      <c r="V141" s="34">
        <f>SUMIFS('[1]1. Отчет АТС'!$C:$C,'[1]1. Отчет АТС'!$A:$A,$A141,'[1]1. Отчет АТС'!$B:$B,20)+'[1]2. Иные услуги'!$D$11+('[1]3. Услуги по передаче'!$H$10)+('[1]4. СН (Установленные)'!$E$12*1000)+'[1]5. Плата за УРП'!$D$6</f>
        <v>3758.5320002339904</v>
      </c>
      <c r="W141" s="34">
        <f>SUMIFS('[1]1. Отчет АТС'!$C:$C,'[1]1. Отчет АТС'!$A:$A,$A141,'[1]1. Отчет АТС'!$B:$B,21)+'[1]2. Иные услуги'!$D$11+('[1]3. Услуги по передаче'!$H$10)+('[1]4. СН (Установленные)'!$E$12*1000)+'[1]5. Плата за УРП'!$D$6</f>
        <v>3756.352000233991</v>
      </c>
      <c r="X141" s="34">
        <f>SUMIFS('[1]1. Отчет АТС'!$C:$C,'[1]1. Отчет АТС'!$A:$A,$A141,'[1]1. Отчет АТС'!$B:$B,22)+'[1]2. Иные услуги'!$D$11+('[1]3. Услуги по передаче'!$H$10)+('[1]4. СН (Установленные)'!$E$12*1000)+'[1]5. Плата за УРП'!$D$6</f>
        <v>3513.0220002339911</v>
      </c>
      <c r="Y141" s="34">
        <f>SUMIFS('[1]1. Отчет АТС'!$C:$C,'[1]1. Отчет АТС'!$A:$A,$A141,'[1]1. Отчет АТС'!$B:$B,23)+'[1]2. Иные услуги'!$D$11+('[1]3. Услуги по передаче'!$H$10)+('[1]4. СН (Установленные)'!$E$12*1000)+'[1]5. Плата за УРП'!$D$6</f>
        <v>2988.0920002339908</v>
      </c>
    </row>
    <row r="142" spans="1:25" ht="15">
      <c r="A142" s="33">
        <v>45473</v>
      </c>
      <c r="B142" s="34">
        <f>SUMIFS('[1]1. Отчет АТС'!$C:$C,'[1]1. Отчет АТС'!$A:$A,$A142,'[1]1. Отчет АТС'!$B:$B,0)+'[1]2. Иные услуги'!$D$11+('[1]3. Услуги по передаче'!$H$10)+('[1]4. СН (Установленные)'!$E$12*1000)+'[1]5. Плата за УРП'!$D$6</f>
        <v>2724.122000233991</v>
      </c>
      <c r="C142" s="34">
        <f>SUMIFS('[1]1. Отчет АТС'!$C:$C,'[1]1. Отчет АТС'!$A:$A,$A142,'[1]1. Отчет АТС'!$B:$B,1)+'[1]2. Иные услуги'!$D$11+('[1]3. Услуги по передаче'!$H$10)+('[1]4. СН (Установленные)'!$E$12*1000)+'[1]5. Плата за УРП'!$D$6</f>
        <v>2560.0620002339911</v>
      </c>
      <c r="D142" s="34">
        <f>SUMIFS('[1]1. Отчет АТС'!$C:$C,'[1]1. Отчет АТС'!$A:$A,$A142,'[1]1. Отчет АТС'!$B:$B,2)+'[1]2. Иные услуги'!$D$11+('[1]3. Услуги по передаче'!$H$10)+('[1]4. СН (Установленные)'!$E$12*1000)+'[1]5. Плата за УРП'!$D$6</f>
        <v>2417.0420002339906</v>
      </c>
      <c r="E142" s="34">
        <f>SUMIFS('[1]1. Отчет АТС'!$C:$C,'[1]1. Отчет АТС'!$A:$A,$A142,'[1]1. Отчет АТС'!$B:$B,3)+'[1]2. Иные услуги'!$D$11+('[1]3. Услуги по передаче'!$H$10)+('[1]4. СН (Установленные)'!$E$12*1000)+'[1]5. Плата за УРП'!$D$6</f>
        <v>2278.6720002339907</v>
      </c>
      <c r="F142" s="34">
        <f>SUMIFS('[1]1. Отчет АТС'!$C:$C,'[1]1. Отчет АТС'!$A:$A,$A142,'[1]1. Отчет АТС'!$B:$B,4)+'[1]2. Иные услуги'!$D$11+('[1]3. Услуги по передаче'!$H$10)+('[1]4. СН (Установленные)'!$E$12*1000)+'[1]5. Плата за УРП'!$D$6</f>
        <v>2229.2220002339909</v>
      </c>
      <c r="G142" s="34">
        <f>SUMIFS('[1]1. Отчет АТС'!$C:$C,'[1]1. Отчет АТС'!$A:$A,$A142,'[1]1. Отчет АТС'!$B:$B,5)+'[1]2. Иные услуги'!$D$11+('[1]3. Услуги по передаче'!$H$10)+('[1]4. СН (Установленные)'!$E$12*1000)+'[1]5. Плата за УРП'!$D$6</f>
        <v>2310.5120002339909</v>
      </c>
      <c r="H142" s="34">
        <f>SUMIFS('[1]1. Отчет АТС'!$C:$C,'[1]1. Отчет АТС'!$A:$A,$A142,'[1]1. Отчет АТС'!$B:$B,6)+'[1]2. Иные услуги'!$D$11+('[1]3. Услуги по передаче'!$H$10)+('[1]4. СН (Установленные)'!$E$12*1000)+'[1]5. Плата за УРП'!$D$6</f>
        <v>2316.8420002339908</v>
      </c>
      <c r="I142" s="34">
        <f>SUMIFS('[1]1. Отчет АТС'!$C:$C,'[1]1. Отчет АТС'!$A:$A,$A142,'[1]1. Отчет АТС'!$B:$B,7)+'[1]2. Иные услуги'!$D$11+('[1]3. Услуги по передаче'!$H$10)+('[1]4. СН (Установленные)'!$E$12*1000)+'[1]5. Плата за УРП'!$D$6</f>
        <v>2681.3020002339908</v>
      </c>
      <c r="J142" s="34">
        <f>SUMIFS('[1]1. Отчет АТС'!$C:$C,'[1]1. Отчет АТС'!$A:$A,$A142,'[1]1. Отчет АТС'!$B:$B,8)+'[1]2. Иные услуги'!$D$11+('[1]3. Услуги по передаче'!$H$10)+('[1]4. СН (Установленные)'!$E$12*1000)+'[1]5. Плата за УРП'!$D$6</f>
        <v>3081.102000233991</v>
      </c>
      <c r="K142" s="34">
        <f>SUMIFS('[1]1. Отчет АТС'!$C:$C,'[1]1. Отчет АТС'!$A:$A,$A142,'[1]1. Отчет АТС'!$B:$B,9)+'[1]2. Иные услуги'!$D$11+('[1]3. Услуги по передаче'!$H$10)+('[1]4. СН (Установленные)'!$E$12*1000)+'[1]5. Плата за УРП'!$D$6</f>
        <v>3528.5620002339911</v>
      </c>
      <c r="L142" s="34">
        <f>SUMIFS('[1]1. Отчет АТС'!$C:$C,'[1]1. Отчет АТС'!$A:$A,$A142,'[1]1. Отчет АТС'!$B:$B,10)+'[1]2. Иные услуги'!$D$11+('[1]3. Услуги по передаче'!$H$10)+('[1]4. СН (Установленные)'!$E$12*1000)+'[1]5. Плата за УРП'!$D$6</f>
        <v>3570.6320002339908</v>
      </c>
      <c r="M142" s="34">
        <f>SUMIFS('[1]1. Отчет АТС'!$C:$C,'[1]1. Отчет АТС'!$A:$A,$A142,'[1]1. Отчет АТС'!$B:$B,11)+'[1]2. Иные услуги'!$D$11+('[1]3. Услуги по передаче'!$H$10)+('[1]4. СН (Установленные)'!$E$12*1000)+'[1]5. Плата за УРП'!$D$6</f>
        <v>3578.9120002339905</v>
      </c>
      <c r="N142" s="34">
        <f>SUMIFS('[1]1. Отчет АТС'!$C:$C,'[1]1. Отчет АТС'!$A:$A,$A142,'[1]1. Отчет АТС'!$B:$B,12)+'[1]2. Иные услуги'!$D$11+('[1]3. Услуги по передаче'!$H$10)+('[1]4. СН (Установленные)'!$E$12*1000)+'[1]5. Плата за УРП'!$D$6</f>
        <v>3582.3720002339905</v>
      </c>
      <c r="O142" s="34">
        <f>SUMIFS('[1]1. Отчет АТС'!$C:$C,'[1]1. Отчет АТС'!$A:$A,$A142,'[1]1. Отчет АТС'!$B:$B,13)+'[1]2. Иные услуги'!$D$11+('[1]3. Услуги по передаче'!$H$10)+('[1]4. СН (Установленные)'!$E$12*1000)+'[1]5. Плата за УРП'!$D$6</f>
        <v>3585.8820002339908</v>
      </c>
      <c r="P142" s="34">
        <f>SUMIFS('[1]1. Отчет АТС'!$C:$C,'[1]1. Отчет АТС'!$A:$A,$A142,'[1]1. Отчет АТС'!$B:$B,14)+'[1]2. Иные услуги'!$D$11+('[1]3. Услуги по передаче'!$H$10)+('[1]4. СН (Установленные)'!$E$12*1000)+'[1]5. Плата за УРП'!$D$6</f>
        <v>3591.6220002339905</v>
      </c>
      <c r="Q142" s="34">
        <f>SUMIFS('[1]1. Отчет АТС'!$C:$C,'[1]1. Отчет АТС'!$A:$A,$A142,'[1]1. Отчет АТС'!$B:$B,15)+'[1]2. Иные услуги'!$D$11+('[1]3. Услуги по передаче'!$H$10)+('[1]4. СН (Установленные)'!$E$12*1000)+'[1]5. Плата за УРП'!$D$6</f>
        <v>3595.1520002339912</v>
      </c>
      <c r="R142" s="34">
        <f>SUMIFS('[1]1. Отчет АТС'!$C:$C,'[1]1. Отчет АТС'!$A:$A,$A142,'[1]1. Отчет АТС'!$B:$B,16)+'[1]2. Иные услуги'!$D$11+('[1]3. Услуги по передаче'!$H$10)+('[1]4. СН (Установленные)'!$E$12*1000)+'[1]5. Плата за УРП'!$D$6</f>
        <v>3595.5820002339906</v>
      </c>
      <c r="S142" s="34">
        <f>SUMIFS('[1]1. Отчет АТС'!$C:$C,'[1]1. Отчет АТС'!$A:$A,$A142,'[1]1. Отчет АТС'!$B:$B,17)+'[1]2. Иные услуги'!$D$11+('[1]3. Услуги по передаче'!$H$10)+('[1]4. СН (Установленные)'!$E$12*1000)+'[1]5. Плата за УРП'!$D$6</f>
        <v>3588.6120002339903</v>
      </c>
      <c r="T142" s="34">
        <f>SUMIFS('[1]1. Отчет АТС'!$C:$C,'[1]1. Отчет АТС'!$A:$A,$A142,'[1]1. Отчет АТС'!$B:$B,18)+'[1]2. Иные услуги'!$D$11+('[1]3. Услуги по передаче'!$H$10)+('[1]4. СН (Установленные)'!$E$12*1000)+'[1]5. Плата за УРП'!$D$6</f>
        <v>3593.0420002339906</v>
      </c>
      <c r="U142" s="34">
        <f>SUMIFS('[1]1. Отчет АТС'!$C:$C,'[1]1. Отчет АТС'!$A:$A,$A142,'[1]1. Отчет АТС'!$B:$B,19)+'[1]2. Иные услуги'!$D$11+('[1]3. Услуги по передаче'!$H$10)+('[1]4. СН (Установленные)'!$E$12*1000)+'[1]5. Плата за УРП'!$D$6</f>
        <v>3571.602000233991</v>
      </c>
      <c r="V142" s="34">
        <f>SUMIFS('[1]1. Отчет АТС'!$C:$C,'[1]1. Отчет АТС'!$A:$A,$A142,'[1]1. Отчет АТС'!$B:$B,20)+'[1]2. Иные услуги'!$D$11+('[1]3. Услуги по передаче'!$H$10)+('[1]4. СН (Установленные)'!$E$12*1000)+'[1]5. Плата за УРП'!$D$6</f>
        <v>3576.892000233991</v>
      </c>
      <c r="W142" s="34">
        <f>SUMIFS('[1]1. Отчет АТС'!$C:$C,'[1]1. Отчет АТС'!$A:$A,$A142,'[1]1. Отчет АТС'!$B:$B,21)+'[1]2. Иные услуги'!$D$11+('[1]3. Услуги по передаче'!$H$10)+('[1]4. СН (Установленные)'!$E$12*1000)+'[1]5. Плата за УРП'!$D$6</f>
        <v>3569.2820002339904</v>
      </c>
      <c r="X142" s="34">
        <f>SUMIFS('[1]1. Отчет АТС'!$C:$C,'[1]1. Отчет АТС'!$A:$A,$A142,'[1]1. Отчет АТС'!$B:$B,22)+'[1]2. Иные услуги'!$D$11+('[1]3. Услуги по передаче'!$H$10)+('[1]4. СН (Установленные)'!$E$12*1000)+'[1]5. Плата за УРП'!$D$6</f>
        <v>3511.7120002339907</v>
      </c>
      <c r="Y142" s="34">
        <f>SUMIFS('[1]1. Отчет АТС'!$C:$C,'[1]1. Отчет АТС'!$A:$A,$A142,'[1]1. Отчет АТС'!$B:$B,23)+'[1]2. Иные услуги'!$D$11+('[1]3. Услуги по передаче'!$H$10)+('[1]4. СН (Установленные)'!$E$12*1000)+'[1]5. Плата за УРП'!$D$6</f>
        <v>2983.5120002339909</v>
      </c>
    </row>
    <row r="145" spans="1:25">
      <c r="A145" s="24" t="s">
        <v>8</v>
      </c>
      <c r="B145" s="25"/>
      <c r="C145" s="26"/>
      <c r="D145" s="27"/>
      <c r="E145" s="27"/>
      <c r="F145" s="27"/>
      <c r="G145" s="35" t="s">
        <v>37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9"/>
    </row>
    <row r="146" spans="1:25" ht="24">
      <c r="A146" s="30"/>
      <c r="B146" s="31" t="s">
        <v>10</v>
      </c>
      <c r="C146" s="32" t="s">
        <v>11</v>
      </c>
      <c r="D146" s="32" t="s">
        <v>12</v>
      </c>
      <c r="E146" s="32" t="s">
        <v>13</v>
      </c>
      <c r="F146" s="32" t="s">
        <v>14</v>
      </c>
      <c r="G146" s="32" t="s">
        <v>15</v>
      </c>
      <c r="H146" s="32" t="s">
        <v>16</v>
      </c>
      <c r="I146" s="32" t="s">
        <v>17</v>
      </c>
      <c r="J146" s="32" t="s">
        <v>18</v>
      </c>
      <c r="K146" s="32" t="s">
        <v>19</v>
      </c>
      <c r="L146" s="32" t="s">
        <v>20</v>
      </c>
      <c r="M146" s="32" t="s">
        <v>21</v>
      </c>
      <c r="N146" s="32" t="s">
        <v>22</v>
      </c>
      <c r="O146" s="32" t="s">
        <v>23</v>
      </c>
      <c r="P146" s="32" t="s">
        <v>24</v>
      </c>
      <c r="Q146" s="32" t="s">
        <v>25</v>
      </c>
      <c r="R146" s="32" t="s">
        <v>26</v>
      </c>
      <c r="S146" s="32" t="s">
        <v>27</v>
      </c>
      <c r="T146" s="32" t="s">
        <v>28</v>
      </c>
      <c r="U146" s="32" t="s">
        <v>29</v>
      </c>
      <c r="V146" s="32" t="s">
        <v>30</v>
      </c>
      <c r="W146" s="32" t="s">
        <v>31</v>
      </c>
      <c r="X146" s="32" t="s">
        <v>32</v>
      </c>
      <c r="Y146" s="32" t="s">
        <v>33</v>
      </c>
    </row>
    <row r="147" spans="1:25" ht="15">
      <c r="A147" s="33">
        <v>45444</v>
      </c>
      <c r="B147" s="34">
        <f>SUMIFS('[1]1. Отчет АТС'!$D:$D,'[1]1. Отчет АТС'!$A:$A,$A147,'[1]1. Отчет АТС'!$B:$B,0)</f>
        <v>0</v>
      </c>
      <c r="C147" s="34">
        <f>SUMIFS('[1]1. Отчет АТС'!$D:$D,'[1]1. Отчет АТС'!$A:$A,$A147,'[1]1. Отчет АТС'!$B:$B,1)</f>
        <v>0</v>
      </c>
      <c r="D147" s="34">
        <f>SUMIFS('[1]1. Отчет АТС'!$D:$D,'[1]1. Отчет АТС'!$A:$A,$A147,'[1]1. Отчет АТС'!$B:$B,2)</f>
        <v>0</v>
      </c>
      <c r="E147" s="34">
        <f>SUMIFS('[1]1. Отчет АТС'!$D:$D,'[1]1. Отчет АТС'!$A:$A,$A147,'[1]1. Отчет АТС'!$B:$B,3)</f>
        <v>0</v>
      </c>
      <c r="F147" s="34">
        <f>SUMIFS('[1]1. Отчет АТС'!$D:$D,'[1]1. Отчет АТС'!$A:$A,$A147,'[1]1. Отчет АТС'!$B:$B,4)</f>
        <v>0</v>
      </c>
      <c r="G147" s="34">
        <f>SUMIFS('[1]1. Отчет АТС'!$D:$D,'[1]1. Отчет АТС'!$A:$A,$A147,'[1]1. Отчет АТС'!$B:$B,5)</f>
        <v>151.55000000000001</v>
      </c>
      <c r="H147" s="34">
        <f>SUMIFS('[1]1. Отчет АТС'!$D:$D,'[1]1. Отчет АТС'!$A:$A,$A147,'[1]1. Отчет АТС'!$B:$B,6)</f>
        <v>740.56</v>
      </c>
      <c r="I147" s="34">
        <f>SUMIFS('[1]1. Отчет АТС'!$D:$D,'[1]1. Отчет АТС'!$A:$A,$A147,'[1]1. Отчет АТС'!$B:$B,7)</f>
        <v>124.81</v>
      </c>
      <c r="J147" s="34">
        <f>SUMIFS('[1]1. Отчет АТС'!$D:$D,'[1]1. Отчет АТС'!$A:$A,$A147,'[1]1. Отчет АТС'!$B:$B,8)</f>
        <v>197.98</v>
      </c>
      <c r="K147" s="34">
        <f>SUMIFS('[1]1. Отчет АТС'!$D:$D,'[1]1. Отчет АТС'!$A:$A,$A147,'[1]1. Отчет АТС'!$B:$B,9)</f>
        <v>329.65</v>
      </c>
      <c r="L147" s="34">
        <f>SUMIFS('[1]1. Отчет АТС'!$D:$D,'[1]1. Отчет АТС'!$A:$A,$A147,'[1]1. Отчет АТС'!$B:$B,10)</f>
        <v>234.13</v>
      </c>
      <c r="M147" s="34">
        <f>SUMIFS('[1]1. Отчет АТС'!$D:$D,'[1]1. Отчет АТС'!$A:$A,$A147,'[1]1. Отчет АТС'!$B:$B,11)</f>
        <v>5.76</v>
      </c>
      <c r="N147" s="34">
        <f>SUMIFS('[1]1. Отчет АТС'!$D:$D,'[1]1. Отчет АТС'!$A:$A,$A147,'[1]1. Отчет АТС'!$B:$B,12)</f>
        <v>121.48</v>
      </c>
      <c r="O147" s="34">
        <f>SUMIFS('[1]1. Отчет АТС'!$D:$D,'[1]1. Отчет АТС'!$A:$A,$A147,'[1]1. Отчет АТС'!$B:$B,13)</f>
        <v>218.68</v>
      </c>
      <c r="P147" s="34">
        <f>SUMIFS('[1]1. Отчет АТС'!$D:$D,'[1]1. Отчет АТС'!$A:$A,$A147,'[1]1. Отчет АТС'!$B:$B,14)</f>
        <v>215</v>
      </c>
      <c r="Q147" s="34">
        <f>SUMIFS('[1]1. Отчет АТС'!$D:$D,'[1]1. Отчет АТС'!$A:$A,$A147,'[1]1. Отчет АТС'!$B:$B,15)</f>
        <v>269.32</v>
      </c>
      <c r="R147" s="34">
        <f>SUMIFS('[1]1. Отчет АТС'!$D:$D,'[1]1. Отчет АТС'!$A:$A,$A147,'[1]1. Отчет АТС'!$B:$B,16)</f>
        <v>315.79000000000002</v>
      </c>
      <c r="S147" s="34">
        <f>SUMIFS('[1]1. Отчет АТС'!$D:$D,'[1]1. Отчет АТС'!$A:$A,$A147,'[1]1. Отчет АТС'!$B:$B,17)</f>
        <v>0</v>
      </c>
      <c r="T147" s="34">
        <f>SUMIFS('[1]1. Отчет АТС'!$D:$D,'[1]1. Отчет АТС'!$A:$A,$A147,'[1]1. Отчет АТС'!$B:$B,18)</f>
        <v>102.81</v>
      </c>
      <c r="U147" s="34">
        <f>SUMIFS('[1]1. Отчет АТС'!$D:$D,'[1]1. Отчет АТС'!$A:$A,$A147,'[1]1. Отчет АТС'!$B:$B,19)</f>
        <v>99.72</v>
      </c>
      <c r="V147" s="34">
        <f>SUMIFS('[1]1. Отчет АТС'!$D:$D,'[1]1. Отчет АТС'!$A:$A,$A147,'[1]1. Отчет АТС'!$B:$B,20)</f>
        <v>100.98</v>
      </c>
      <c r="W147" s="34">
        <f>SUMIFS('[1]1. Отчет АТС'!$D:$D,'[1]1. Отчет АТС'!$A:$A,$A147,'[1]1. Отчет АТС'!$B:$B,21)</f>
        <v>0</v>
      </c>
      <c r="X147" s="34">
        <f>SUMIFS('[1]1. Отчет АТС'!$D:$D,'[1]1. Отчет АТС'!$A:$A,$A147,'[1]1. Отчет АТС'!$B:$B,22)</f>
        <v>0</v>
      </c>
      <c r="Y147" s="34">
        <f>SUMIFS('[1]1. Отчет АТС'!$D:$D,'[1]1. Отчет АТС'!$A:$A,$A147,'[1]1. Отчет АТС'!$B:$B,23)</f>
        <v>0</v>
      </c>
    </row>
    <row r="148" spans="1:25" ht="15">
      <c r="A148" s="33">
        <v>45445</v>
      </c>
      <c r="B148" s="34">
        <f>SUMIFS('[1]1. Отчет АТС'!$D:$D,'[1]1. Отчет АТС'!$A:$A,$A148,'[1]1. Отчет АТС'!$B:$B,0)</f>
        <v>0</v>
      </c>
      <c r="C148" s="34">
        <f>SUMIFS('[1]1. Отчет АТС'!$D:$D,'[1]1. Отчет АТС'!$A:$A,$A148,'[1]1. Отчет АТС'!$B:$B,1)</f>
        <v>0</v>
      </c>
      <c r="D148" s="34">
        <f>SUMIFS('[1]1. Отчет АТС'!$D:$D,'[1]1. Отчет АТС'!$A:$A,$A148,'[1]1. Отчет АТС'!$B:$B,2)</f>
        <v>0</v>
      </c>
      <c r="E148" s="34">
        <f>SUMIFS('[1]1. Отчет АТС'!$D:$D,'[1]1. Отчет АТС'!$A:$A,$A148,'[1]1. Отчет АТС'!$B:$B,3)</f>
        <v>0</v>
      </c>
      <c r="F148" s="34">
        <f>SUMIFS('[1]1. Отчет АТС'!$D:$D,'[1]1. Отчет АТС'!$A:$A,$A148,'[1]1. Отчет АТС'!$B:$B,4)</f>
        <v>0</v>
      </c>
      <c r="G148" s="34">
        <f>SUMIFS('[1]1. Отчет АТС'!$D:$D,'[1]1. Отчет АТС'!$A:$A,$A148,'[1]1. Отчет АТС'!$B:$B,5)</f>
        <v>135.59</v>
      </c>
      <c r="H148" s="34">
        <f>SUMIFS('[1]1. Отчет АТС'!$D:$D,'[1]1. Отчет АТС'!$A:$A,$A148,'[1]1. Отчет АТС'!$B:$B,6)</f>
        <v>0</v>
      </c>
      <c r="I148" s="34">
        <f>SUMIFS('[1]1. Отчет АТС'!$D:$D,'[1]1. Отчет АТС'!$A:$A,$A148,'[1]1. Отчет АТС'!$B:$B,7)</f>
        <v>660.16</v>
      </c>
      <c r="J148" s="34">
        <f>SUMIFS('[1]1. Отчет АТС'!$D:$D,'[1]1. Отчет АТС'!$A:$A,$A148,'[1]1. Отчет АТС'!$B:$B,8)</f>
        <v>143.80000000000001</v>
      </c>
      <c r="K148" s="34">
        <f>SUMIFS('[1]1. Отчет АТС'!$D:$D,'[1]1. Отчет АТС'!$A:$A,$A148,'[1]1. Отчет АТС'!$B:$B,9)</f>
        <v>220.55</v>
      </c>
      <c r="L148" s="34">
        <f>SUMIFS('[1]1. Отчет АТС'!$D:$D,'[1]1. Отчет АТС'!$A:$A,$A148,'[1]1. Отчет АТС'!$B:$B,10)</f>
        <v>121.53</v>
      </c>
      <c r="M148" s="34">
        <f>SUMIFS('[1]1. Отчет АТС'!$D:$D,'[1]1. Отчет АТС'!$A:$A,$A148,'[1]1. Отчет АТС'!$B:$B,11)</f>
        <v>144.52000000000001</v>
      </c>
      <c r="N148" s="34">
        <f>SUMIFS('[1]1. Отчет АТС'!$D:$D,'[1]1. Отчет АТС'!$A:$A,$A148,'[1]1. Отчет АТС'!$B:$B,12)</f>
        <v>165.52</v>
      </c>
      <c r="O148" s="34">
        <f>SUMIFS('[1]1. Отчет АТС'!$D:$D,'[1]1. Отчет АТС'!$A:$A,$A148,'[1]1. Отчет АТС'!$B:$B,13)</f>
        <v>160.86000000000001</v>
      </c>
      <c r="P148" s="34">
        <f>SUMIFS('[1]1. Отчет АТС'!$D:$D,'[1]1. Отчет АТС'!$A:$A,$A148,'[1]1. Отчет АТС'!$B:$B,14)</f>
        <v>135.41999999999999</v>
      </c>
      <c r="Q148" s="34">
        <f>SUMIFS('[1]1. Отчет АТС'!$D:$D,'[1]1. Отчет АТС'!$A:$A,$A148,'[1]1. Отчет АТС'!$B:$B,15)</f>
        <v>98.52</v>
      </c>
      <c r="R148" s="34">
        <f>SUMIFS('[1]1. Отчет АТС'!$D:$D,'[1]1. Отчет АТС'!$A:$A,$A148,'[1]1. Отчет АТС'!$B:$B,16)</f>
        <v>68.48</v>
      </c>
      <c r="S148" s="34">
        <f>SUMIFS('[1]1. Отчет АТС'!$D:$D,'[1]1. Отчет АТС'!$A:$A,$A148,'[1]1. Отчет АТС'!$B:$B,17)</f>
        <v>57.36</v>
      </c>
      <c r="T148" s="34">
        <f>SUMIFS('[1]1. Отчет АТС'!$D:$D,'[1]1. Отчет АТС'!$A:$A,$A148,'[1]1. Отчет АТС'!$B:$B,18)</f>
        <v>50.62</v>
      </c>
      <c r="U148" s="34">
        <f>SUMIFS('[1]1. Отчет АТС'!$D:$D,'[1]1. Отчет АТС'!$A:$A,$A148,'[1]1. Отчет АТС'!$B:$B,19)</f>
        <v>179.85</v>
      </c>
      <c r="V148" s="34">
        <f>SUMIFS('[1]1. Отчет АТС'!$D:$D,'[1]1. Отчет АТС'!$A:$A,$A148,'[1]1. Отчет АТС'!$B:$B,20)</f>
        <v>139.94</v>
      </c>
      <c r="W148" s="34">
        <f>SUMIFS('[1]1. Отчет АТС'!$D:$D,'[1]1. Отчет АТС'!$A:$A,$A148,'[1]1. Отчет АТС'!$B:$B,21)</f>
        <v>61.35</v>
      </c>
      <c r="X148" s="34">
        <f>SUMIFS('[1]1. Отчет АТС'!$D:$D,'[1]1. Отчет АТС'!$A:$A,$A148,'[1]1. Отчет АТС'!$B:$B,22)</f>
        <v>0</v>
      </c>
      <c r="Y148" s="34">
        <f>SUMIFS('[1]1. Отчет АТС'!$D:$D,'[1]1. Отчет АТС'!$A:$A,$A148,'[1]1. Отчет АТС'!$B:$B,23)</f>
        <v>0</v>
      </c>
    </row>
    <row r="149" spans="1:25" ht="15">
      <c r="A149" s="33">
        <v>45446</v>
      </c>
      <c r="B149" s="34">
        <f>SUMIFS('[1]1. Отчет АТС'!$D:$D,'[1]1. Отчет АТС'!$A:$A,$A149,'[1]1. Отчет АТС'!$B:$B,0)</f>
        <v>0</v>
      </c>
      <c r="C149" s="34">
        <f>SUMIFS('[1]1. Отчет АТС'!$D:$D,'[1]1. Отчет АТС'!$A:$A,$A149,'[1]1. Отчет АТС'!$B:$B,1)</f>
        <v>0</v>
      </c>
      <c r="D149" s="34">
        <f>SUMIFS('[1]1. Отчет АТС'!$D:$D,'[1]1. Отчет АТС'!$A:$A,$A149,'[1]1. Отчет АТС'!$B:$B,2)</f>
        <v>0</v>
      </c>
      <c r="E149" s="34">
        <f>SUMIFS('[1]1. Отчет АТС'!$D:$D,'[1]1. Отчет АТС'!$A:$A,$A149,'[1]1. Отчет АТС'!$B:$B,3)</f>
        <v>0</v>
      </c>
      <c r="F149" s="34">
        <f>SUMIFS('[1]1. Отчет АТС'!$D:$D,'[1]1. Отчет АТС'!$A:$A,$A149,'[1]1. Отчет АТС'!$B:$B,4)</f>
        <v>0</v>
      </c>
      <c r="G149" s="34">
        <f>SUMIFS('[1]1. Отчет АТС'!$D:$D,'[1]1. Отчет АТС'!$A:$A,$A149,'[1]1. Отчет АТС'!$B:$B,5)</f>
        <v>149.76</v>
      </c>
      <c r="H149" s="34">
        <f>SUMIFS('[1]1. Отчет АТС'!$D:$D,'[1]1. Отчет АТС'!$A:$A,$A149,'[1]1. Отчет АТС'!$B:$B,6)</f>
        <v>66.5</v>
      </c>
      <c r="I149" s="34">
        <f>SUMIFS('[1]1. Отчет АТС'!$D:$D,'[1]1. Отчет АТС'!$A:$A,$A149,'[1]1. Отчет АТС'!$B:$B,7)</f>
        <v>21.14</v>
      </c>
      <c r="J149" s="34">
        <f>SUMIFS('[1]1. Отчет АТС'!$D:$D,'[1]1. Отчет АТС'!$A:$A,$A149,'[1]1. Отчет АТС'!$B:$B,8)</f>
        <v>180</v>
      </c>
      <c r="K149" s="34">
        <f>SUMIFS('[1]1. Отчет АТС'!$D:$D,'[1]1. Отчет АТС'!$A:$A,$A149,'[1]1. Отчет АТС'!$B:$B,9)</f>
        <v>69.59</v>
      </c>
      <c r="L149" s="34">
        <f>SUMIFS('[1]1. Отчет АТС'!$D:$D,'[1]1. Отчет АТС'!$A:$A,$A149,'[1]1. Отчет АТС'!$B:$B,10)</f>
        <v>250.72</v>
      </c>
      <c r="M149" s="34">
        <f>SUMIFS('[1]1. Отчет АТС'!$D:$D,'[1]1. Отчет АТС'!$A:$A,$A149,'[1]1. Отчет АТС'!$B:$B,11)</f>
        <v>319.52999999999997</v>
      </c>
      <c r="N149" s="34">
        <f>SUMIFS('[1]1. Отчет АТС'!$D:$D,'[1]1. Отчет АТС'!$A:$A,$A149,'[1]1. Отчет АТС'!$B:$B,12)</f>
        <v>127.02</v>
      </c>
      <c r="O149" s="34">
        <f>SUMIFS('[1]1. Отчет АТС'!$D:$D,'[1]1. Отчет АТС'!$A:$A,$A149,'[1]1. Отчет АТС'!$B:$B,13)</f>
        <v>117.81</v>
      </c>
      <c r="P149" s="34">
        <f>SUMIFS('[1]1. Отчет АТС'!$D:$D,'[1]1. Отчет АТС'!$A:$A,$A149,'[1]1. Отчет АТС'!$B:$B,14)</f>
        <v>544.11</v>
      </c>
      <c r="Q149" s="34">
        <f>SUMIFS('[1]1. Отчет АТС'!$D:$D,'[1]1. Отчет АТС'!$A:$A,$A149,'[1]1. Отчет АТС'!$B:$B,15)</f>
        <v>496.01</v>
      </c>
      <c r="R149" s="34">
        <f>SUMIFS('[1]1. Отчет АТС'!$D:$D,'[1]1. Отчет АТС'!$A:$A,$A149,'[1]1. Отчет АТС'!$B:$B,16)</f>
        <v>285.55</v>
      </c>
      <c r="S149" s="34">
        <f>SUMIFS('[1]1. Отчет АТС'!$D:$D,'[1]1. Отчет АТС'!$A:$A,$A149,'[1]1. Отчет АТС'!$B:$B,17)</f>
        <v>141.78</v>
      </c>
      <c r="T149" s="34">
        <f>SUMIFS('[1]1. Отчет АТС'!$D:$D,'[1]1. Отчет АТС'!$A:$A,$A149,'[1]1. Отчет АТС'!$B:$B,18)</f>
        <v>82.65</v>
      </c>
      <c r="U149" s="34">
        <f>SUMIFS('[1]1. Отчет АТС'!$D:$D,'[1]1. Отчет АТС'!$A:$A,$A149,'[1]1. Отчет АТС'!$B:$B,19)</f>
        <v>197.19</v>
      </c>
      <c r="V149" s="34">
        <f>SUMIFS('[1]1. Отчет АТС'!$D:$D,'[1]1. Отчет АТС'!$A:$A,$A149,'[1]1. Отчет АТС'!$B:$B,20)</f>
        <v>155.63999999999999</v>
      </c>
      <c r="W149" s="34">
        <f>SUMIFS('[1]1. Отчет АТС'!$D:$D,'[1]1. Отчет АТС'!$A:$A,$A149,'[1]1. Отчет АТС'!$B:$B,21)</f>
        <v>0</v>
      </c>
      <c r="X149" s="34">
        <f>SUMIFS('[1]1. Отчет АТС'!$D:$D,'[1]1. Отчет АТС'!$A:$A,$A149,'[1]1. Отчет АТС'!$B:$B,22)</f>
        <v>0</v>
      </c>
      <c r="Y149" s="34">
        <f>SUMIFS('[1]1. Отчет АТС'!$D:$D,'[1]1. Отчет АТС'!$A:$A,$A149,'[1]1. Отчет АТС'!$B:$B,23)</f>
        <v>0</v>
      </c>
    </row>
    <row r="150" spans="1:25" ht="15">
      <c r="A150" s="33">
        <v>45447</v>
      </c>
      <c r="B150" s="34">
        <f>SUMIFS('[1]1. Отчет АТС'!$D:$D,'[1]1. Отчет АТС'!$A:$A,$A150,'[1]1. Отчет АТС'!$B:$B,0)</f>
        <v>0</v>
      </c>
      <c r="C150" s="34">
        <f>SUMIFS('[1]1. Отчет АТС'!$D:$D,'[1]1. Отчет АТС'!$A:$A,$A150,'[1]1. Отчет АТС'!$B:$B,1)</f>
        <v>0</v>
      </c>
      <c r="D150" s="34">
        <f>SUMIFS('[1]1. Отчет АТС'!$D:$D,'[1]1. Отчет АТС'!$A:$A,$A150,'[1]1. Отчет АТС'!$B:$B,2)</f>
        <v>0</v>
      </c>
      <c r="E150" s="34">
        <f>SUMIFS('[1]1. Отчет АТС'!$D:$D,'[1]1. Отчет АТС'!$A:$A,$A150,'[1]1. Отчет АТС'!$B:$B,3)</f>
        <v>0</v>
      </c>
      <c r="F150" s="34">
        <f>SUMIFS('[1]1. Отчет АТС'!$D:$D,'[1]1. Отчет АТС'!$A:$A,$A150,'[1]1. Отчет АТС'!$B:$B,4)</f>
        <v>104.11</v>
      </c>
      <c r="G150" s="34">
        <f>SUMIFS('[1]1. Отчет АТС'!$D:$D,'[1]1. Отчет АТС'!$A:$A,$A150,'[1]1. Отчет АТС'!$B:$B,5)</f>
        <v>158.35</v>
      </c>
      <c r="H150" s="34">
        <f>SUMIFS('[1]1. Отчет АТС'!$D:$D,'[1]1. Отчет АТС'!$A:$A,$A150,'[1]1. Отчет АТС'!$B:$B,6)</f>
        <v>292.98</v>
      </c>
      <c r="I150" s="34">
        <f>SUMIFS('[1]1. Отчет АТС'!$D:$D,'[1]1. Отчет АТС'!$A:$A,$A150,'[1]1. Отчет АТС'!$B:$B,7)</f>
        <v>377.71</v>
      </c>
      <c r="J150" s="34">
        <f>SUMIFS('[1]1. Отчет АТС'!$D:$D,'[1]1. Отчет АТС'!$A:$A,$A150,'[1]1. Отчет АТС'!$B:$B,8)</f>
        <v>168.27</v>
      </c>
      <c r="K150" s="34">
        <f>SUMIFS('[1]1. Отчет АТС'!$D:$D,'[1]1. Отчет АТС'!$A:$A,$A150,'[1]1. Отчет АТС'!$B:$B,9)</f>
        <v>29.76</v>
      </c>
      <c r="L150" s="34">
        <f>SUMIFS('[1]1. Отчет АТС'!$D:$D,'[1]1. Отчет АТС'!$A:$A,$A150,'[1]1. Отчет АТС'!$B:$B,10)</f>
        <v>82.07</v>
      </c>
      <c r="M150" s="34">
        <f>SUMIFS('[1]1. Отчет АТС'!$D:$D,'[1]1. Отчет АТС'!$A:$A,$A150,'[1]1. Отчет АТС'!$B:$B,11)</f>
        <v>32.75</v>
      </c>
      <c r="N150" s="34">
        <f>SUMIFS('[1]1. Отчет АТС'!$D:$D,'[1]1. Отчет АТС'!$A:$A,$A150,'[1]1. Отчет АТС'!$B:$B,12)</f>
        <v>216.58</v>
      </c>
      <c r="O150" s="34">
        <f>SUMIFS('[1]1. Отчет АТС'!$D:$D,'[1]1. Отчет АТС'!$A:$A,$A150,'[1]1. Отчет АТС'!$B:$B,13)</f>
        <v>300.88</v>
      </c>
      <c r="P150" s="34">
        <f>SUMIFS('[1]1. Отчет АТС'!$D:$D,'[1]1. Отчет АТС'!$A:$A,$A150,'[1]1. Отчет АТС'!$B:$B,14)</f>
        <v>680.25</v>
      </c>
      <c r="Q150" s="34">
        <f>SUMIFS('[1]1. Отчет АТС'!$D:$D,'[1]1. Отчет АТС'!$A:$A,$A150,'[1]1. Отчет АТС'!$B:$B,15)</f>
        <v>155.76</v>
      </c>
      <c r="R150" s="34">
        <f>SUMIFS('[1]1. Отчет АТС'!$D:$D,'[1]1. Отчет АТС'!$A:$A,$A150,'[1]1. Отчет АТС'!$B:$B,16)</f>
        <v>65.900000000000006</v>
      </c>
      <c r="S150" s="34">
        <f>SUMIFS('[1]1. Отчет АТС'!$D:$D,'[1]1. Отчет АТС'!$A:$A,$A150,'[1]1. Отчет АТС'!$B:$B,17)</f>
        <v>14.38</v>
      </c>
      <c r="T150" s="34">
        <f>SUMIFS('[1]1. Отчет АТС'!$D:$D,'[1]1. Отчет АТС'!$A:$A,$A150,'[1]1. Отчет АТС'!$B:$B,18)</f>
        <v>220.54</v>
      </c>
      <c r="U150" s="34">
        <f>SUMIFS('[1]1. Отчет АТС'!$D:$D,'[1]1. Отчет АТС'!$A:$A,$A150,'[1]1. Отчет АТС'!$B:$B,19)</f>
        <v>41.27</v>
      </c>
      <c r="V150" s="34">
        <f>SUMIFS('[1]1. Отчет АТС'!$D:$D,'[1]1. Отчет АТС'!$A:$A,$A150,'[1]1. Отчет АТС'!$B:$B,20)</f>
        <v>48.92</v>
      </c>
      <c r="W150" s="34">
        <f>SUMIFS('[1]1. Отчет АТС'!$D:$D,'[1]1. Отчет АТС'!$A:$A,$A150,'[1]1. Отчет АТС'!$B:$B,21)</f>
        <v>0</v>
      </c>
      <c r="X150" s="34">
        <f>SUMIFS('[1]1. Отчет АТС'!$D:$D,'[1]1. Отчет АТС'!$A:$A,$A150,'[1]1. Отчет АТС'!$B:$B,22)</f>
        <v>0</v>
      </c>
      <c r="Y150" s="34">
        <f>SUMIFS('[1]1. Отчет АТС'!$D:$D,'[1]1. Отчет АТС'!$A:$A,$A150,'[1]1. Отчет АТС'!$B:$B,23)</f>
        <v>0</v>
      </c>
    </row>
    <row r="151" spans="1:25" ht="15">
      <c r="A151" s="33">
        <v>45448</v>
      </c>
      <c r="B151" s="34">
        <f>SUMIFS('[1]1. Отчет АТС'!$D:$D,'[1]1. Отчет АТС'!$A:$A,$A151,'[1]1. Отчет АТС'!$B:$B,0)</f>
        <v>4.68</v>
      </c>
      <c r="C151" s="34">
        <f>SUMIFS('[1]1. Отчет АТС'!$D:$D,'[1]1. Отчет АТС'!$A:$A,$A151,'[1]1. Отчет АТС'!$B:$B,1)</f>
        <v>0</v>
      </c>
      <c r="D151" s="34">
        <f>SUMIFS('[1]1. Отчет АТС'!$D:$D,'[1]1. Отчет АТС'!$A:$A,$A151,'[1]1. Отчет АТС'!$B:$B,2)</f>
        <v>46.26</v>
      </c>
      <c r="E151" s="34">
        <f>SUMIFS('[1]1. Отчет АТС'!$D:$D,'[1]1. Отчет АТС'!$A:$A,$A151,'[1]1. Отчет АТС'!$B:$B,3)</f>
        <v>56.41</v>
      </c>
      <c r="F151" s="34">
        <f>SUMIFS('[1]1. Отчет АТС'!$D:$D,'[1]1. Отчет АТС'!$A:$A,$A151,'[1]1. Отчет АТС'!$B:$B,4)</f>
        <v>831.55</v>
      </c>
      <c r="G151" s="34">
        <f>SUMIFS('[1]1. Отчет АТС'!$D:$D,'[1]1. Отчет АТС'!$A:$A,$A151,'[1]1. Отчет АТС'!$B:$B,5)</f>
        <v>1145.77</v>
      </c>
      <c r="H151" s="34">
        <f>SUMIFS('[1]1. Отчет АТС'!$D:$D,'[1]1. Отчет АТС'!$A:$A,$A151,'[1]1. Отчет АТС'!$B:$B,6)</f>
        <v>1081.46</v>
      </c>
      <c r="I151" s="34">
        <f>SUMIFS('[1]1. Отчет АТС'!$D:$D,'[1]1. Отчет АТС'!$A:$A,$A151,'[1]1. Отчет АТС'!$B:$B,7)</f>
        <v>1596.65</v>
      </c>
      <c r="J151" s="34">
        <f>SUMIFS('[1]1. Отчет АТС'!$D:$D,'[1]1. Отчет АТС'!$A:$A,$A151,'[1]1. Отчет АТС'!$B:$B,8)</f>
        <v>266.61</v>
      </c>
      <c r="K151" s="34">
        <f>SUMIFS('[1]1. Отчет АТС'!$D:$D,'[1]1. Отчет АТС'!$A:$A,$A151,'[1]1. Отчет АТС'!$B:$B,9)</f>
        <v>0</v>
      </c>
      <c r="L151" s="34">
        <f>SUMIFS('[1]1. Отчет АТС'!$D:$D,'[1]1. Отчет АТС'!$A:$A,$A151,'[1]1. Отчет АТС'!$B:$B,10)</f>
        <v>72.97</v>
      </c>
      <c r="M151" s="34">
        <f>SUMIFS('[1]1. Отчет АТС'!$D:$D,'[1]1. Отчет АТС'!$A:$A,$A151,'[1]1. Отчет АТС'!$B:$B,11)</f>
        <v>182.22</v>
      </c>
      <c r="N151" s="34">
        <f>SUMIFS('[1]1. Отчет АТС'!$D:$D,'[1]1. Отчет АТС'!$A:$A,$A151,'[1]1. Отчет АТС'!$B:$B,12)</f>
        <v>805.82</v>
      </c>
      <c r="O151" s="34">
        <f>SUMIFS('[1]1. Отчет АТС'!$D:$D,'[1]1. Отчет АТС'!$A:$A,$A151,'[1]1. Отчет АТС'!$B:$B,13)</f>
        <v>1294.23</v>
      </c>
      <c r="P151" s="34">
        <f>SUMIFS('[1]1. Отчет АТС'!$D:$D,'[1]1. Отчет АТС'!$A:$A,$A151,'[1]1. Отчет АТС'!$B:$B,14)</f>
        <v>1506.09</v>
      </c>
      <c r="Q151" s="34">
        <f>SUMIFS('[1]1. Отчет АТС'!$D:$D,'[1]1. Отчет АТС'!$A:$A,$A151,'[1]1. Отчет АТС'!$B:$B,15)</f>
        <v>1345.92</v>
      </c>
      <c r="R151" s="34">
        <f>SUMIFS('[1]1. Отчет АТС'!$D:$D,'[1]1. Отчет АТС'!$A:$A,$A151,'[1]1. Отчет АТС'!$B:$B,16)</f>
        <v>1866.8</v>
      </c>
      <c r="S151" s="34">
        <f>SUMIFS('[1]1. Отчет АТС'!$D:$D,'[1]1. Отчет АТС'!$A:$A,$A151,'[1]1. Отчет АТС'!$B:$B,17)</f>
        <v>1783.94</v>
      </c>
      <c r="T151" s="34">
        <f>SUMIFS('[1]1. Отчет АТС'!$D:$D,'[1]1. Отчет АТС'!$A:$A,$A151,'[1]1. Отчет АТС'!$B:$B,18)</f>
        <v>238.85</v>
      </c>
      <c r="U151" s="34">
        <f>SUMIFS('[1]1. Отчет АТС'!$D:$D,'[1]1. Отчет АТС'!$A:$A,$A151,'[1]1. Отчет АТС'!$B:$B,19)</f>
        <v>61.79</v>
      </c>
      <c r="V151" s="34">
        <f>SUMIFS('[1]1. Отчет АТС'!$D:$D,'[1]1. Отчет АТС'!$A:$A,$A151,'[1]1. Отчет АТС'!$B:$B,20)</f>
        <v>46.5</v>
      </c>
      <c r="W151" s="34">
        <f>SUMIFS('[1]1. Отчет АТС'!$D:$D,'[1]1. Отчет АТС'!$A:$A,$A151,'[1]1. Отчет АТС'!$B:$B,21)</f>
        <v>47.68</v>
      </c>
      <c r="X151" s="34">
        <f>SUMIFS('[1]1. Отчет АТС'!$D:$D,'[1]1. Отчет АТС'!$A:$A,$A151,'[1]1. Отчет АТС'!$B:$B,22)</f>
        <v>0</v>
      </c>
      <c r="Y151" s="34">
        <f>SUMIFS('[1]1. Отчет АТС'!$D:$D,'[1]1. Отчет АТС'!$A:$A,$A151,'[1]1. Отчет АТС'!$B:$B,23)</f>
        <v>0</v>
      </c>
    </row>
    <row r="152" spans="1:25" ht="15">
      <c r="A152" s="33">
        <v>45449</v>
      </c>
      <c r="B152" s="34">
        <f>SUMIFS('[1]1. Отчет АТС'!$D:$D,'[1]1. Отчет АТС'!$A:$A,$A152,'[1]1. Отчет АТС'!$B:$B,0)</f>
        <v>179.28</v>
      </c>
      <c r="C152" s="34">
        <f>SUMIFS('[1]1. Отчет АТС'!$D:$D,'[1]1. Отчет АТС'!$A:$A,$A152,'[1]1. Отчет АТС'!$B:$B,1)</f>
        <v>178.01</v>
      </c>
      <c r="D152" s="34">
        <f>SUMIFS('[1]1. Отчет АТС'!$D:$D,'[1]1. Отчет АТС'!$A:$A,$A152,'[1]1. Отчет АТС'!$B:$B,2)</f>
        <v>203.99</v>
      </c>
      <c r="E152" s="34">
        <f>SUMIFS('[1]1. Отчет АТС'!$D:$D,'[1]1. Отчет АТС'!$A:$A,$A152,'[1]1. Отчет АТС'!$B:$B,3)</f>
        <v>554.38</v>
      </c>
      <c r="F152" s="34">
        <f>SUMIFS('[1]1. Отчет АТС'!$D:$D,'[1]1. Отчет АТС'!$A:$A,$A152,'[1]1. Отчет АТС'!$B:$B,4)</f>
        <v>256.41000000000003</v>
      </c>
      <c r="G152" s="34">
        <f>SUMIFS('[1]1. Отчет АТС'!$D:$D,'[1]1. Отчет АТС'!$A:$A,$A152,'[1]1. Отчет АТС'!$B:$B,5)</f>
        <v>1003.13</v>
      </c>
      <c r="H152" s="34">
        <f>SUMIFS('[1]1. Отчет АТС'!$D:$D,'[1]1. Отчет АТС'!$A:$A,$A152,'[1]1. Отчет АТС'!$B:$B,6)</f>
        <v>1008.51</v>
      </c>
      <c r="I152" s="34">
        <f>SUMIFS('[1]1. Отчет АТС'!$D:$D,'[1]1. Отчет АТС'!$A:$A,$A152,'[1]1. Отчет АТС'!$B:$B,7)</f>
        <v>573.39</v>
      </c>
      <c r="J152" s="34">
        <f>SUMIFS('[1]1. Отчет АТС'!$D:$D,'[1]1. Отчет АТС'!$A:$A,$A152,'[1]1. Отчет АТС'!$B:$B,8)</f>
        <v>438.42</v>
      </c>
      <c r="K152" s="34">
        <f>SUMIFS('[1]1. Отчет АТС'!$D:$D,'[1]1. Отчет АТС'!$A:$A,$A152,'[1]1. Отчет АТС'!$B:$B,9)</f>
        <v>86.33</v>
      </c>
      <c r="L152" s="34">
        <f>SUMIFS('[1]1. Отчет АТС'!$D:$D,'[1]1. Отчет АТС'!$A:$A,$A152,'[1]1. Отчет АТС'!$B:$B,10)</f>
        <v>91.87</v>
      </c>
      <c r="M152" s="34">
        <f>SUMIFS('[1]1. Отчет АТС'!$D:$D,'[1]1. Отчет АТС'!$A:$A,$A152,'[1]1. Отчет АТС'!$B:$B,11)</f>
        <v>87.57</v>
      </c>
      <c r="N152" s="34">
        <f>SUMIFS('[1]1. Отчет АТС'!$D:$D,'[1]1. Отчет АТС'!$A:$A,$A152,'[1]1. Отчет АТС'!$B:$B,12)</f>
        <v>90.9</v>
      </c>
      <c r="O152" s="34">
        <f>SUMIFS('[1]1. Отчет АТС'!$D:$D,'[1]1. Отчет АТС'!$A:$A,$A152,'[1]1. Отчет АТС'!$B:$B,13)</f>
        <v>96.15</v>
      </c>
      <c r="P152" s="34">
        <f>SUMIFS('[1]1. Отчет АТС'!$D:$D,'[1]1. Отчет АТС'!$A:$A,$A152,'[1]1. Отчет АТС'!$B:$B,14)</f>
        <v>855.78</v>
      </c>
      <c r="Q152" s="34">
        <f>SUMIFS('[1]1. Отчет АТС'!$D:$D,'[1]1. Отчет АТС'!$A:$A,$A152,'[1]1. Отчет АТС'!$B:$B,15)</f>
        <v>875.83</v>
      </c>
      <c r="R152" s="34">
        <f>SUMIFS('[1]1. Отчет АТС'!$D:$D,'[1]1. Отчет АТС'!$A:$A,$A152,'[1]1. Отчет АТС'!$B:$B,16)</f>
        <v>857.93</v>
      </c>
      <c r="S152" s="34">
        <f>SUMIFS('[1]1. Отчет АТС'!$D:$D,'[1]1. Отчет АТС'!$A:$A,$A152,'[1]1. Отчет АТС'!$B:$B,17)</f>
        <v>55.12</v>
      </c>
      <c r="T152" s="34">
        <f>SUMIFS('[1]1. Отчет АТС'!$D:$D,'[1]1. Отчет АТС'!$A:$A,$A152,'[1]1. Отчет АТС'!$B:$B,18)</f>
        <v>35.53</v>
      </c>
      <c r="U152" s="34">
        <f>SUMIFS('[1]1. Отчет АТС'!$D:$D,'[1]1. Отчет АТС'!$A:$A,$A152,'[1]1. Отчет АТС'!$B:$B,19)</f>
        <v>0</v>
      </c>
      <c r="V152" s="34">
        <f>SUMIFS('[1]1. Отчет АТС'!$D:$D,'[1]1. Отчет АТС'!$A:$A,$A152,'[1]1. Отчет АТС'!$B:$B,20)</f>
        <v>99.72</v>
      </c>
      <c r="W152" s="34">
        <f>SUMIFS('[1]1. Отчет АТС'!$D:$D,'[1]1. Отчет АТС'!$A:$A,$A152,'[1]1. Отчет АТС'!$B:$B,21)</f>
        <v>0</v>
      </c>
      <c r="X152" s="34">
        <f>SUMIFS('[1]1. Отчет АТС'!$D:$D,'[1]1. Отчет АТС'!$A:$A,$A152,'[1]1. Отчет АТС'!$B:$B,22)</f>
        <v>0</v>
      </c>
      <c r="Y152" s="34">
        <f>SUMIFS('[1]1. Отчет АТС'!$D:$D,'[1]1. Отчет АТС'!$A:$A,$A152,'[1]1. Отчет АТС'!$B:$B,23)</f>
        <v>0</v>
      </c>
    </row>
    <row r="153" spans="1:25" ht="15">
      <c r="A153" s="33">
        <v>45450</v>
      </c>
      <c r="B153" s="34">
        <f>SUMIFS('[1]1. Отчет АТС'!$D:$D,'[1]1. Отчет АТС'!$A:$A,$A153,'[1]1. Отчет АТС'!$B:$B,0)</f>
        <v>38.6</v>
      </c>
      <c r="C153" s="34">
        <f>SUMIFS('[1]1. Отчет АТС'!$D:$D,'[1]1. Отчет АТС'!$A:$A,$A153,'[1]1. Отчет АТС'!$B:$B,1)</f>
        <v>0</v>
      </c>
      <c r="D153" s="34">
        <f>SUMIFS('[1]1. Отчет АТС'!$D:$D,'[1]1. Отчет АТС'!$A:$A,$A153,'[1]1. Отчет АТС'!$B:$B,2)</f>
        <v>566.94000000000005</v>
      </c>
      <c r="E153" s="34">
        <f>SUMIFS('[1]1. Отчет АТС'!$D:$D,'[1]1. Отчет АТС'!$A:$A,$A153,'[1]1. Отчет АТС'!$B:$B,3)</f>
        <v>466.31</v>
      </c>
      <c r="F153" s="34">
        <f>SUMIFS('[1]1. Отчет АТС'!$D:$D,'[1]1. Отчет АТС'!$A:$A,$A153,'[1]1. Отчет АТС'!$B:$B,4)</f>
        <v>0</v>
      </c>
      <c r="G153" s="34">
        <f>SUMIFS('[1]1. Отчет АТС'!$D:$D,'[1]1. Отчет АТС'!$A:$A,$A153,'[1]1. Отчет АТС'!$B:$B,5)</f>
        <v>894.46</v>
      </c>
      <c r="H153" s="34">
        <f>SUMIFS('[1]1. Отчет АТС'!$D:$D,'[1]1. Отчет АТС'!$A:$A,$A153,'[1]1. Отчет АТС'!$B:$B,6)</f>
        <v>368.16</v>
      </c>
      <c r="I153" s="34">
        <f>SUMIFS('[1]1. Отчет АТС'!$D:$D,'[1]1. Отчет АТС'!$A:$A,$A153,'[1]1. Отчет АТС'!$B:$B,7)</f>
        <v>410.14</v>
      </c>
      <c r="J153" s="34">
        <f>SUMIFS('[1]1. Отчет АТС'!$D:$D,'[1]1. Отчет АТС'!$A:$A,$A153,'[1]1. Отчет АТС'!$B:$B,8)</f>
        <v>385.46</v>
      </c>
      <c r="K153" s="34">
        <f>SUMIFS('[1]1. Отчет АТС'!$D:$D,'[1]1. Отчет АТС'!$A:$A,$A153,'[1]1. Отчет АТС'!$B:$B,9)</f>
        <v>61.54</v>
      </c>
      <c r="L153" s="34">
        <f>SUMIFS('[1]1. Отчет АТС'!$D:$D,'[1]1. Отчет АТС'!$A:$A,$A153,'[1]1. Отчет АТС'!$B:$B,10)</f>
        <v>40.67</v>
      </c>
      <c r="M153" s="34">
        <f>SUMIFS('[1]1. Отчет АТС'!$D:$D,'[1]1. Отчет АТС'!$A:$A,$A153,'[1]1. Отчет АТС'!$B:$B,11)</f>
        <v>6.82</v>
      </c>
      <c r="N153" s="34">
        <f>SUMIFS('[1]1. Отчет АТС'!$D:$D,'[1]1. Отчет АТС'!$A:$A,$A153,'[1]1. Отчет АТС'!$B:$B,12)</f>
        <v>31.67</v>
      </c>
      <c r="O153" s="34">
        <f>SUMIFS('[1]1. Отчет АТС'!$D:$D,'[1]1. Отчет АТС'!$A:$A,$A153,'[1]1. Отчет АТС'!$B:$B,13)</f>
        <v>25.08</v>
      </c>
      <c r="P153" s="34">
        <f>SUMIFS('[1]1. Отчет АТС'!$D:$D,'[1]1. Отчет АТС'!$A:$A,$A153,'[1]1. Отчет АТС'!$B:$B,14)</f>
        <v>24.52</v>
      </c>
      <c r="Q153" s="34">
        <f>SUMIFS('[1]1. Отчет АТС'!$D:$D,'[1]1. Отчет АТС'!$A:$A,$A153,'[1]1. Отчет АТС'!$B:$B,15)</f>
        <v>10.58</v>
      </c>
      <c r="R153" s="34">
        <f>SUMIFS('[1]1. Отчет АТС'!$D:$D,'[1]1. Отчет АТС'!$A:$A,$A153,'[1]1. Отчет АТС'!$B:$B,16)</f>
        <v>0</v>
      </c>
      <c r="S153" s="34">
        <f>SUMIFS('[1]1. Отчет АТС'!$D:$D,'[1]1. Отчет АТС'!$A:$A,$A153,'[1]1. Отчет АТС'!$B:$B,17)</f>
        <v>0</v>
      </c>
      <c r="T153" s="34">
        <f>SUMIFS('[1]1. Отчет АТС'!$D:$D,'[1]1. Отчет АТС'!$A:$A,$A153,'[1]1. Отчет АТС'!$B:$B,18)</f>
        <v>0</v>
      </c>
      <c r="U153" s="34">
        <f>SUMIFS('[1]1. Отчет АТС'!$D:$D,'[1]1. Отчет АТС'!$A:$A,$A153,'[1]1. Отчет АТС'!$B:$B,19)</f>
        <v>0</v>
      </c>
      <c r="V153" s="34">
        <f>SUMIFS('[1]1. Отчет АТС'!$D:$D,'[1]1. Отчет АТС'!$A:$A,$A153,'[1]1. Отчет АТС'!$B:$B,20)</f>
        <v>0</v>
      </c>
      <c r="W153" s="34">
        <f>SUMIFS('[1]1. Отчет АТС'!$D:$D,'[1]1. Отчет АТС'!$A:$A,$A153,'[1]1. Отчет АТС'!$B:$B,21)</f>
        <v>0</v>
      </c>
      <c r="X153" s="34">
        <f>SUMIFS('[1]1. Отчет АТС'!$D:$D,'[1]1. Отчет АТС'!$A:$A,$A153,'[1]1. Отчет АТС'!$B:$B,22)</f>
        <v>0</v>
      </c>
      <c r="Y153" s="34">
        <f>SUMIFS('[1]1. Отчет АТС'!$D:$D,'[1]1. Отчет АТС'!$A:$A,$A153,'[1]1. Отчет АТС'!$B:$B,23)</f>
        <v>0</v>
      </c>
    </row>
    <row r="154" spans="1:25" ht="15">
      <c r="A154" s="33">
        <v>45451</v>
      </c>
      <c r="B154" s="34">
        <f>SUMIFS('[1]1. Отчет АТС'!$D:$D,'[1]1. Отчет АТС'!$A:$A,$A154,'[1]1. Отчет АТС'!$B:$B,0)</f>
        <v>0</v>
      </c>
      <c r="C154" s="34">
        <f>SUMIFS('[1]1. Отчет АТС'!$D:$D,'[1]1. Отчет АТС'!$A:$A,$A154,'[1]1. Отчет АТС'!$B:$B,1)</f>
        <v>76.150000000000006</v>
      </c>
      <c r="D154" s="34">
        <f>SUMIFS('[1]1. Отчет АТС'!$D:$D,'[1]1. Отчет АТС'!$A:$A,$A154,'[1]1. Отчет АТС'!$B:$B,2)</f>
        <v>27.86</v>
      </c>
      <c r="E154" s="34">
        <f>SUMIFS('[1]1. Отчет АТС'!$D:$D,'[1]1. Отчет АТС'!$A:$A,$A154,'[1]1. Отчет АТС'!$B:$B,3)</f>
        <v>0</v>
      </c>
      <c r="F154" s="34">
        <f>SUMIFS('[1]1. Отчет АТС'!$D:$D,'[1]1. Отчет АТС'!$A:$A,$A154,'[1]1. Отчет АТС'!$B:$B,4)</f>
        <v>0</v>
      </c>
      <c r="G154" s="34">
        <f>SUMIFS('[1]1. Отчет АТС'!$D:$D,'[1]1. Отчет АТС'!$A:$A,$A154,'[1]1. Отчет АТС'!$B:$B,5)</f>
        <v>72.959999999999994</v>
      </c>
      <c r="H154" s="34">
        <f>SUMIFS('[1]1. Отчет АТС'!$D:$D,'[1]1. Отчет АТС'!$A:$A,$A154,'[1]1. Отчет АТС'!$B:$B,6)</f>
        <v>53.68</v>
      </c>
      <c r="I154" s="34">
        <f>SUMIFS('[1]1. Отчет АТС'!$D:$D,'[1]1. Отчет АТС'!$A:$A,$A154,'[1]1. Отчет АТС'!$B:$B,7)</f>
        <v>187</v>
      </c>
      <c r="J154" s="34">
        <f>SUMIFS('[1]1. Отчет АТС'!$D:$D,'[1]1. Отчет АТС'!$A:$A,$A154,'[1]1. Отчет АТС'!$B:$B,8)</f>
        <v>254.99</v>
      </c>
      <c r="K154" s="34">
        <f>SUMIFS('[1]1. Отчет АТС'!$D:$D,'[1]1. Отчет АТС'!$A:$A,$A154,'[1]1. Отчет АТС'!$B:$B,9)</f>
        <v>28.95</v>
      </c>
      <c r="L154" s="34">
        <f>SUMIFS('[1]1. Отчет АТС'!$D:$D,'[1]1. Отчет АТС'!$A:$A,$A154,'[1]1. Отчет АТС'!$B:$B,10)</f>
        <v>26.75</v>
      </c>
      <c r="M154" s="34">
        <f>SUMIFS('[1]1. Отчет АТС'!$D:$D,'[1]1. Отчет АТС'!$A:$A,$A154,'[1]1. Отчет АТС'!$B:$B,11)</f>
        <v>28.6</v>
      </c>
      <c r="N154" s="34">
        <f>SUMIFS('[1]1. Отчет АТС'!$D:$D,'[1]1. Отчет АТС'!$A:$A,$A154,'[1]1. Отчет АТС'!$B:$B,12)</f>
        <v>26.62</v>
      </c>
      <c r="O154" s="34">
        <f>SUMIFS('[1]1. Отчет АТС'!$D:$D,'[1]1. Отчет АТС'!$A:$A,$A154,'[1]1. Отчет АТС'!$B:$B,13)</f>
        <v>20</v>
      </c>
      <c r="P154" s="34">
        <f>SUMIFS('[1]1. Отчет АТС'!$D:$D,'[1]1. Отчет АТС'!$A:$A,$A154,'[1]1. Отчет АТС'!$B:$B,14)</f>
        <v>22.84</v>
      </c>
      <c r="Q154" s="34">
        <f>SUMIFS('[1]1. Отчет АТС'!$D:$D,'[1]1. Отчет АТС'!$A:$A,$A154,'[1]1. Отчет АТС'!$B:$B,15)</f>
        <v>43.79</v>
      </c>
      <c r="R154" s="34">
        <f>SUMIFS('[1]1. Отчет АТС'!$D:$D,'[1]1. Отчет АТС'!$A:$A,$A154,'[1]1. Отчет АТС'!$B:$B,16)</f>
        <v>84.71</v>
      </c>
      <c r="S154" s="34">
        <f>SUMIFS('[1]1. Отчет АТС'!$D:$D,'[1]1. Отчет АТС'!$A:$A,$A154,'[1]1. Отчет АТС'!$B:$B,17)</f>
        <v>3.92</v>
      </c>
      <c r="T154" s="34">
        <f>SUMIFS('[1]1. Отчет АТС'!$D:$D,'[1]1. Отчет АТС'!$A:$A,$A154,'[1]1. Отчет АТС'!$B:$B,18)</f>
        <v>0</v>
      </c>
      <c r="U154" s="34">
        <f>SUMIFS('[1]1. Отчет АТС'!$D:$D,'[1]1. Отчет АТС'!$A:$A,$A154,'[1]1. Отчет АТС'!$B:$B,19)</f>
        <v>11.24</v>
      </c>
      <c r="V154" s="34">
        <f>SUMIFS('[1]1. Отчет АТС'!$D:$D,'[1]1. Отчет АТС'!$A:$A,$A154,'[1]1. Отчет АТС'!$B:$B,20)</f>
        <v>9.67</v>
      </c>
      <c r="W154" s="34">
        <f>SUMIFS('[1]1. Отчет АТС'!$D:$D,'[1]1. Отчет АТС'!$A:$A,$A154,'[1]1. Отчет АТС'!$B:$B,21)</f>
        <v>0</v>
      </c>
      <c r="X154" s="34">
        <f>SUMIFS('[1]1. Отчет АТС'!$D:$D,'[1]1. Отчет АТС'!$A:$A,$A154,'[1]1. Отчет АТС'!$B:$B,22)</f>
        <v>0</v>
      </c>
      <c r="Y154" s="34">
        <f>SUMIFS('[1]1. Отчет АТС'!$D:$D,'[1]1. Отчет АТС'!$A:$A,$A154,'[1]1. Отчет АТС'!$B:$B,23)</f>
        <v>0</v>
      </c>
    </row>
    <row r="155" spans="1:25" ht="15">
      <c r="A155" s="33">
        <v>45452</v>
      </c>
      <c r="B155" s="34">
        <f>SUMIFS('[1]1. Отчет АТС'!$D:$D,'[1]1. Отчет АТС'!$A:$A,$A155,'[1]1. Отчет АТС'!$B:$B,0)</f>
        <v>0</v>
      </c>
      <c r="C155" s="34">
        <f>SUMIFS('[1]1. Отчет АТС'!$D:$D,'[1]1. Отчет АТС'!$A:$A,$A155,'[1]1. Отчет АТС'!$B:$B,1)</f>
        <v>0</v>
      </c>
      <c r="D155" s="34">
        <f>SUMIFS('[1]1. Отчет АТС'!$D:$D,'[1]1. Отчет АТС'!$A:$A,$A155,'[1]1. Отчет АТС'!$B:$B,2)</f>
        <v>0</v>
      </c>
      <c r="E155" s="34">
        <f>SUMIFS('[1]1. Отчет АТС'!$D:$D,'[1]1. Отчет АТС'!$A:$A,$A155,'[1]1. Отчет АТС'!$B:$B,3)</f>
        <v>0</v>
      </c>
      <c r="F155" s="34">
        <f>SUMIFS('[1]1. Отчет АТС'!$D:$D,'[1]1. Отчет АТС'!$A:$A,$A155,'[1]1. Отчет АТС'!$B:$B,4)</f>
        <v>11.22</v>
      </c>
      <c r="G155" s="34">
        <f>SUMIFS('[1]1. Отчет АТС'!$D:$D,'[1]1. Отчет АТС'!$A:$A,$A155,'[1]1. Отчет АТС'!$B:$B,5)</f>
        <v>148.63</v>
      </c>
      <c r="H155" s="34">
        <f>SUMIFS('[1]1. Отчет АТС'!$D:$D,'[1]1. Отчет АТС'!$A:$A,$A155,'[1]1. Отчет АТС'!$B:$B,6)</f>
        <v>244</v>
      </c>
      <c r="I155" s="34">
        <f>SUMIFS('[1]1. Отчет АТС'!$D:$D,'[1]1. Отчет АТС'!$A:$A,$A155,'[1]1. Отчет АТС'!$B:$B,7)</f>
        <v>202.88</v>
      </c>
      <c r="J155" s="34">
        <f>SUMIFS('[1]1. Отчет АТС'!$D:$D,'[1]1. Отчет АТС'!$A:$A,$A155,'[1]1. Отчет АТС'!$B:$B,8)</f>
        <v>193.72</v>
      </c>
      <c r="K155" s="34">
        <f>SUMIFS('[1]1. Отчет АТС'!$D:$D,'[1]1. Отчет АТС'!$A:$A,$A155,'[1]1. Отчет АТС'!$B:$B,9)</f>
        <v>0</v>
      </c>
      <c r="L155" s="34">
        <f>SUMIFS('[1]1. Отчет АТС'!$D:$D,'[1]1. Отчет АТС'!$A:$A,$A155,'[1]1. Отчет АТС'!$B:$B,10)</f>
        <v>0</v>
      </c>
      <c r="M155" s="34">
        <f>SUMIFS('[1]1. Отчет АТС'!$D:$D,'[1]1. Отчет АТС'!$A:$A,$A155,'[1]1. Отчет АТС'!$B:$B,11)</f>
        <v>0</v>
      </c>
      <c r="N155" s="34">
        <f>SUMIFS('[1]1. Отчет АТС'!$D:$D,'[1]1. Отчет АТС'!$A:$A,$A155,'[1]1. Отчет АТС'!$B:$B,12)</f>
        <v>0</v>
      </c>
      <c r="O155" s="34">
        <f>SUMIFS('[1]1. Отчет АТС'!$D:$D,'[1]1. Отчет АТС'!$A:$A,$A155,'[1]1. Отчет АТС'!$B:$B,13)</f>
        <v>0</v>
      </c>
      <c r="P155" s="34">
        <f>SUMIFS('[1]1. Отчет АТС'!$D:$D,'[1]1. Отчет АТС'!$A:$A,$A155,'[1]1. Отчет АТС'!$B:$B,14)</f>
        <v>0</v>
      </c>
      <c r="Q155" s="34">
        <f>SUMIFS('[1]1. Отчет АТС'!$D:$D,'[1]1. Отчет АТС'!$A:$A,$A155,'[1]1. Отчет АТС'!$B:$B,15)</f>
        <v>0</v>
      </c>
      <c r="R155" s="34">
        <f>SUMIFS('[1]1. Отчет АТС'!$D:$D,'[1]1. Отчет АТС'!$A:$A,$A155,'[1]1. Отчет АТС'!$B:$B,16)</f>
        <v>0</v>
      </c>
      <c r="S155" s="34">
        <f>SUMIFS('[1]1. Отчет АТС'!$D:$D,'[1]1. Отчет АТС'!$A:$A,$A155,'[1]1. Отчет АТС'!$B:$B,17)</f>
        <v>0</v>
      </c>
      <c r="T155" s="34">
        <f>SUMIFS('[1]1. Отчет АТС'!$D:$D,'[1]1. Отчет АТС'!$A:$A,$A155,'[1]1. Отчет АТС'!$B:$B,18)</f>
        <v>0</v>
      </c>
      <c r="U155" s="34">
        <f>SUMIFS('[1]1. Отчет АТС'!$D:$D,'[1]1. Отчет АТС'!$A:$A,$A155,'[1]1. Отчет АТС'!$B:$B,19)</f>
        <v>0</v>
      </c>
      <c r="V155" s="34">
        <f>SUMIFS('[1]1. Отчет АТС'!$D:$D,'[1]1. Отчет АТС'!$A:$A,$A155,'[1]1. Отчет АТС'!$B:$B,20)</f>
        <v>0</v>
      </c>
      <c r="W155" s="34">
        <f>SUMIFS('[1]1. Отчет АТС'!$D:$D,'[1]1. Отчет АТС'!$A:$A,$A155,'[1]1. Отчет АТС'!$B:$B,21)</f>
        <v>0</v>
      </c>
      <c r="X155" s="34">
        <f>SUMIFS('[1]1. Отчет АТС'!$D:$D,'[1]1. Отчет АТС'!$A:$A,$A155,'[1]1. Отчет АТС'!$B:$B,22)</f>
        <v>0</v>
      </c>
      <c r="Y155" s="34">
        <f>SUMIFS('[1]1. Отчет АТС'!$D:$D,'[1]1. Отчет АТС'!$A:$A,$A155,'[1]1. Отчет АТС'!$B:$B,23)</f>
        <v>0</v>
      </c>
    </row>
    <row r="156" spans="1:25" ht="15">
      <c r="A156" s="33">
        <v>45453</v>
      </c>
      <c r="B156" s="34">
        <f>SUMIFS('[1]1. Отчет АТС'!$D:$D,'[1]1. Отчет АТС'!$A:$A,$A156,'[1]1. Отчет АТС'!$B:$B,0)</f>
        <v>38.33</v>
      </c>
      <c r="C156" s="34">
        <f>SUMIFS('[1]1. Отчет АТС'!$D:$D,'[1]1. Отчет АТС'!$A:$A,$A156,'[1]1. Отчет АТС'!$B:$B,1)</f>
        <v>83.38</v>
      </c>
      <c r="D156" s="34">
        <f>SUMIFS('[1]1. Отчет АТС'!$D:$D,'[1]1. Отчет АТС'!$A:$A,$A156,'[1]1. Отчет АТС'!$B:$B,2)</f>
        <v>0</v>
      </c>
      <c r="E156" s="34">
        <f>SUMIFS('[1]1. Отчет АТС'!$D:$D,'[1]1. Отчет АТС'!$A:$A,$A156,'[1]1. Отчет АТС'!$B:$B,3)</f>
        <v>0</v>
      </c>
      <c r="F156" s="34">
        <f>SUMIFS('[1]1. Отчет АТС'!$D:$D,'[1]1. Отчет АТС'!$A:$A,$A156,'[1]1. Отчет АТС'!$B:$B,4)</f>
        <v>196.09</v>
      </c>
      <c r="G156" s="34">
        <f>SUMIFS('[1]1. Отчет АТС'!$D:$D,'[1]1. Отчет АТС'!$A:$A,$A156,'[1]1. Отчет АТС'!$B:$B,5)</f>
        <v>244.46</v>
      </c>
      <c r="H156" s="34">
        <f>SUMIFS('[1]1. Отчет АТС'!$D:$D,'[1]1. Отчет АТС'!$A:$A,$A156,'[1]1. Отчет АТС'!$B:$B,6)</f>
        <v>52.85</v>
      </c>
      <c r="I156" s="34">
        <f>SUMIFS('[1]1. Отчет АТС'!$D:$D,'[1]1. Отчет АТС'!$A:$A,$A156,'[1]1. Отчет АТС'!$B:$B,7)</f>
        <v>323.07</v>
      </c>
      <c r="J156" s="34">
        <f>SUMIFS('[1]1. Отчет АТС'!$D:$D,'[1]1. Отчет АТС'!$A:$A,$A156,'[1]1. Отчет АТС'!$B:$B,8)</f>
        <v>0</v>
      </c>
      <c r="K156" s="34">
        <f>SUMIFS('[1]1. Отчет АТС'!$D:$D,'[1]1. Отчет АТС'!$A:$A,$A156,'[1]1. Отчет АТС'!$B:$B,9)</f>
        <v>0</v>
      </c>
      <c r="L156" s="34">
        <f>SUMIFS('[1]1. Отчет АТС'!$D:$D,'[1]1. Отчет АТС'!$A:$A,$A156,'[1]1. Отчет АТС'!$B:$B,10)</f>
        <v>0</v>
      </c>
      <c r="M156" s="34">
        <f>SUMIFS('[1]1. Отчет АТС'!$D:$D,'[1]1. Отчет АТС'!$A:$A,$A156,'[1]1. Отчет АТС'!$B:$B,11)</f>
        <v>0</v>
      </c>
      <c r="N156" s="34">
        <f>SUMIFS('[1]1. Отчет АТС'!$D:$D,'[1]1. Отчет АТС'!$A:$A,$A156,'[1]1. Отчет АТС'!$B:$B,12)</f>
        <v>0</v>
      </c>
      <c r="O156" s="34">
        <f>SUMIFS('[1]1. Отчет АТС'!$D:$D,'[1]1. Отчет АТС'!$A:$A,$A156,'[1]1. Отчет АТС'!$B:$B,13)</f>
        <v>0</v>
      </c>
      <c r="P156" s="34">
        <f>SUMIFS('[1]1. Отчет АТС'!$D:$D,'[1]1. Отчет АТС'!$A:$A,$A156,'[1]1. Отчет АТС'!$B:$B,14)</f>
        <v>0</v>
      </c>
      <c r="Q156" s="34">
        <f>SUMIFS('[1]1. Отчет АТС'!$D:$D,'[1]1. Отчет АТС'!$A:$A,$A156,'[1]1. Отчет АТС'!$B:$B,15)</f>
        <v>0</v>
      </c>
      <c r="R156" s="34">
        <f>SUMIFS('[1]1. Отчет АТС'!$D:$D,'[1]1. Отчет АТС'!$A:$A,$A156,'[1]1. Отчет АТС'!$B:$B,16)</f>
        <v>0</v>
      </c>
      <c r="S156" s="34">
        <f>SUMIFS('[1]1. Отчет АТС'!$D:$D,'[1]1. Отчет АТС'!$A:$A,$A156,'[1]1. Отчет АТС'!$B:$B,17)</f>
        <v>0</v>
      </c>
      <c r="T156" s="34">
        <f>SUMIFS('[1]1. Отчет АТС'!$D:$D,'[1]1. Отчет АТС'!$A:$A,$A156,'[1]1. Отчет АТС'!$B:$B,18)</f>
        <v>0</v>
      </c>
      <c r="U156" s="34">
        <f>SUMIFS('[1]1. Отчет АТС'!$D:$D,'[1]1. Отчет АТС'!$A:$A,$A156,'[1]1. Отчет АТС'!$B:$B,19)</f>
        <v>0</v>
      </c>
      <c r="V156" s="34">
        <f>SUMIFS('[1]1. Отчет АТС'!$D:$D,'[1]1. Отчет АТС'!$A:$A,$A156,'[1]1. Отчет АТС'!$B:$B,20)</f>
        <v>0</v>
      </c>
      <c r="W156" s="34">
        <f>SUMIFS('[1]1. Отчет АТС'!$D:$D,'[1]1. Отчет АТС'!$A:$A,$A156,'[1]1. Отчет АТС'!$B:$B,21)</f>
        <v>0</v>
      </c>
      <c r="X156" s="34">
        <f>SUMIFS('[1]1. Отчет АТС'!$D:$D,'[1]1. Отчет АТС'!$A:$A,$A156,'[1]1. Отчет АТС'!$B:$B,22)</f>
        <v>0</v>
      </c>
      <c r="Y156" s="34">
        <f>SUMIFS('[1]1. Отчет АТС'!$D:$D,'[1]1. Отчет АТС'!$A:$A,$A156,'[1]1. Отчет АТС'!$B:$B,23)</f>
        <v>0</v>
      </c>
    </row>
    <row r="157" spans="1:25" ht="15">
      <c r="A157" s="33">
        <v>45454</v>
      </c>
      <c r="B157" s="34">
        <f>SUMIFS('[1]1. Отчет АТС'!$D:$D,'[1]1. Отчет АТС'!$A:$A,$A157,'[1]1. Отчет АТС'!$B:$B,0)</f>
        <v>0</v>
      </c>
      <c r="C157" s="34">
        <f>SUMIFS('[1]1. Отчет АТС'!$D:$D,'[1]1. Отчет АТС'!$A:$A,$A157,'[1]1. Отчет АТС'!$B:$B,1)</f>
        <v>0</v>
      </c>
      <c r="D157" s="34">
        <f>SUMIFS('[1]1. Отчет АТС'!$D:$D,'[1]1. Отчет АТС'!$A:$A,$A157,'[1]1. Отчет АТС'!$B:$B,2)</f>
        <v>0</v>
      </c>
      <c r="E157" s="34">
        <f>SUMIFS('[1]1. Отчет АТС'!$D:$D,'[1]1. Отчет АТС'!$A:$A,$A157,'[1]1. Отчет АТС'!$B:$B,3)</f>
        <v>0</v>
      </c>
      <c r="F157" s="34">
        <f>SUMIFS('[1]1. Отчет АТС'!$D:$D,'[1]1. Отчет АТС'!$A:$A,$A157,'[1]1. Отчет АТС'!$B:$B,4)</f>
        <v>14.35</v>
      </c>
      <c r="G157" s="34">
        <f>SUMIFS('[1]1. Отчет АТС'!$D:$D,'[1]1. Отчет АТС'!$A:$A,$A157,'[1]1. Отчет АТС'!$B:$B,5)</f>
        <v>976.43</v>
      </c>
      <c r="H157" s="34">
        <f>SUMIFS('[1]1. Отчет АТС'!$D:$D,'[1]1. Отчет АТС'!$A:$A,$A157,'[1]1. Отчет АТС'!$B:$B,6)</f>
        <v>56.09</v>
      </c>
      <c r="I157" s="34">
        <f>SUMIFS('[1]1. Отчет АТС'!$D:$D,'[1]1. Отчет АТС'!$A:$A,$A157,'[1]1. Отчет АТС'!$B:$B,7)</f>
        <v>235.06</v>
      </c>
      <c r="J157" s="34">
        <f>SUMIFS('[1]1. Отчет АТС'!$D:$D,'[1]1. Отчет АТС'!$A:$A,$A157,'[1]1. Отчет АТС'!$B:$B,8)</f>
        <v>183.17</v>
      </c>
      <c r="K157" s="34">
        <f>SUMIFS('[1]1. Отчет АТС'!$D:$D,'[1]1. Отчет АТС'!$A:$A,$A157,'[1]1. Отчет АТС'!$B:$B,9)</f>
        <v>0</v>
      </c>
      <c r="L157" s="34">
        <f>SUMIFS('[1]1. Отчет АТС'!$D:$D,'[1]1. Отчет АТС'!$A:$A,$A157,'[1]1. Отчет АТС'!$B:$B,10)</f>
        <v>0</v>
      </c>
      <c r="M157" s="34">
        <f>SUMIFS('[1]1. Отчет АТС'!$D:$D,'[1]1. Отчет АТС'!$A:$A,$A157,'[1]1. Отчет АТС'!$B:$B,11)</f>
        <v>0</v>
      </c>
      <c r="N157" s="34">
        <f>SUMIFS('[1]1. Отчет АТС'!$D:$D,'[1]1. Отчет АТС'!$A:$A,$A157,'[1]1. Отчет АТС'!$B:$B,12)</f>
        <v>0</v>
      </c>
      <c r="O157" s="34">
        <f>SUMIFS('[1]1. Отчет АТС'!$D:$D,'[1]1. Отчет АТС'!$A:$A,$A157,'[1]1. Отчет АТС'!$B:$B,13)</f>
        <v>0</v>
      </c>
      <c r="P157" s="34">
        <f>SUMIFS('[1]1. Отчет АТС'!$D:$D,'[1]1. Отчет АТС'!$A:$A,$A157,'[1]1. Отчет АТС'!$B:$B,14)</f>
        <v>121.1</v>
      </c>
      <c r="Q157" s="34">
        <f>SUMIFS('[1]1. Отчет АТС'!$D:$D,'[1]1. Отчет АТС'!$A:$A,$A157,'[1]1. Отчет АТС'!$B:$B,15)</f>
        <v>413.34</v>
      </c>
      <c r="R157" s="34">
        <f>SUMIFS('[1]1. Отчет АТС'!$D:$D,'[1]1. Отчет АТС'!$A:$A,$A157,'[1]1. Отчет АТС'!$B:$B,16)</f>
        <v>86.1</v>
      </c>
      <c r="S157" s="34">
        <f>SUMIFS('[1]1. Отчет АТС'!$D:$D,'[1]1. Отчет АТС'!$A:$A,$A157,'[1]1. Отчет АТС'!$B:$B,17)</f>
        <v>0</v>
      </c>
      <c r="T157" s="34">
        <f>SUMIFS('[1]1. Отчет АТС'!$D:$D,'[1]1. Отчет АТС'!$A:$A,$A157,'[1]1. Отчет АТС'!$B:$B,18)</f>
        <v>0</v>
      </c>
      <c r="U157" s="34">
        <f>SUMIFS('[1]1. Отчет АТС'!$D:$D,'[1]1. Отчет АТС'!$A:$A,$A157,'[1]1. Отчет АТС'!$B:$B,19)</f>
        <v>0</v>
      </c>
      <c r="V157" s="34">
        <f>SUMIFS('[1]1. Отчет АТС'!$D:$D,'[1]1. Отчет АТС'!$A:$A,$A157,'[1]1. Отчет АТС'!$B:$B,20)</f>
        <v>0</v>
      </c>
      <c r="W157" s="34">
        <f>SUMIFS('[1]1. Отчет АТС'!$D:$D,'[1]1. Отчет АТС'!$A:$A,$A157,'[1]1. Отчет АТС'!$B:$B,21)</f>
        <v>0</v>
      </c>
      <c r="X157" s="34">
        <f>SUMIFS('[1]1. Отчет АТС'!$D:$D,'[1]1. Отчет АТС'!$A:$A,$A157,'[1]1. Отчет АТС'!$B:$B,22)</f>
        <v>0</v>
      </c>
      <c r="Y157" s="34">
        <f>SUMIFS('[1]1. Отчет АТС'!$D:$D,'[1]1. Отчет АТС'!$A:$A,$A157,'[1]1. Отчет АТС'!$B:$B,23)</f>
        <v>0</v>
      </c>
    </row>
    <row r="158" spans="1:25" ht="15">
      <c r="A158" s="33">
        <v>45455</v>
      </c>
      <c r="B158" s="34">
        <f>SUMIFS('[1]1. Отчет АТС'!$D:$D,'[1]1. Отчет АТС'!$A:$A,$A158,'[1]1. Отчет АТС'!$B:$B,0)</f>
        <v>0</v>
      </c>
      <c r="C158" s="34">
        <f>SUMIFS('[1]1. Отчет АТС'!$D:$D,'[1]1. Отчет АТС'!$A:$A,$A158,'[1]1. Отчет АТС'!$B:$B,1)</f>
        <v>54.22</v>
      </c>
      <c r="D158" s="34">
        <f>SUMIFS('[1]1. Отчет АТС'!$D:$D,'[1]1. Отчет АТС'!$A:$A,$A158,'[1]1. Отчет АТС'!$B:$B,2)</f>
        <v>151.93</v>
      </c>
      <c r="E158" s="34">
        <f>SUMIFS('[1]1. Отчет АТС'!$D:$D,'[1]1. Отчет АТС'!$A:$A,$A158,'[1]1. Отчет АТС'!$B:$B,3)</f>
        <v>51.15</v>
      </c>
      <c r="F158" s="34">
        <f>SUMIFS('[1]1. Отчет АТС'!$D:$D,'[1]1. Отчет АТС'!$A:$A,$A158,'[1]1. Отчет АТС'!$B:$B,4)</f>
        <v>85.7</v>
      </c>
      <c r="G158" s="34">
        <f>SUMIFS('[1]1. Отчет АТС'!$D:$D,'[1]1. Отчет АТС'!$A:$A,$A158,'[1]1. Отчет АТС'!$B:$B,5)</f>
        <v>197.39</v>
      </c>
      <c r="H158" s="34">
        <f>SUMIFS('[1]1. Отчет АТС'!$D:$D,'[1]1. Отчет АТС'!$A:$A,$A158,'[1]1. Отчет АТС'!$B:$B,6)</f>
        <v>192.32</v>
      </c>
      <c r="I158" s="34">
        <f>SUMIFS('[1]1. Отчет АТС'!$D:$D,'[1]1. Отчет АТС'!$A:$A,$A158,'[1]1. Отчет АТС'!$B:$B,7)</f>
        <v>189.55</v>
      </c>
      <c r="J158" s="34">
        <f>SUMIFS('[1]1. Отчет АТС'!$D:$D,'[1]1. Отчет АТС'!$A:$A,$A158,'[1]1. Отчет АТС'!$B:$B,8)</f>
        <v>498</v>
      </c>
      <c r="K158" s="34">
        <f>SUMIFS('[1]1. Отчет АТС'!$D:$D,'[1]1. Отчет АТС'!$A:$A,$A158,'[1]1. Отчет АТС'!$B:$B,9)</f>
        <v>48.05</v>
      </c>
      <c r="L158" s="34">
        <f>SUMIFS('[1]1. Отчет АТС'!$D:$D,'[1]1. Отчет АТС'!$A:$A,$A158,'[1]1. Отчет АТС'!$B:$B,10)</f>
        <v>0</v>
      </c>
      <c r="M158" s="34">
        <f>SUMIFS('[1]1. Отчет АТС'!$D:$D,'[1]1. Отчет АТС'!$A:$A,$A158,'[1]1. Отчет АТС'!$B:$B,11)</f>
        <v>0</v>
      </c>
      <c r="N158" s="34">
        <f>SUMIFS('[1]1. Отчет АТС'!$D:$D,'[1]1. Отчет АТС'!$A:$A,$A158,'[1]1. Отчет АТС'!$B:$B,12)</f>
        <v>16.68</v>
      </c>
      <c r="O158" s="34">
        <f>SUMIFS('[1]1. Отчет АТС'!$D:$D,'[1]1. Отчет АТС'!$A:$A,$A158,'[1]1. Отчет АТС'!$B:$B,13)</f>
        <v>15.69</v>
      </c>
      <c r="P158" s="34">
        <f>SUMIFS('[1]1. Отчет АТС'!$D:$D,'[1]1. Отчет АТС'!$A:$A,$A158,'[1]1. Отчет АТС'!$B:$B,14)</f>
        <v>25.31</v>
      </c>
      <c r="Q158" s="34">
        <f>SUMIFS('[1]1. Отчет АТС'!$D:$D,'[1]1. Отчет АТС'!$A:$A,$A158,'[1]1. Отчет АТС'!$B:$B,15)</f>
        <v>42.71</v>
      </c>
      <c r="R158" s="34">
        <f>SUMIFS('[1]1. Отчет АТС'!$D:$D,'[1]1. Отчет АТС'!$A:$A,$A158,'[1]1. Отчет АТС'!$B:$B,16)</f>
        <v>19.600000000000001</v>
      </c>
      <c r="S158" s="34">
        <f>SUMIFS('[1]1. Отчет АТС'!$D:$D,'[1]1. Отчет АТС'!$A:$A,$A158,'[1]1. Отчет АТС'!$B:$B,17)</f>
        <v>5.99</v>
      </c>
      <c r="T158" s="34">
        <f>SUMIFS('[1]1. Отчет АТС'!$D:$D,'[1]1. Отчет АТС'!$A:$A,$A158,'[1]1. Отчет АТС'!$B:$B,18)</f>
        <v>2.63</v>
      </c>
      <c r="U158" s="34">
        <f>SUMIFS('[1]1. Отчет АТС'!$D:$D,'[1]1. Отчет АТС'!$A:$A,$A158,'[1]1. Отчет АТС'!$B:$B,19)</f>
        <v>39.549999999999997</v>
      </c>
      <c r="V158" s="34">
        <f>SUMIFS('[1]1. Отчет АТС'!$D:$D,'[1]1. Отчет АТС'!$A:$A,$A158,'[1]1. Отчет АТС'!$B:$B,20)</f>
        <v>36.71</v>
      </c>
      <c r="W158" s="34">
        <f>SUMIFS('[1]1. Отчет АТС'!$D:$D,'[1]1. Отчет АТС'!$A:$A,$A158,'[1]1. Отчет АТС'!$B:$B,21)</f>
        <v>0</v>
      </c>
      <c r="X158" s="34">
        <f>SUMIFS('[1]1. Отчет АТС'!$D:$D,'[1]1. Отчет АТС'!$A:$A,$A158,'[1]1. Отчет АТС'!$B:$B,22)</f>
        <v>36.99</v>
      </c>
      <c r="Y158" s="34">
        <f>SUMIFS('[1]1. Отчет АТС'!$D:$D,'[1]1. Отчет АТС'!$A:$A,$A158,'[1]1. Отчет АТС'!$B:$B,23)</f>
        <v>0</v>
      </c>
    </row>
    <row r="159" spans="1:25" ht="15">
      <c r="A159" s="33">
        <v>45456</v>
      </c>
      <c r="B159" s="34">
        <f>SUMIFS('[1]1. Отчет АТС'!$D:$D,'[1]1. Отчет АТС'!$A:$A,$A159,'[1]1. Отчет АТС'!$B:$B,0)</f>
        <v>0</v>
      </c>
      <c r="C159" s="34">
        <f>SUMIFS('[1]1. Отчет АТС'!$D:$D,'[1]1. Отчет АТС'!$A:$A,$A159,'[1]1. Отчет АТС'!$B:$B,1)</f>
        <v>0</v>
      </c>
      <c r="D159" s="34">
        <f>SUMIFS('[1]1. Отчет АТС'!$D:$D,'[1]1. Отчет АТС'!$A:$A,$A159,'[1]1. Отчет АТС'!$B:$B,2)</f>
        <v>0</v>
      </c>
      <c r="E159" s="34">
        <f>SUMIFS('[1]1. Отчет АТС'!$D:$D,'[1]1. Отчет АТС'!$A:$A,$A159,'[1]1. Отчет АТС'!$B:$B,3)</f>
        <v>0</v>
      </c>
      <c r="F159" s="34">
        <f>SUMIFS('[1]1. Отчет АТС'!$D:$D,'[1]1. Отчет АТС'!$A:$A,$A159,'[1]1. Отчет АТС'!$B:$B,4)</f>
        <v>192.18</v>
      </c>
      <c r="G159" s="34">
        <f>SUMIFS('[1]1. Отчет АТС'!$D:$D,'[1]1. Отчет АТС'!$A:$A,$A159,'[1]1. Отчет АТС'!$B:$B,5)</f>
        <v>120.77</v>
      </c>
      <c r="H159" s="34">
        <f>SUMIFS('[1]1. Отчет АТС'!$D:$D,'[1]1. Отчет АТС'!$A:$A,$A159,'[1]1. Отчет АТС'!$B:$B,6)</f>
        <v>103.12</v>
      </c>
      <c r="I159" s="34">
        <f>SUMIFS('[1]1. Отчет АТС'!$D:$D,'[1]1. Отчет АТС'!$A:$A,$A159,'[1]1. Отчет АТС'!$B:$B,7)</f>
        <v>336.63</v>
      </c>
      <c r="J159" s="34">
        <f>SUMIFS('[1]1. Отчет АТС'!$D:$D,'[1]1. Отчет АТС'!$A:$A,$A159,'[1]1. Отчет АТС'!$B:$B,8)</f>
        <v>0</v>
      </c>
      <c r="K159" s="34">
        <f>SUMIFS('[1]1. Отчет АТС'!$D:$D,'[1]1. Отчет АТС'!$A:$A,$A159,'[1]1. Отчет АТС'!$B:$B,9)</f>
        <v>32.590000000000003</v>
      </c>
      <c r="L159" s="34">
        <f>SUMIFS('[1]1. Отчет АТС'!$D:$D,'[1]1. Отчет АТС'!$A:$A,$A159,'[1]1. Отчет АТС'!$B:$B,10)</f>
        <v>188.06</v>
      </c>
      <c r="M159" s="34">
        <f>SUMIFS('[1]1. Отчет АТС'!$D:$D,'[1]1. Отчет АТС'!$A:$A,$A159,'[1]1. Отчет АТС'!$B:$B,11)</f>
        <v>265.08999999999997</v>
      </c>
      <c r="N159" s="34">
        <f>SUMIFS('[1]1. Отчет АТС'!$D:$D,'[1]1. Отчет АТС'!$A:$A,$A159,'[1]1. Отчет АТС'!$B:$B,12)</f>
        <v>721.76</v>
      </c>
      <c r="O159" s="34">
        <f>SUMIFS('[1]1. Отчет АТС'!$D:$D,'[1]1. Отчет АТС'!$A:$A,$A159,'[1]1. Отчет АТС'!$B:$B,13)</f>
        <v>746.96</v>
      </c>
      <c r="P159" s="34">
        <f>SUMIFS('[1]1. Отчет АТС'!$D:$D,'[1]1. Отчет АТС'!$A:$A,$A159,'[1]1. Отчет АТС'!$B:$B,14)</f>
        <v>741.17</v>
      </c>
      <c r="Q159" s="34">
        <f>SUMIFS('[1]1. Отчет АТС'!$D:$D,'[1]1. Отчет АТС'!$A:$A,$A159,'[1]1. Отчет АТС'!$B:$B,15)</f>
        <v>817.96</v>
      </c>
      <c r="R159" s="34">
        <f>SUMIFS('[1]1. Отчет АТС'!$D:$D,'[1]1. Отчет АТС'!$A:$A,$A159,'[1]1. Отчет АТС'!$B:$B,16)</f>
        <v>645.23</v>
      </c>
      <c r="S159" s="34">
        <f>SUMIFS('[1]1. Отчет АТС'!$D:$D,'[1]1. Отчет АТС'!$A:$A,$A159,'[1]1. Отчет АТС'!$B:$B,17)</f>
        <v>505.86</v>
      </c>
      <c r="T159" s="34">
        <f>SUMIFS('[1]1. Отчет АТС'!$D:$D,'[1]1. Отчет АТС'!$A:$A,$A159,'[1]1. Отчет АТС'!$B:$B,18)</f>
        <v>231.52</v>
      </c>
      <c r="U159" s="34">
        <f>SUMIFS('[1]1. Отчет АТС'!$D:$D,'[1]1. Отчет АТС'!$A:$A,$A159,'[1]1. Отчет АТС'!$B:$B,19)</f>
        <v>29.38</v>
      </c>
      <c r="V159" s="34">
        <f>SUMIFS('[1]1. Отчет АТС'!$D:$D,'[1]1. Отчет АТС'!$A:$A,$A159,'[1]1. Отчет АТС'!$B:$B,20)</f>
        <v>183.4</v>
      </c>
      <c r="W159" s="34">
        <f>SUMIFS('[1]1. Отчет АТС'!$D:$D,'[1]1. Отчет АТС'!$A:$A,$A159,'[1]1. Отчет АТС'!$B:$B,21)</f>
        <v>0</v>
      </c>
      <c r="X159" s="34">
        <f>SUMIFS('[1]1. Отчет АТС'!$D:$D,'[1]1. Отчет АТС'!$A:$A,$A159,'[1]1. Отчет АТС'!$B:$B,22)</f>
        <v>0</v>
      </c>
      <c r="Y159" s="34">
        <f>SUMIFS('[1]1. Отчет АТС'!$D:$D,'[1]1. Отчет АТС'!$A:$A,$A159,'[1]1. Отчет АТС'!$B:$B,23)</f>
        <v>0</v>
      </c>
    </row>
    <row r="160" spans="1:25" ht="15">
      <c r="A160" s="33">
        <v>45457</v>
      </c>
      <c r="B160" s="34">
        <f>SUMIFS('[1]1. Отчет АТС'!$D:$D,'[1]1. Отчет АТС'!$A:$A,$A160,'[1]1. Отчет АТС'!$B:$B,0)</f>
        <v>46.66</v>
      </c>
      <c r="C160" s="34">
        <f>SUMIFS('[1]1. Отчет АТС'!$D:$D,'[1]1. Отчет АТС'!$A:$A,$A160,'[1]1. Отчет АТС'!$B:$B,1)</f>
        <v>18.48</v>
      </c>
      <c r="D160" s="34">
        <f>SUMIFS('[1]1. Отчет АТС'!$D:$D,'[1]1. Отчет АТС'!$A:$A,$A160,'[1]1. Отчет АТС'!$B:$B,2)</f>
        <v>30.91</v>
      </c>
      <c r="E160" s="34">
        <f>SUMIFS('[1]1. Отчет АТС'!$D:$D,'[1]1. Отчет АТС'!$A:$A,$A160,'[1]1. Отчет АТС'!$B:$B,3)</f>
        <v>3.61</v>
      </c>
      <c r="F160" s="34">
        <f>SUMIFS('[1]1. Отчет АТС'!$D:$D,'[1]1. Отчет АТС'!$A:$A,$A160,'[1]1. Отчет АТС'!$B:$B,4)</f>
        <v>77.38</v>
      </c>
      <c r="G160" s="34">
        <f>SUMIFS('[1]1. Отчет АТС'!$D:$D,'[1]1. Отчет АТС'!$A:$A,$A160,'[1]1. Отчет АТС'!$B:$B,5)</f>
        <v>127.17</v>
      </c>
      <c r="H160" s="34">
        <f>SUMIFS('[1]1. Отчет АТС'!$D:$D,'[1]1. Отчет АТС'!$A:$A,$A160,'[1]1. Отчет АТС'!$B:$B,6)</f>
        <v>218.25</v>
      </c>
      <c r="I160" s="34">
        <f>SUMIFS('[1]1. Отчет АТС'!$D:$D,'[1]1. Отчет АТС'!$A:$A,$A160,'[1]1. Отчет АТС'!$B:$B,7)</f>
        <v>471.55</v>
      </c>
      <c r="J160" s="34">
        <f>SUMIFS('[1]1. Отчет АТС'!$D:$D,'[1]1. Отчет АТС'!$A:$A,$A160,'[1]1. Отчет АТС'!$B:$B,8)</f>
        <v>44.43</v>
      </c>
      <c r="K160" s="34">
        <f>SUMIFS('[1]1. Отчет АТС'!$D:$D,'[1]1. Отчет АТС'!$A:$A,$A160,'[1]1. Отчет АТС'!$B:$B,9)</f>
        <v>268.82</v>
      </c>
      <c r="L160" s="34">
        <f>SUMIFS('[1]1. Отчет АТС'!$D:$D,'[1]1. Отчет АТС'!$A:$A,$A160,'[1]1. Отчет АТС'!$B:$B,10)</f>
        <v>185.44</v>
      </c>
      <c r="M160" s="34">
        <f>SUMIFS('[1]1. Отчет АТС'!$D:$D,'[1]1. Отчет АТС'!$A:$A,$A160,'[1]1. Отчет АТС'!$B:$B,11)</f>
        <v>178.96</v>
      </c>
      <c r="N160" s="34">
        <f>SUMIFS('[1]1. Отчет АТС'!$D:$D,'[1]1. Отчет АТС'!$A:$A,$A160,'[1]1. Отчет АТС'!$B:$B,12)</f>
        <v>91.79</v>
      </c>
      <c r="O160" s="34">
        <f>SUMIFS('[1]1. Отчет АТС'!$D:$D,'[1]1. Отчет АТС'!$A:$A,$A160,'[1]1. Отчет АТС'!$B:$B,13)</f>
        <v>306.25</v>
      </c>
      <c r="P160" s="34">
        <f>SUMIFS('[1]1. Отчет АТС'!$D:$D,'[1]1. Отчет АТС'!$A:$A,$A160,'[1]1. Отчет АТС'!$B:$B,14)</f>
        <v>714.11</v>
      </c>
      <c r="Q160" s="34">
        <f>SUMIFS('[1]1. Отчет АТС'!$D:$D,'[1]1. Отчет АТС'!$A:$A,$A160,'[1]1. Отчет АТС'!$B:$B,15)</f>
        <v>547.20000000000005</v>
      </c>
      <c r="R160" s="34">
        <f>SUMIFS('[1]1. Отчет АТС'!$D:$D,'[1]1. Отчет АТС'!$A:$A,$A160,'[1]1. Отчет АТС'!$B:$B,16)</f>
        <v>360.41</v>
      </c>
      <c r="S160" s="34">
        <f>SUMIFS('[1]1. Отчет АТС'!$D:$D,'[1]1. Отчет АТС'!$A:$A,$A160,'[1]1. Отчет АТС'!$B:$B,17)</f>
        <v>273.95999999999998</v>
      </c>
      <c r="T160" s="34">
        <f>SUMIFS('[1]1. Отчет АТС'!$D:$D,'[1]1. Отчет АТС'!$A:$A,$A160,'[1]1. Отчет АТС'!$B:$B,18)</f>
        <v>513.80999999999995</v>
      </c>
      <c r="U160" s="34">
        <f>SUMIFS('[1]1. Отчет АТС'!$D:$D,'[1]1. Отчет АТС'!$A:$A,$A160,'[1]1. Отчет АТС'!$B:$B,19)</f>
        <v>29.86</v>
      </c>
      <c r="V160" s="34">
        <f>SUMIFS('[1]1. Отчет АТС'!$D:$D,'[1]1. Отчет АТС'!$A:$A,$A160,'[1]1. Отчет АТС'!$B:$B,20)</f>
        <v>7.16</v>
      </c>
      <c r="W160" s="34">
        <f>SUMIFS('[1]1. Отчет АТС'!$D:$D,'[1]1. Отчет АТС'!$A:$A,$A160,'[1]1. Отчет АТС'!$B:$B,21)</f>
        <v>0</v>
      </c>
      <c r="X160" s="34">
        <f>SUMIFS('[1]1. Отчет АТС'!$D:$D,'[1]1. Отчет АТС'!$A:$A,$A160,'[1]1. Отчет АТС'!$B:$B,22)</f>
        <v>0</v>
      </c>
      <c r="Y160" s="34">
        <f>SUMIFS('[1]1. Отчет АТС'!$D:$D,'[1]1. Отчет АТС'!$A:$A,$A160,'[1]1. Отчет АТС'!$B:$B,23)</f>
        <v>0</v>
      </c>
    </row>
    <row r="161" spans="1:25" ht="15">
      <c r="A161" s="33">
        <v>45458</v>
      </c>
      <c r="B161" s="34">
        <f>SUMIFS('[1]1. Отчет АТС'!$D:$D,'[1]1. Отчет АТС'!$A:$A,$A161,'[1]1. Отчет АТС'!$B:$B,0)</f>
        <v>0</v>
      </c>
      <c r="C161" s="34">
        <f>SUMIFS('[1]1. Отчет АТС'!$D:$D,'[1]1. Отчет АТС'!$A:$A,$A161,'[1]1. Отчет АТС'!$B:$B,1)</f>
        <v>0</v>
      </c>
      <c r="D161" s="34">
        <f>SUMIFS('[1]1. Отчет АТС'!$D:$D,'[1]1. Отчет АТС'!$A:$A,$A161,'[1]1. Отчет АТС'!$B:$B,2)</f>
        <v>0</v>
      </c>
      <c r="E161" s="34">
        <f>SUMIFS('[1]1. Отчет АТС'!$D:$D,'[1]1. Отчет АТС'!$A:$A,$A161,'[1]1. Отчет АТС'!$B:$B,3)</f>
        <v>27.48</v>
      </c>
      <c r="F161" s="34">
        <f>SUMIFS('[1]1. Отчет АТС'!$D:$D,'[1]1. Отчет АТС'!$A:$A,$A161,'[1]1. Отчет АТС'!$B:$B,4)</f>
        <v>138.29</v>
      </c>
      <c r="G161" s="34">
        <f>SUMIFS('[1]1. Отчет АТС'!$D:$D,'[1]1. Отчет АТС'!$A:$A,$A161,'[1]1. Отчет АТС'!$B:$B,5)</f>
        <v>156.07</v>
      </c>
      <c r="H161" s="34">
        <f>SUMIFS('[1]1. Отчет АТС'!$D:$D,'[1]1. Отчет АТС'!$A:$A,$A161,'[1]1. Отчет АТС'!$B:$B,6)</f>
        <v>152.62</v>
      </c>
      <c r="I161" s="34">
        <f>SUMIFS('[1]1. Отчет АТС'!$D:$D,'[1]1. Отчет АТС'!$A:$A,$A161,'[1]1. Отчет АТС'!$B:$B,7)</f>
        <v>277.43</v>
      </c>
      <c r="J161" s="34">
        <f>SUMIFS('[1]1. Отчет АТС'!$D:$D,'[1]1. Отчет АТС'!$A:$A,$A161,'[1]1. Отчет АТС'!$B:$B,8)</f>
        <v>380.69</v>
      </c>
      <c r="K161" s="34">
        <f>SUMIFS('[1]1. Отчет АТС'!$D:$D,'[1]1. Отчет АТС'!$A:$A,$A161,'[1]1. Отчет АТС'!$B:$B,9)</f>
        <v>0</v>
      </c>
      <c r="L161" s="34">
        <f>SUMIFS('[1]1. Отчет АТС'!$D:$D,'[1]1. Отчет АТС'!$A:$A,$A161,'[1]1. Отчет АТС'!$B:$B,10)</f>
        <v>5.32</v>
      </c>
      <c r="M161" s="34">
        <f>SUMIFS('[1]1. Отчет АТС'!$D:$D,'[1]1. Отчет АТС'!$A:$A,$A161,'[1]1. Отчет АТС'!$B:$B,11)</f>
        <v>0</v>
      </c>
      <c r="N161" s="34">
        <f>SUMIFS('[1]1. Отчет АТС'!$D:$D,'[1]1. Отчет АТС'!$A:$A,$A161,'[1]1. Отчет АТС'!$B:$B,12)</f>
        <v>22.62</v>
      </c>
      <c r="O161" s="34">
        <f>SUMIFS('[1]1. Отчет АТС'!$D:$D,'[1]1. Отчет АТС'!$A:$A,$A161,'[1]1. Отчет АТС'!$B:$B,13)</f>
        <v>18.03</v>
      </c>
      <c r="P161" s="34">
        <f>SUMIFS('[1]1. Отчет АТС'!$D:$D,'[1]1. Отчет АТС'!$A:$A,$A161,'[1]1. Отчет АТС'!$B:$B,14)</f>
        <v>14.83</v>
      </c>
      <c r="Q161" s="34">
        <f>SUMIFS('[1]1. Отчет АТС'!$D:$D,'[1]1. Отчет АТС'!$A:$A,$A161,'[1]1. Отчет АТС'!$B:$B,15)</f>
        <v>56.23</v>
      </c>
      <c r="R161" s="34">
        <f>SUMIFS('[1]1. Отчет АТС'!$D:$D,'[1]1. Отчет АТС'!$A:$A,$A161,'[1]1. Отчет АТС'!$B:$B,16)</f>
        <v>60</v>
      </c>
      <c r="S161" s="34">
        <f>SUMIFS('[1]1. Отчет АТС'!$D:$D,'[1]1. Отчет АТС'!$A:$A,$A161,'[1]1. Отчет АТС'!$B:$B,17)</f>
        <v>0</v>
      </c>
      <c r="T161" s="34">
        <f>SUMIFS('[1]1. Отчет АТС'!$D:$D,'[1]1. Отчет АТС'!$A:$A,$A161,'[1]1. Отчет АТС'!$B:$B,18)</f>
        <v>0</v>
      </c>
      <c r="U161" s="34">
        <f>SUMIFS('[1]1. Отчет АТС'!$D:$D,'[1]1. Отчет АТС'!$A:$A,$A161,'[1]1. Отчет АТС'!$B:$B,19)</f>
        <v>0</v>
      </c>
      <c r="V161" s="34">
        <f>SUMIFS('[1]1. Отчет АТС'!$D:$D,'[1]1. Отчет АТС'!$A:$A,$A161,'[1]1. Отчет АТС'!$B:$B,20)</f>
        <v>0</v>
      </c>
      <c r="W161" s="34">
        <f>SUMIFS('[1]1. Отчет АТС'!$D:$D,'[1]1. Отчет АТС'!$A:$A,$A161,'[1]1. Отчет АТС'!$B:$B,21)</f>
        <v>0</v>
      </c>
      <c r="X161" s="34">
        <f>SUMIFS('[1]1. Отчет АТС'!$D:$D,'[1]1. Отчет АТС'!$A:$A,$A161,'[1]1. Отчет АТС'!$B:$B,22)</f>
        <v>0</v>
      </c>
      <c r="Y161" s="34">
        <f>SUMIFS('[1]1. Отчет АТС'!$D:$D,'[1]1. Отчет АТС'!$A:$A,$A161,'[1]1. Отчет АТС'!$B:$B,23)</f>
        <v>0</v>
      </c>
    </row>
    <row r="162" spans="1:25" ht="15">
      <c r="A162" s="33">
        <v>45459</v>
      </c>
      <c r="B162" s="34">
        <f>SUMIFS('[1]1. Отчет АТС'!$D:$D,'[1]1. Отчет АТС'!$A:$A,$A162,'[1]1. Отчет АТС'!$B:$B,0)</f>
        <v>0</v>
      </c>
      <c r="C162" s="34">
        <f>SUMIFS('[1]1. Отчет АТС'!$D:$D,'[1]1. Отчет АТС'!$A:$A,$A162,'[1]1. Отчет АТС'!$B:$B,1)</f>
        <v>0</v>
      </c>
      <c r="D162" s="34">
        <f>SUMIFS('[1]1. Отчет АТС'!$D:$D,'[1]1. Отчет АТС'!$A:$A,$A162,'[1]1. Отчет АТС'!$B:$B,2)</f>
        <v>0</v>
      </c>
      <c r="E162" s="34">
        <f>SUMIFS('[1]1. Отчет АТС'!$D:$D,'[1]1. Отчет АТС'!$A:$A,$A162,'[1]1. Отчет АТС'!$B:$B,3)</f>
        <v>0</v>
      </c>
      <c r="F162" s="34">
        <f>SUMIFS('[1]1. Отчет АТС'!$D:$D,'[1]1. Отчет АТС'!$A:$A,$A162,'[1]1. Отчет АТС'!$B:$B,4)</f>
        <v>0</v>
      </c>
      <c r="G162" s="34">
        <f>SUMIFS('[1]1. Отчет АТС'!$D:$D,'[1]1. Отчет АТС'!$A:$A,$A162,'[1]1. Отчет АТС'!$B:$B,5)</f>
        <v>0</v>
      </c>
      <c r="H162" s="34">
        <f>SUMIFS('[1]1. Отчет АТС'!$D:$D,'[1]1. Отчет АТС'!$A:$A,$A162,'[1]1. Отчет АТС'!$B:$B,6)</f>
        <v>0</v>
      </c>
      <c r="I162" s="34">
        <f>SUMIFS('[1]1. Отчет АТС'!$D:$D,'[1]1. Отчет АТС'!$A:$A,$A162,'[1]1. Отчет АТС'!$B:$B,7)</f>
        <v>133.93</v>
      </c>
      <c r="J162" s="34">
        <f>SUMIFS('[1]1. Отчет АТС'!$D:$D,'[1]1. Отчет АТС'!$A:$A,$A162,'[1]1. Отчет АТС'!$B:$B,8)</f>
        <v>320.33</v>
      </c>
      <c r="K162" s="34">
        <f>SUMIFS('[1]1. Отчет АТС'!$D:$D,'[1]1. Отчет АТС'!$A:$A,$A162,'[1]1. Отчет АТС'!$B:$B,9)</f>
        <v>42.17</v>
      </c>
      <c r="L162" s="34">
        <f>SUMIFS('[1]1. Отчет АТС'!$D:$D,'[1]1. Отчет АТС'!$A:$A,$A162,'[1]1. Отчет АТС'!$B:$B,10)</f>
        <v>0</v>
      </c>
      <c r="M162" s="34">
        <f>SUMIFS('[1]1. Отчет АТС'!$D:$D,'[1]1. Отчет АТС'!$A:$A,$A162,'[1]1. Отчет АТС'!$B:$B,11)</f>
        <v>0</v>
      </c>
      <c r="N162" s="34">
        <f>SUMIFS('[1]1. Отчет АТС'!$D:$D,'[1]1. Отчет АТС'!$A:$A,$A162,'[1]1. Отчет АТС'!$B:$B,12)</f>
        <v>0</v>
      </c>
      <c r="O162" s="34">
        <f>SUMIFS('[1]1. Отчет АТС'!$D:$D,'[1]1. Отчет АТС'!$A:$A,$A162,'[1]1. Отчет АТС'!$B:$B,13)</f>
        <v>0</v>
      </c>
      <c r="P162" s="34">
        <f>SUMIFS('[1]1. Отчет АТС'!$D:$D,'[1]1. Отчет АТС'!$A:$A,$A162,'[1]1. Отчет АТС'!$B:$B,14)</f>
        <v>0</v>
      </c>
      <c r="Q162" s="34">
        <f>SUMIFS('[1]1. Отчет АТС'!$D:$D,'[1]1. Отчет АТС'!$A:$A,$A162,'[1]1. Отчет АТС'!$B:$B,15)</f>
        <v>0</v>
      </c>
      <c r="R162" s="34">
        <f>SUMIFS('[1]1. Отчет АТС'!$D:$D,'[1]1. Отчет АТС'!$A:$A,$A162,'[1]1. Отчет АТС'!$B:$B,16)</f>
        <v>0</v>
      </c>
      <c r="S162" s="34">
        <f>SUMIFS('[1]1. Отчет АТС'!$D:$D,'[1]1. Отчет АТС'!$A:$A,$A162,'[1]1. Отчет АТС'!$B:$B,17)</f>
        <v>0</v>
      </c>
      <c r="T162" s="34">
        <f>SUMIFS('[1]1. Отчет АТС'!$D:$D,'[1]1. Отчет АТС'!$A:$A,$A162,'[1]1. Отчет АТС'!$B:$B,18)</f>
        <v>0</v>
      </c>
      <c r="U162" s="34">
        <f>SUMIFS('[1]1. Отчет АТС'!$D:$D,'[1]1. Отчет АТС'!$A:$A,$A162,'[1]1. Отчет АТС'!$B:$B,19)</f>
        <v>0</v>
      </c>
      <c r="V162" s="34">
        <f>SUMIFS('[1]1. Отчет АТС'!$D:$D,'[1]1. Отчет АТС'!$A:$A,$A162,'[1]1. Отчет АТС'!$B:$B,20)</f>
        <v>0</v>
      </c>
      <c r="W162" s="34">
        <f>SUMIFS('[1]1. Отчет АТС'!$D:$D,'[1]1. Отчет АТС'!$A:$A,$A162,'[1]1. Отчет АТС'!$B:$B,21)</f>
        <v>0</v>
      </c>
      <c r="X162" s="34">
        <f>SUMIFS('[1]1. Отчет АТС'!$D:$D,'[1]1. Отчет АТС'!$A:$A,$A162,'[1]1. Отчет АТС'!$B:$B,22)</f>
        <v>0</v>
      </c>
      <c r="Y162" s="34">
        <f>SUMIFS('[1]1. Отчет АТС'!$D:$D,'[1]1. Отчет АТС'!$A:$A,$A162,'[1]1. Отчет АТС'!$B:$B,23)</f>
        <v>0</v>
      </c>
    </row>
    <row r="163" spans="1:25" ht="15">
      <c r="A163" s="33">
        <v>45460</v>
      </c>
      <c r="B163" s="34">
        <f>SUMIFS('[1]1. Отчет АТС'!$D:$D,'[1]1. Отчет АТС'!$A:$A,$A163,'[1]1. Отчет АТС'!$B:$B,0)</f>
        <v>4.67</v>
      </c>
      <c r="C163" s="34">
        <f>SUMIFS('[1]1. Отчет АТС'!$D:$D,'[1]1. Отчет АТС'!$A:$A,$A163,'[1]1. Отчет АТС'!$B:$B,1)</f>
        <v>48.8</v>
      </c>
      <c r="D163" s="34">
        <f>SUMIFS('[1]1. Отчет АТС'!$D:$D,'[1]1. Отчет АТС'!$A:$A,$A163,'[1]1. Отчет АТС'!$B:$B,2)</f>
        <v>101.45</v>
      </c>
      <c r="E163" s="34">
        <f>SUMIFS('[1]1. Отчет АТС'!$D:$D,'[1]1. Отчет АТС'!$A:$A,$A163,'[1]1. Отчет АТС'!$B:$B,3)</f>
        <v>112.41</v>
      </c>
      <c r="F163" s="34">
        <f>SUMIFS('[1]1. Отчет АТС'!$D:$D,'[1]1. Отчет АТС'!$A:$A,$A163,'[1]1. Отчет АТС'!$B:$B,4)</f>
        <v>77.290000000000006</v>
      </c>
      <c r="G163" s="34">
        <f>SUMIFS('[1]1. Отчет АТС'!$D:$D,'[1]1. Отчет АТС'!$A:$A,$A163,'[1]1. Отчет АТС'!$B:$B,5)</f>
        <v>143.72999999999999</v>
      </c>
      <c r="H163" s="34">
        <f>SUMIFS('[1]1. Отчет АТС'!$D:$D,'[1]1. Отчет АТС'!$A:$A,$A163,'[1]1. Отчет АТС'!$B:$B,6)</f>
        <v>240.21</v>
      </c>
      <c r="I163" s="34">
        <f>SUMIFS('[1]1. Отчет АТС'!$D:$D,'[1]1. Отчет АТС'!$A:$A,$A163,'[1]1. Отчет АТС'!$B:$B,7)</f>
        <v>327.42</v>
      </c>
      <c r="J163" s="34">
        <f>SUMIFS('[1]1. Отчет АТС'!$D:$D,'[1]1. Отчет АТС'!$A:$A,$A163,'[1]1. Отчет АТС'!$B:$B,8)</f>
        <v>22.77</v>
      </c>
      <c r="K163" s="34">
        <f>SUMIFS('[1]1. Отчет АТС'!$D:$D,'[1]1. Отчет АТС'!$A:$A,$A163,'[1]1. Отчет АТС'!$B:$B,9)</f>
        <v>19.39</v>
      </c>
      <c r="L163" s="34">
        <f>SUMIFS('[1]1. Отчет АТС'!$D:$D,'[1]1. Отчет АТС'!$A:$A,$A163,'[1]1. Отчет АТС'!$B:$B,10)</f>
        <v>116.32</v>
      </c>
      <c r="M163" s="34">
        <f>SUMIFS('[1]1. Отчет АТС'!$D:$D,'[1]1. Отчет АТС'!$A:$A,$A163,'[1]1. Отчет АТС'!$B:$B,11)</f>
        <v>200.91</v>
      </c>
      <c r="N163" s="34">
        <f>SUMIFS('[1]1. Отчет АТС'!$D:$D,'[1]1. Отчет АТС'!$A:$A,$A163,'[1]1. Отчет АТС'!$B:$B,12)</f>
        <v>281.33</v>
      </c>
      <c r="O163" s="34">
        <f>SUMIFS('[1]1. Отчет АТС'!$D:$D,'[1]1. Отчет АТС'!$A:$A,$A163,'[1]1. Отчет АТС'!$B:$B,13)</f>
        <v>307.87</v>
      </c>
      <c r="P163" s="34">
        <f>SUMIFS('[1]1. Отчет АТС'!$D:$D,'[1]1. Отчет АТС'!$A:$A,$A163,'[1]1. Отчет АТС'!$B:$B,14)</f>
        <v>251.16</v>
      </c>
      <c r="Q163" s="34">
        <f>SUMIFS('[1]1. Отчет АТС'!$D:$D,'[1]1. Отчет АТС'!$A:$A,$A163,'[1]1. Отчет АТС'!$B:$B,15)</f>
        <v>244.25</v>
      </c>
      <c r="R163" s="34">
        <f>SUMIFS('[1]1. Отчет АТС'!$D:$D,'[1]1. Отчет АТС'!$A:$A,$A163,'[1]1. Отчет АТС'!$B:$B,16)</f>
        <v>315.61</v>
      </c>
      <c r="S163" s="34">
        <f>SUMIFS('[1]1. Отчет АТС'!$D:$D,'[1]1. Отчет АТС'!$A:$A,$A163,'[1]1. Отчет АТС'!$B:$B,17)</f>
        <v>419.45</v>
      </c>
      <c r="T163" s="34">
        <f>SUMIFS('[1]1. Отчет АТС'!$D:$D,'[1]1. Отчет АТС'!$A:$A,$A163,'[1]1. Отчет АТС'!$B:$B,18)</f>
        <v>255.75</v>
      </c>
      <c r="U163" s="34">
        <f>SUMIFS('[1]1. Отчет АТС'!$D:$D,'[1]1. Отчет АТС'!$A:$A,$A163,'[1]1. Отчет АТС'!$B:$B,19)</f>
        <v>75.36</v>
      </c>
      <c r="V163" s="34">
        <f>SUMIFS('[1]1. Отчет АТС'!$D:$D,'[1]1. Отчет АТС'!$A:$A,$A163,'[1]1. Отчет АТС'!$B:$B,20)</f>
        <v>27.52</v>
      </c>
      <c r="W163" s="34">
        <f>SUMIFS('[1]1. Отчет АТС'!$D:$D,'[1]1. Отчет АТС'!$A:$A,$A163,'[1]1. Отчет АТС'!$B:$B,21)</f>
        <v>20.75</v>
      </c>
      <c r="X163" s="34">
        <f>SUMIFS('[1]1. Отчет АТС'!$D:$D,'[1]1. Отчет АТС'!$A:$A,$A163,'[1]1. Отчет АТС'!$B:$B,22)</f>
        <v>92.96</v>
      </c>
      <c r="Y163" s="34">
        <f>SUMIFS('[1]1. Отчет АТС'!$D:$D,'[1]1. Отчет АТС'!$A:$A,$A163,'[1]1. Отчет АТС'!$B:$B,23)</f>
        <v>0</v>
      </c>
    </row>
    <row r="164" spans="1:25" ht="15">
      <c r="A164" s="33">
        <v>45461</v>
      </c>
      <c r="B164" s="34">
        <f>SUMIFS('[1]1. Отчет АТС'!$D:$D,'[1]1. Отчет АТС'!$A:$A,$A164,'[1]1. Отчет АТС'!$B:$B,0)</f>
        <v>39.64</v>
      </c>
      <c r="C164" s="34">
        <f>SUMIFS('[1]1. Отчет АТС'!$D:$D,'[1]1. Отчет АТС'!$A:$A,$A164,'[1]1. Отчет АТС'!$B:$B,1)</f>
        <v>69.959999999999994</v>
      </c>
      <c r="D164" s="34">
        <f>SUMIFS('[1]1. Отчет АТС'!$D:$D,'[1]1. Отчет АТС'!$A:$A,$A164,'[1]1. Отчет АТС'!$B:$B,2)</f>
        <v>153.76</v>
      </c>
      <c r="E164" s="34">
        <f>SUMIFS('[1]1. Отчет АТС'!$D:$D,'[1]1. Отчет АТС'!$A:$A,$A164,'[1]1. Отчет АТС'!$B:$B,3)</f>
        <v>141.63</v>
      </c>
      <c r="F164" s="34">
        <f>SUMIFS('[1]1. Отчет АТС'!$D:$D,'[1]1. Отчет АТС'!$A:$A,$A164,'[1]1. Отчет АТС'!$B:$B,4)</f>
        <v>192.99</v>
      </c>
      <c r="G164" s="34">
        <f>SUMIFS('[1]1. Отчет АТС'!$D:$D,'[1]1. Отчет АТС'!$A:$A,$A164,'[1]1. Отчет АТС'!$B:$B,5)</f>
        <v>231.58</v>
      </c>
      <c r="H164" s="34">
        <f>SUMIFS('[1]1. Отчет АТС'!$D:$D,'[1]1. Отчет АТС'!$A:$A,$A164,'[1]1. Отчет АТС'!$B:$B,6)</f>
        <v>270.85000000000002</v>
      </c>
      <c r="I164" s="34">
        <f>SUMIFS('[1]1. Отчет АТС'!$D:$D,'[1]1. Отчет АТС'!$A:$A,$A164,'[1]1. Отчет АТС'!$B:$B,7)</f>
        <v>555.01</v>
      </c>
      <c r="J164" s="34">
        <f>SUMIFS('[1]1. Отчет АТС'!$D:$D,'[1]1. Отчет АТС'!$A:$A,$A164,'[1]1. Отчет АТС'!$B:$B,8)</f>
        <v>99.89</v>
      </c>
      <c r="K164" s="34">
        <f>SUMIFS('[1]1. Отчет АТС'!$D:$D,'[1]1. Отчет АТС'!$A:$A,$A164,'[1]1. Отчет АТС'!$B:$B,9)</f>
        <v>492.52</v>
      </c>
      <c r="L164" s="34">
        <f>SUMIFS('[1]1. Отчет АТС'!$D:$D,'[1]1. Отчет АТС'!$A:$A,$A164,'[1]1. Отчет АТС'!$B:$B,10)</f>
        <v>536.75</v>
      </c>
      <c r="M164" s="34">
        <f>SUMIFS('[1]1. Отчет АТС'!$D:$D,'[1]1. Отчет АТС'!$A:$A,$A164,'[1]1. Отчет АТС'!$B:$B,11)</f>
        <v>656.08</v>
      </c>
      <c r="N164" s="34">
        <f>SUMIFS('[1]1. Отчет АТС'!$D:$D,'[1]1. Отчет АТС'!$A:$A,$A164,'[1]1. Отчет АТС'!$B:$B,12)</f>
        <v>1431.5</v>
      </c>
      <c r="O164" s="34">
        <f>SUMIFS('[1]1. Отчет АТС'!$D:$D,'[1]1. Отчет АТС'!$A:$A,$A164,'[1]1. Отчет АТС'!$B:$B,13)</f>
        <v>1585.43</v>
      </c>
      <c r="P164" s="34">
        <f>SUMIFS('[1]1. Отчет АТС'!$D:$D,'[1]1. Отчет АТС'!$A:$A,$A164,'[1]1. Отчет АТС'!$B:$B,14)</f>
        <v>1609.76</v>
      </c>
      <c r="Q164" s="34">
        <f>SUMIFS('[1]1. Отчет АТС'!$D:$D,'[1]1. Отчет АТС'!$A:$A,$A164,'[1]1. Отчет АТС'!$B:$B,15)</f>
        <v>1652.39</v>
      </c>
      <c r="R164" s="34">
        <f>SUMIFS('[1]1. Отчет АТС'!$D:$D,'[1]1. Отчет АТС'!$A:$A,$A164,'[1]1. Отчет АТС'!$B:$B,16)</f>
        <v>935.1</v>
      </c>
      <c r="S164" s="34">
        <f>SUMIFS('[1]1. Отчет АТС'!$D:$D,'[1]1. Отчет АТС'!$A:$A,$A164,'[1]1. Отчет АТС'!$B:$B,17)</f>
        <v>793.19</v>
      </c>
      <c r="T164" s="34">
        <f>SUMIFS('[1]1. Отчет АТС'!$D:$D,'[1]1. Отчет АТС'!$A:$A,$A164,'[1]1. Отчет АТС'!$B:$B,18)</f>
        <v>153.81</v>
      </c>
      <c r="U164" s="34">
        <f>SUMIFS('[1]1. Отчет АТС'!$D:$D,'[1]1. Отчет АТС'!$A:$A,$A164,'[1]1. Отчет АТС'!$B:$B,19)</f>
        <v>72.28</v>
      </c>
      <c r="V164" s="34">
        <f>SUMIFS('[1]1. Отчет АТС'!$D:$D,'[1]1. Отчет АТС'!$A:$A,$A164,'[1]1. Отчет АТС'!$B:$B,20)</f>
        <v>197.06</v>
      </c>
      <c r="W164" s="34">
        <f>SUMIFS('[1]1. Отчет АТС'!$D:$D,'[1]1. Отчет АТС'!$A:$A,$A164,'[1]1. Отчет АТС'!$B:$B,21)</f>
        <v>47.65</v>
      </c>
      <c r="X164" s="34">
        <f>SUMIFS('[1]1. Отчет АТС'!$D:$D,'[1]1. Отчет АТС'!$A:$A,$A164,'[1]1. Отчет АТС'!$B:$B,22)</f>
        <v>0</v>
      </c>
      <c r="Y164" s="34">
        <f>SUMIFS('[1]1. Отчет АТС'!$D:$D,'[1]1. Отчет АТС'!$A:$A,$A164,'[1]1. Отчет АТС'!$B:$B,23)</f>
        <v>0</v>
      </c>
    </row>
    <row r="165" spans="1:25" ht="15">
      <c r="A165" s="33">
        <v>45462</v>
      </c>
      <c r="B165" s="34">
        <f>SUMIFS('[1]1. Отчет АТС'!$D:$D,'[1]1. Отчет АТС'!$A:$A,$A165,'[1]1. Отчет АТС'!$B:$B,0)</f>
        <v>52.27</v>
      </c>
      <c r="C165" s="34">
        <f>SUMIFS('[1]1. Отчет АТС'!$D:$D,'[1]1. Отчет АТС'!$A:$A,$A165,'[1]1. Отчет АТС'!$B:$B,1)</f>
        <v>52.37</v>
      </c>
      <c r="D165" s="34">
        <f>SUMIFS('[1]1. Отчет АТС'!$D:$D,'[1]1. Отчет АТС'!$A:$A,$A165,'[1]1. Отчет АТС'!$B:$B,2)</f>
        <v>144.77000000000001</v>
      </c>
      <c r="E165" s="34">
        <f>SUMIFS('[1]1. Отчет АТС'!$D:$D,'[1]1. Отчет АТС'!$A:$A,$A165,'[1]1. Отчет АТС'!$B:$B,3)</f>
        <v>82.1</v>
      </c>
      <c r="F165" s="34">
        <f>SUMIFS('[1]1. Отчет АТС'!$D:$D,'[1]1. Отчет АТС'!$A:$A,$A165,'[1]1. Отчет АТС'!$B:$B,4)</f>
        <v>246.1</v>
      </c>
      <c r="G165" s="34">
        <f>SUMIFS('[1]1. Отчет АТС'!$D:$D,'[1]1. Отчет АТС'!$A:$A,$A165,'[1]1. Отчет АТС'!$B:$B,5)</f>
        <v>153.18</v>
      </c>
      <c r="H165" s="34">
        <f>SUMIFS('[1]1. Отчет АТС'!$D:$D,'[1]1. Отчет АТС'!$A:$A,$A165,'[1]1. Отчет АТС'!$B:$B,6)</f>
        <v>276.83</v>
      </c>
      <c r="I165" s="34">
        <f>SUMIFS('[1]1. Отчет АТС'!$D:$D,'[1]1. Отчет АТС'!$A:$A,$A165,'[1]1. Отчет АТС'!$B:$B,7)</f>
        <v>454.07</v>
      </c>
      <c r="J165" s="34">
        <f>SUMIFS('[1]1. Отчет АТС'!$D:$D,'[1]1. Отчет АТС'!$A:$A,$A165,'[1]1. Отчет АТС'!$B:$B,8)</f>
        <v>50.98</v>
      </c>
      <c r="K165" s="34">
        <f>SUMIFS('[1]1. Отчет АТС'!$D:$D,'[1]1. Отчет АТС'!$A:$A,$A165,'[1]1. Отчет АТС'!$B:$B,9)</f>
        <v>235.09</v>
      </c>
      <c r="L165" s="34">
        <f>SUMIFS('[1]1. Отчет АТС'!$D:$D,'[1]1. Отчет АТС'!$A:$A,$A165,'[1]1. Отчет АТС'!$B:$B,10)</f>
        <v>886.21</v>
      </c>
      <c r="M165" s="34">
        <f>SUMIFS('[1]1. Отчет АТС'!$D:$D,'[1]1. Отчет АТС'!$A:$A,$A165,'[1]1. Отчет АТС'!$B:$B,11)</f>
        <v>857.92</v>
      </c>
      <c r="N165" s="34">
        <f>SUMIFS('[1]1. Отчет АТС'!$D:$D,'[1]1. Отчет АТС'!$A:$A,$A165,'[1]1. Отчет АТС'!$B:$B,12)</f>
        <v>868.34</v>
      </c>
      <c r="O165" s="34">
        <f>SUMIFS('[1]1. Отчет АТС'!$D:$D,'[1]1. Отчет АТС'!$A:$A,$A165,'[1]1. Отчет АТС'!$B:$B,13)</f>
        <v>835.19</v>
      </c>
      <c r="P165" s="34">
        <f>SUMIFS('[1]1. Отчет АТС'!$D:$D,'[1]1. Отчет АТС'!$A:$A,$A165,'[1]1. Отчет АТС'!$B:$B,14)</f>
        <v>840.12</v>
      </c>
      <c r="Q165" s="34">
        <f>SUMIFS('[1]1. Отчет АТС'!$D:$D,'[1]1. Отчет АТС'!$A:$A,$A165,'[1]1. Отчет АТС'!$B:$B,15)</f>
        <v>906.64</v>
      </c>
      <c r="R165" s="34">
        <f>SUMIFS('[1]1. Отчет АТС'!$D:$D,'[1]1. Отчет АТС'!$A:$A,$A165,'[1]1. Отчет АТС'!$B:$B,16)</f>
        <v>2574.25</v>
      </c>
      <c r="S165" s="34">
        <f>SUMIFS('[1]1. Отчет АТС'!$D:$D,'[1]1. Отчет АТС'!$A:$A,$A165,'[1]1. Отчет АТС'!$B:$B,17)</f>
        <v>1984.1</v>
      </c>
      <c r="T165" s="34">
        <f>SUMIFS('[1]1. Отчет АТС'!$D:$D,'[1]1. Отчет АТС'!$A:$A,$A165,'[1]1. Отчет АТС'!$B:$B,18)</f>
        <v>2250.86</v>
      </c>
      <c r="U165" s="34">
        <f>SUMIFS('[1]1. Отчет АТС'!$D:$D,'[1]1. Отчет АТС'!$A:$A,$A165,'[1]1. Отчет АТС'!$B:$B,19)</f>
        <v>3549.73</v>
      </c>
      <c r="V165" s="34">
        <f>SUMIFS('[1]1. Отчет АТС'!$D:$D,'[1]1. Отчет АТС'!$A:$A,$A165,'[1]1. Отчет АТС'!$B:$B,20)</f>
        <v>869.45</v>
      </c>
      <c r="W165" s="34">
        <f>SUMIFS('[1]1. Отчет АТС'!$D:$D,'[1]1. Отчет АТС'!$A:$A,$A165,'[1]1. Отчет АТС'!$B:$B,21)</f>
        <v>922.11</v>
      </c>
      <c r="X165" s="34">
        <f>SUMIFS('[1]1. Отчет АТС'!$D:$D,'[1]1. Отчет АТС'!$A:$A,$A165,'[1]1. Отчет АТС'!$B:$B,22)</f>
        <v>832.98</v>
      </c>
      <c r="Y165" s="34">
        <f>SUMIFS('[1]1. Отчет АТС'!$D:$D,'[1]1. Отчет АТС'!$A:$A,$A165,'[1]1. Отчет АТС'!$B:$B,23)</f>
        <v>517.41</v>
      </c>
    </row>
    <row r="166" spans="1:25" ht="15">
      <c r="A166" s="33">
        <v>45463</v>
      </c>
      <c r="B166" s="34">
        <f>SUMIFS('[1]1. Отчет АТС'!$D:$D,'[1]1. Отчет АТС'!$A:$A,$A166,'[1]1. Отчет АТС'!$B:$B,0)</f>
        <v>42.33</v>
      </c>
      <c r="C166" s="34">
        <f>SUMIFS('[1]1. Отчет АТС'!$D:$D,'[1]1. Отчет АТС'!$A:$A,$A166,'[1]1. Отчет АТС'!$B:$B,1)</f>
        <v>40.65</v>
      </c>
      <c r="D166" s="34">
        <f>SUMIFS('[1]1. Отчет АТС'!$D:$D,'[1]1. Отчет АТС'!$A:$A,$A166,'[1]1. Отчет АТС'!$B:$B,2)</f>
        <v>0</v>
      </c>
      <c r="E166" s="34">
        <f>SUMIFS('[1]1. Отчет АТС'!$D:$D,'[1]1. Отчет АТС'!$A:$A,$A166,'[1]1. Отчет АТС'!$B:$B,3)</f>
        <v>0</v>
      </c>
      <c r="F166" s="34">
        <f>SUMIFS('[1]1. Отчет АТС'!$D:$D,'[1]1. Отчет АТС'!$A:$A,$A166,'[1]1. Отчет АТС'!$B:$B,4)</f>
        <v>24.69</v>
      </c>
      <c r="G166" s="34">
        <f>SUMIFS('[1]1. Отчет АТС'!$D:$D,'[1]1. Отчет АТС'!$A:$A,$A166,'[1]1. Отчет АТС'!$B:$B,5)</f>
        <v>243.26</v>
      </c>
      <c r="H166" s="34">
        <f>SUMIFS('[1]1. Отчет АТС'!$D:$D,'[1]1. Отчет АТС'!$A:$A,$A166,'[1]1. Отчет АТС'!$B:$B,6)</f>
        <v>291.33</v>
      </c>
      <c r="I166" s="34">
        <f>SUMIFS('[1]1. Отчет АТС'!$D:$D,'[1]1. Отчет АТС'!$A:$A,$A166,'[1]1. Отчет АТС'!$B:$B,7)</f>
        <v>564.42999999999995</v>
      </c>
      <c r="J166" s="34">
        <f>SUMIFS('[1]1. Отчет АТС'!$D:$D,'[1]1. Отчет АТС'!$A:$A,$A166,'[1]1. Отчет АТС'!$B:$B,8)</f>
        <v>83.53</v>
      </c>
      <c r="K166" s="34">
        <f>SUMIFS('[1]1. Отчет АТС'!$D:$D,'[1]1. Отчет АТС'!$A:$A,$A166,'[1]1. Отчет АТС'!$B:$B,9)</f>
        <v>411.38</v>
      </c>
      <c r="L166" s="34">
        <f>SUMIFS('[1]1. Отчет АТС'!$D:$D,'[1]1. Отчет АТС'!$A:$A,$A166,'[1]1. Отчет АТС'!$B:$B,10)</f>
        <v>799.97</v>
      </c>
      <c r="M166" s="34">
        <f>SUMIFS('[1]1. Отчет АТС'!$D:$D,'[1]1. Отчет АТС'!$A:$A,$A166,'[1]1. Отчет АТС'!$B:$B,11)</f>
        <v>870.17</v>
      </c>
      <c r="N166" s="34">
        <f>SUMIFS('[1]1. Отчет АТС'!$D:$D,'[1]1. Отчет АТС'!$A:$A,$A166,'[1]1. Отчет АТС'!$B:$B,12)</f>
        <v>1286.72</v>
      </c>
      <c r="O166" s="34">
        <f>SUMIFS('[1]1. Отчет АТС'!$D:$D,'[1]1. Отчет АТС'!$A:$A,$A166,'[1]1. Отчет АТС'!$B:$B,13)</f>
        <v>2134.85</v>
      </c>
      <c r="P166" s="34">
        <f>SUMIFS('[1]1. Отчет АТС'!$D:$D,'[1]1. Отчет АТС'!$A:$A,$A166,'[1]1. Отчет АТС'!$B:$B,14)</f>
        <v>2181.73</v>
      </c>
      <c r="Q166" s="34">
        <f>SUMIFS('[1]1. Отчет АТС'!$D:$D,'[1]1. Отчет АТС'!$A:$A,$A166,'[1]1. Отчет АТС'!$B:$B,15)</f>
        <v>2164.7800000000002</v>
      </c>
      <c r="R166" s="34">
        <f>SUMIFS('[1]1. Отчет АТС'!$D:$D,'[1]1. Отчет АТС'!$A:$A,$A166,'[1]1. Отчет АТС'!$B:$B,16)</f>
        <v>876.94</v>
      </c>
      <c r="S166" s="34">
        <f>SUMIFS('[1]1. Отчет АТС'!$D:$D,'[1]1. Отчет АТС'!$A:$A,$A166,'[1]1. Отчет АТС'!$B:$B,17)</f>
        <v>100.45</v>
      </c>
      <c r="T166" s="34">
        <f>SUMIFS('[1]1. Отчет АТС'!$D:$D,'[1]1. Отчет АТС'!$A:$A,$A166,'[1]1. Отчет АТС'!$B:$B,18)</f>
        <v>0</v>
      </c>
      <c r="U166" s="34">
        <f>SUMIFS('[1]1. Отчет АТС'!$D:$D,'[1]1. Отчет АТС'!$A:$A,$A166,'[1]1. Отчет АТС'!$B:$B,19)</f>
        <v>19.34</v>
      </c>
      <c r="V166" s="34">
        <f>SUMIFS('[1]1. Отчет АТС'!$D:$D,'[1]1. Отчет АТС'!$A:$A,$A166,'[1]1. Отчет АТС'!$B:$B,20)</f>
        <v>23.63</v>
      </c>
      <c r="W166" s="34">
        <f>SUMIFS('[1]1. Отчет АТС'!$D:$D,'[1]1. Отчет АТС'!$A:$A,$A166,'[1]1. Отчет АТС'!$B:$B,21)</f>
        <v>9.7100000000000009</v>
      </c>
      <c r="X166" s="34">
        <f>SUMIFS('[1]1. Отчет АТС'!$D:$D,'[1]1. Отчет АТС'!$A:$A,$A166,'[1]1. Отчет АТС'!$B:$B,22)</f>
        <v>0</v>
      </c>
      <c r="Y166" s="34">
        <f>SUMIFS('[1]1. Отчет АТС'!$D:$D,'[1]1. Отчет АТС'!$A:$A,$A166,'[1]1. Отчет АТС'!$B:$B,23)</f>
        <v>0</v>
      </c>
    </row>
    <row r="167" spans="1:25" ht="15">
      <c r="A167" s="33">
        <v>45464</v>
      </c>
      <c r="B167" s="34">
        <f>SUMIFS('[1]1. Отчет АТС'!$D:$D,'[1]1. Отчет АТС'!$A:$A,$A167,'[1]1. Отчет АТС'!$B:$B,0)</f>
        <v>0</v>
      </c>
      <c r="C167" s="34">
        <f>SUMIFS('[1]1. Отчет АТС'!$D:$D,'[1]1. Отчет АТС'!$A:$A,$A167,'[1]1. Отчет АТС'!$B:$B,1)</f>
        <v>0</v>
      </c>
      <c r="D167" s="34">
        <f>SUMIFS('[1]1. Отчет АТС'!$D:$D,'[1]1. Отчет АТС'!$A:$A,$A167,'[1]1. Отчет АТС'!$B:$B,2)</f>
        <v>0</v>
      </c>
      <c r="E167" s="34">
        <f>SUMIFS('[1]1. Отчет АТС'!$D:$D,'[1]1. Отчет АТС'!$A:$A,$A167,'[1]1. Отчет АТС'!$B:$B,3)</f>
        <v>0</v>
      </c>
      <c r="F167" s="34">
        <f>SUMIFS('[1]1. Отчет АТС'!$D:$D,'[1]1. Отчет АТС'!$A:$A,$A167,'[1]1. Отчет АТС'!$B:$B,4)</f>
        <v>0</v>
      </c>
      <c r="G167" s="34">
        <f>SUMIFS('[1]1. Отчет АТС'!$D:$D,'[1]1. Отчет АТС'!$A:$A,$A167,'[1]1. Отчет АТС'!$B:$B,5)</f>
        <v>955.53</v>
      </c>
      <c r="H167" s="34">
        <f>SUMIFS('[1]1. Отчет АТС'!$D:$D,'[1]1. Отчет АТС'!$A:$A,$A167,'[1]1. Отчет АТС'!$B:$B,6)</f>
        <v>214.2</v>
      </c>
      <c r="I167" s="34">
        <f>SUMIFS('[1]1. Отчет АТС'!$D:$D,'[1]1. Отчет АТС'!$A:$A,$A167,'[1]1. Отчет АТС'!$B:$B,7)</f>
        <v>213.86</v>
      </c>
      <c r="J167" s="34">
        <f>SUMIFS('[1]1. Отчет АТС'!$D:$D,'[1]1. Отчет АТС'!$A:$A,$A167,'[1]1. Отчет АТС'!$B:$B,8)</f>
        <v>216.34</v>
      </c>
      <c r="K167" s="34">
        <f>SUMIFS('[1]1. Отчет АТС'!$D:$D,'[1]1. Отчет АТС'!$A:$A,$A167,'[1]1. Отчет АТС'!$B:$B,9)</f>
        <v>3.31</v>
      </c>
      <c r="L167" s="34">
        <f>SUMIFS('[1]1. Отчет АТС'!$D:$D,'[1]1. Отчет АТС'!$A:$A,$A167,'[1]1. Отчет АТС'!$B:$B,10)</f>
        <v>0</v>
      </c>
      <c r="M167" s="34">
        <f>SUMIFS('[1]1. Отчет АТС'!$D:$D,'[1]1. Отчет АТС'!$A:$A,$A167,'[1]1. Отчет АТС'!$B:$B,11)</f>
        <v>0</v>
      </c>
      <c r="N167" s="34">
        <f>SUMIFS('[1]1. Отчет АТС'!$D:$D,'[1]1. Отчет АТС'!$A:$A,$A167,'[1]1. Отчет АТС'!$B:$B,12)</f>
        <v>0</v>
      </c>
      <c r="O167" s="34">
        <f>SUMIFS('[1]1. Отчет АТС'!$D:$D,'[1]1. Отчет АТС'!$A:$A,$A167,'[1]1. Отчет АТС'!$B:$B,13)</f>
        <v>0</v>
      </c>
      <c r="P167" s="34">
        <f>SUMIFS('[1]1. Отчет АТС'!$D:$D,'[1]1. Отчет АТС'!$A:$A,$A167,'[1]1. Отчет АТС'!$B:$B,14)</f>
        <v>0</v>
      </c>
      <c r="Q167" s="34">
        <f>SUMIFS('[1]1. Отчет АТС'!$D:$D,'[1]1. Отчет АТС'!$A:$A,$A167,'[1]1. Отчет АТС'!$B:$B,15)</f>
        <v>0</v>
      </c>
      <c r="R167" s="34">
        <f>SUMIFS('[1]1. Отчет АТС'!$D:$D,'[1]1. Отчет АТС'!$A:$A,$A167,'[1]1. Отчет АТС'!$B:$B,16)</f>
        <v>0</v>
      </c>
      <c r="S167" s="34">
        <f>SUMIFS('[1]1. Отчет АТС'!$D:$D,'[1]1. Отчет АТС'!$A:$A,$A167,'[1]1. Отчет АТС'!$B:$B,17)</f>
        <v>0</v>
      </c>
      <c r="T167" s="34">
        <f>SUMIFS('[1]1. Отчет АТС'!$D:$D,'[1]1. Отчет АТС'!$A:$A,$A167,'[1]1. Отчет АТС'!$B:$B,18)</f>
        <v>0</v>
      </c>
      <c r="U167" s="34">
        <f>SUMIFS('[1]1. Отчет АТС'!$D:$D,'[1]1. Отчет АТС'!$A:$A,$A167,'[1]1. Отчет АТС'!$B:$B,19)</f>
        <v>0</v>
      </c>
      <c r="V167" s="34">
        <f>SUMIFS('[1]1. Отчет АТС'!$D:$D,'[1]1. Отчет АТС'!$A:$A,$A167,'[1]1. Отчет АТС'!$B:$B,20)</f>
        <v>0</v>
      </c>
      <c r="W167" s="34">
        <f>SUMIFS('[1]1. Отчет АТС'!$D:$D,'[1]1. Отчет АТС'!$A:$A,$A167,'[1]1. Отчет АТС'!$B:$B,21)</f>
        <v>0</v>
      </c>
      <c r="X167" s="34">
        <f>SUMIFS('[1]1. Отчет АТС'!$D:$D,'[1]1. Отчет АТС'!$A:$A,$A167,'[1]1. Отчет АТС'!$B:$B,22)</f>
        <v>0</v>
      </c>
      <c r="Y167" s="34">
        <f>SUMIFS('[1]1. Отчет АТС'!$D:$D,'[1]1. Отчет АТС'!$A:$A,$A167,'[1]1. Отчет АТС'!$B:$B,23)</f>
        <v>0</v>
      </c>
    </row>
    <row r="168" spans="1:25" ht="15">
      <c r="A168" s="33">
        <v>45465</v>
      </c>
      <c r="B168" s="34">
        <f>SUMIFS('[1]1. Отчет АТС'!$D:$D,'[1]1. Отчет АТС'!$A:$A,$A168,'[1]1. Отчет АТС'!$B:$B,0)</f>
        <v>0</v>
      </c>
      <c r="C168" s="34">
        <f>SUMIFS('[1]1. Отчет АТС'!$D:$D,'[1]1. Отчет АТС'!$A:$A,$A168,'[1]1. Отчет АТС'!$B:$B,1)</f>
        <v>0</v>
      </c>
      <c r="D168" s="34">
        <f>SUMIFS('[1]1. Отчет АТС'!$D:$D,'[1]1. Отчет АТС'!$A:$A,$A168,'[1]1. Отчет АТС'!$B:$B,2)</f>
        <v>4.72</v>
      </c>
      <c r="E168" s="34">
        <f>SUMIFS('[1]1. Отчет АТС'!$D:$D,'[1]1. Отчет АТС'!$A:$A,$A168,'[1]1. Отчет АТС'!$B:$B,3)</f>
        <v>0</v>
      </c>
      <c r="F168" s="34">
        <f>SUMIFS('[1]1. Отчет АТС'!$D:$D,'[1]1. Отчет АТС'!$A:$A,$A168,'[1]1. Отчет АТС'!$B:$B,4)</f>
        <v>61.43</v>
      </c>
      <c r="G168" s="34">
        <f>SUMIFS('[1]1. Отчет АТС'!$D:$D,'[1]1. Отчет АТС'!$A:$A,$A168,'[1]1. Отчет АТС'!$B:$B,5)</f>
        <v>74.73</v>
      </c>
      <c r="H168" s="34">
        <f>SUMIFS('[1]1. Отчет АТС'!$D:$D,'[1]1. Отчет АТС'!$A:$A,$A168,'[1]1. Отчет АТС'!$B:$B,6)</f>
        <v>141.6</v>
      </c>
      <c r="I168" s="34">
        <f>SUMIFS('[1]1. Отчет АТС'!$D:$D,'[1]1. Отчет АТС'!$A:$A,$A168,'[1]1. Отчет АТС'!$B:$B,7)</f>
        <v>234.03</v>
      </c>
      <c r="J168" s="34">
        <f>SUMIFS('[1]1. Отчет АТС'!$D:$D,'[1]1. Отчет АТС'!$A:$A,$A168,'[1]1. Отчет АТС'!$B:$B,8)</f>
        <v>218.25</v>
      </c>
      <c r="K168" s="34">
        <f>SUMIFS('[1]1. Отчет АТС'!$D:$D,'[1]1. Отчет АТС'!$A:$A,$A168,'[1]1. Отчет АТС'!$B:$B,9)</f>
        <v>32.44</v>
      </c>
      <c r="L168" s="34">
        <f>SUMIFS('[1]1. Отчет АТС'!$D:$D,'[1]1. Отчет АТС'!$A:$A,$A168,'[1]1. Отчет АТС'!$B:$B,10)</f>
        <v>4.43</v>
      </c>
      <c r="M168" s="34">
        <f>SUMIFS('[1]1. Отчет АТС'!$D:$D,'[1]1. Отчет АТС'!$A:$A,$A168,'[1]1. Отчет АТС'!$B:$B,11)</f>
        <v>0</v>
      </c>
      <c r="N168" s="34">
        <f>SUMIFS('[1]1. Отчет АТС'!$D:$D,'[1]1. Отчет АТС'!$A:$A,$A168,'[1]1. Отчет АТС'!$B:$B,12)</f>
        <v>0</v>
      </c>
      <c r="O168" s="34">
        <f>SUMIFS('[1]1. Отчет АТС'!$D:$D,'[1]1. Отчет АТС'!$A:$A,$A168,'[1]1. Отчет АТС'!$B:$B,13)</f>
        <v>0</v>
      </c>
      <c r="P168" s="34">
        <f>SUMIFS('[1]1. Отчет АТС'!$D:$D,'[1]1. Отчет АТС'!$A:$A,$A168,'[1]1. Отчет АТС'!$B:$B,14)</f>
        <v>0</v>
      </c>
      <c r="Q168" s="34">
        <f>SUMIFS('[1]1. Отчет АТС'!$D:$D,'[1]1. Отчет АТС'!$A:$A,$A168,'[1]1. Отчет АТС'!$B:$B,15)</f>
        <v>0</v>
      </c>
      <c r="R168" s="34">
        <f>SUMIFS('[1]1. Отчет АТС'!$D:$D,'[1]1. Отчет АТС'!$A:$A,$A168,'[1]1. Отчет АТС'!$B:$B,16)</f>
        <v>0</v>
      </c>
      <c r="S168" s="34">
        <f>SUMIFS('[1]1. Отчет АТС'!$D:$D,'[1]1. Отчет АТС'!$A:$A,$A168,'[1]1. Отчет АТС'!$B:$B,17)</f>
        <v>0</v>
      </c>
      <c r="T168" s="34">
        <f>SUMIFS('[1]1. Отчет АТС'!$D:$D,'[1]1. Отчет АТС'!$A:$A,$A168,'[1]1. Отчет АТС'!$B:$B,18)</f>
        <v>0</v>
      </c>
      <c r="U168" s="34">
        <f>SUMIFS('[1]1. Отчет АТС'!$D:$D,'[1]1. Отчет АТС'!$A:$A,$A168,'[1]1. Отчет АТС'!$B:$B,19)</f>
        <v>0</v>
      </c>
      <c r="V168" s="34">
        <f>SUMIFS('[1]1. Отчет АТС'!$D:$D,'[1]1. Отчет АТС'!$A:$A,$A168,'[1]1. Отчет АТС'!$B:$B,20)</f>
        <v>0</v>
      </c>
      <c r="W168" s="34">
        <f>SUMIFS('[1]1. Отчет АТС'!$D:$D,'[1]1. Отчет АТС'!$A:$A,$A168,'[1]1. Отчет АТС'!$B:$B,21)</f>
        <v>0</v>
      </c>
      <c r="X168" s="34">
        <f>SUMIFS('[1]1. Отчет АТС'!$D:$D,'[1]1. Отчет АТС'!$A:$A,$A168,'[1]1. Отчет АТС'!$B:$B,22)</f>
        <v>0</v>
      </c>
      <c r="Y168" s="34">
        <f>SUMIFS('[1]1. Отчет АТС'!$D:$D,'[1]1. Отчет АТС'!$A:$A,$A168,'[1]1. Отчет АТС'!$B:$B,23)</f>
        <v>0</v>
      </c>
    </row>
    <row r="169" spans="1:25" ht="15">
      <c r="A169" s="33">
        <v>45466</v>
      </c>
      <c r="B169" s="34">
        <f>SUMIFS('[1]1. Отчет АТС'!$D:$D,'[1]1. Отчет АТС'!$A:$A,$A169,'[1]1. Отчет АТС'!$B:$B,0)</f>
        <v>0</v>
      </c>
      <c r="C169" s="34">
        <f>SUMIFS('[1]1. Отчет АТС'!$D:$D,'[1]1. Отчет АТС'!$A:$A,$A169,'[1]1. Отчет АТС'!$B:$B,1)</f>
        <v>0</v>
      </c>
      <c r="D169" s="34">
        <f>SUMIFS('[1]1. Отчет АТС'!$D:$D,'[1]1. Отчет АТС'!$A:$A,$A169,'[1]1. Отчет АТС'!$B:$B,2)</f>
        <v>0</v>
      </c>
      <c r="E169" s="34">
        <f>SUMIFS('[1]1. Отчет АТС'!$D:$D,'[1]1. Отчет АТС'!$A:$A,$A169,'[1]1. Отчет АТС'!$B:$B,3)</f>
        <v>0</v>
      </c>
      <c r="F169" s="34">
        <f>SUMIFS('[1]1. Отчет АТС'!$D:$D,'[1]1. Отчет АТС'!$A:$A,$A169,'[1]1. Отчет АТС'!$B:$B,4)</f>
        <v>0</v>
      </c>
      <c r="G169" s="34">
        <f>SUMIFS('[1]1. Отчет АТС'!$D:$D,'[1]1. Отчет АТС'!$A:$A,$A169,'[1]1. Отчет АТС'!$B:$B,5)</f>
        <v>106.73</v>
      </c>
      <c r="H169" s="34">
        <f>SUMIFS('[1]1. Отчет АТС'!$D:$D,'[1]1. Отчет АТС'!$A:$A,$A169,'[1]1. Отчет АТС'!$B:$B,6)</f>
        <v>52.09</v>
      </c>
      <c r="I169" s="34">
        <f>SUMIFS('[1]1. Отчет АТС'!$D:$D,'[1]1. Отчет АТС'!$A:$A,$A169,'[1]1. Отчет АТС'!$B:$B,7)</f>
        <v>127.18</v>
      </c>
      <c r="J169" s="34">
        <f>SUMIFS('[1]1. Отчет АТС'!$D:$D,'[1]1. Отчет АТС'!$A:$A,$A169,'[1]1. Отчет АТС'!$B:$B,8)</f>
        <v>100.53</v>
      </c>
      <c r="K169" s="34">
        <f>SUMIFS('[1]1. Отчет АТС'!$D:$D,'[1]1. Отчет АТС'!$A:$A,$A169,'[1]1. Отчет АТС'!$B:$B,9)</f>
        <v>0</v>
      </c>
      <c r="L169" s="34">
        <f>SUMIFS('[1]1. Отчет АТС'!$D:$D,'[1]1. Отчет АТС'!$A:$A,$A169,'[1]1. Отчет АТС'!$B:$B,10)</f>
        <v>0</v>
      </c>
      <c r="M169" s="34">
        <f>SUMIFS('[1]1. Отчет АТС'!$D:$D,'[1]1. Отчет АТС'!$A:$A,$A169,'[1]1. Отчет АТС'!$B:$B,11)</f>
        <v>0</v>
      </c>
      <c r="N169" s="34">
        <f>SUMIFS('[1]1. Отчет АТС'!$D:$D,'[1]1. Отчет АТС'!$A:$A,$A169,'[1]1. Отчет АТС'!$B:$B,12)</f>
        <v>0</v>
      </c>
      <c r="O169" s="34">
        <f>SUMIFS('[1]1. Отчет АТС'!$D:$D,'[1]1. Отчет АТС'!$A:$A,$A169,'[1]1. Отчет АТС'!$B:$B,13)</f>
        <v>0</v>
      </c>
      <c r="P169" s="34">
        <f>SUMIFS('[1]1. Отчет АТС'!$D:$D,'[1]1. Отчет АТС'!$A:$A,$A169,'[1]1. Отчет АТС'!$B:$B,14)</f>
        <v>0</v>
      </c>
      <c r="Q169" s="34">
        <f>SUMIFS('[1]1. Отчет АТС'!$D:$D,'[1]1. Отчет АТС'!$A:$A,$A169,'[1]1. Отчет АТС'!$B:$B,15)</f>
        <v>0</v>
      </c>
      <c r="R169" s="34">
        <f>SUMIFS('[1]1. Отчет АТС'!$D:$D,'[1]1. Отчет АТС'!$A:$A,$A169,'[1]1. Отчет АТС'!$B:$B,16)</f>
        <v>0</v>
      </c>
      <c r="S169" s="34">
        <f>SUMIFS('[1]1. Отчет АТС'!$D:$D,'[1]1. Отчет АТС'!$A:$A,$A169,'[1]1. Отчет АТС'!$B:$B,17)</f>
        <v>0</v>
      </c>
      <c r="T169" s="34">
        <f>SUMIFS('[1]1. Отчет АТС'!$D:$D,'[1]1. Отчет АТС'!$A:$A,$A169,'[1]1. Отчет АТС'!$B:$B,18)</f>
        <v>0</v>
      </c>
      <c r="U169" s="34">
        <f>SUMIFS('[1]1. Отчет АТС'!$D:$D,'[1]1. Отчет АТС'!$A:$A,$A169,'[1]1. Отчет АТС'!$B:$B,19)</f>
        <v>0</v>
      </c>
      <c r="V169" s="34">
        <f>SUMIFS('[1]1. Отчет АТС'!$D:$D,'[1]1. Отчет АТС'!$A:$A,$A169,'[1]1. Отчет АТС'!$B:$B,20)</f>
        <v>3.08</v>
      </c>
      <c r="W169" s="34">
        <f>SUMIFS('[1]1. Отчет АТС'!$D:$D,'[1]1. Отчет АТС'!$A:$A,$A169,'[1]1. Отчет АТС'!$B:$B,21)</f>
        <v>0</v>
      </c>
      <c r="X169" s="34">
        <f>SUMIFS('[1]1. Отчет АТС'!$D:$D,'[1]1. Отчет АТС'!$A:$A,$A169,'[1]1. Отчет АТС'!$B:$B,22)</f>
        <v>0</v>
      </c>
      <c r="Y169" s="34">
        <f>SUMIFS('[1]1. Отчет АТС'!$D:$D,'[1]1. Отчет АТС'!$A:$A,$A169,'[1]1. Отчет АТС'!$B:$B,23)</f>
        <v>0</v>
      </c>
    </row>
    <row r="170" spans="1:25" ht="15">
      <c r="A170" s="33">
        <v>45467</v>
      </c>
      <c r="B170" s="34">
        <f>SUMIFS('[1]1. Отчет АТС'!$D:$D,'[1]1. Отчет АТС'!$A:$A,$A170,'[1]1. Отчет АТС'!$B:$B,0)</f>
        <v>0</v>
      </c>
      <c r="C170" s="34">
        <f>SUMIFS('[1]1. Отчет АТС'!$D:$D,'[1]1. Отчет АТС'!$A:$A,$A170,'[1]1. Отчет АТС'!$B:$B,1)</f>
        <v>0</v>
      </c>
      <c r="D170" s="34">
        <f>SUMIFS('[1]1. Отчет АТС'!$D:$D,'[1]1. Отчет АТС'!$A:$A,$A170,'[1]1. Отчет АТС'!$B:$B,2)</f>
        <v>0</v>
      </c>
      <c r="E170" s="34">
        <f>SUMIFS('[1]1. Отчет АТС'!$D:$D,'[1]1. Отчет АТС'!$A:$A,$A170,'[1]1. Отчет АТС'!$B:$B,3)</f>
        <v>21.93</v>
      </c>
      <c r="F170" s="34">
        <f>SUMIFS('[1]1. Отчет АТС'!$D:$D,'[1]1. Отчет АТС'!$A:$A,$A170,'[1]1. Отчет АТС'!$B:$B,4)</f>
        <v>17.170000000000002</v>
      </c>
      <c r="G170" s="34">
        <f>SUMIFS('[1]1. Отчет АТС'!$D:$D,'[1]1. Отчет АТС'!$A:$A,$A170,'[1]1. Отчет АТС'!$B:$B,5)</f>
        <v>86.52</v>
      </c>
      <c r="H170" s="34">
        <f>SUMIFS('[1]1. Отчет АТС'!$D:$D,'[1]1. Отчет АТС'!$A:$A,$A170,'[1]1. Отчет АТС'!$B:$B,6)</f>
        <v>196.65</v>
      </c>
      <c r="I170" s="34">
        <f>SUMIFS('[1]1. Отчет АТС'!$D:$D,'[1]1. Отчет АТС'!$A:$A,$A170,'[1]1. Отчет АТС'!$B:$B,7)</f>
        <v>386.71</v>
      </c>
      <c r="J170" s="34">
        <f>SUMIFS('[1]1. Отчет АТС'!$D:$D,'[1]1. Отчет АТС'!$A:$A,$A170,'[1]1. Отчет АТС'!$B:$B,8)</f>
        <v>29.1</v>
      </c>
      <c r="K170" s="34">
        <f>SUMIFS('[1]1. Отчет АТС'!$D:$D,'[1]1. Отчет АТС'!$A:$A,$A170,'[1]1. Отчет АТС'!$B:$B,9)</f>
        <v>22.87</v>
      </c>
      <c r="L170" s="34">
        <f>SUMIFS('[1]1. Отчет АТС'!$D:$D,'[1]1. Отчет АТС'!$A:$A,$A170,'[1]1. Отчет АТС'!$B:$B,10)</f>
        <v>39.619999999999997</v>
      </c>
      <c r="M170" s="34">
        <f>SUMIFS('[1]1. Отчет АТС'!$D:$D,'[1]1. Отчет АТС'!$A:$A,$A170,'[1]1. Отчет АТС'!$B:$B,11)</f>
        <v>12.15</v>
      </c>
      <c r="N170" s="34">
        <f>SUMIFS('[1]1. Отчет АТС'!$D:$D,'[1]1. Отчет АТС'!$A:$A,$A170,'[1]1. Отчет АТС'!$B:$B,12)</f>
        <v>74.5</v>
      </c>
      <c r="O170" s="34">
        <f>SUMIFS('[1]1. Отчет АТС'!$D:$D,'[1]1. Отчет АТС'!$A:$A,$A170,'[1]1. Отчет АТС'!$B:$B,13)</f>
        <v>22.91</v>
      </c>
      <c r="P170" s="34">
        <f>SUMIFS('[1]1. Отчет АТС'!$D:$D,'[1]1. Отчет АТС'!$A:$A,$A170,'[1]1. Отчет АТС'!$B:$B,14)</f>
        <v>0</v>
      </c>
      <c r="Q170" s="34">
        <f>SUMIFS('[1]1. Отчет АТС'!$D:$D,'[1]1. Отчет АТС'!$A:$A,$A170,'[1]1. Отчет АТС'!$B:$B,15)</f>
        <v>0</v>
      </c>
      <c r="R170" s="34">
        <f>SUMIFS('[1]1. Отчет АТС'!$D:$D,'[1]1. Отчет АТС'!$A:$A,$A170,'[1]1. Отчет АТС'!$B:$B,16)</f>
        <v>0</v>
      </c>
      <c r="S170" s="34">
        <f>SUMIFS('[1]1. Отчет АТС'!$D:$D,'[1]1. Отчет АТС'!$A:$A,$A170,'[1]1. Отчет АТС'!$B:$B,17)</f>
        <v>0</v>
      </c>
      <c r="T170" s="34">
        <f>SUMIFS('[1]1. Отчет АТС'!$D:$D,'[1]1. Отчет АТС'!$A:$A,$A170,'[1]1. Отчет АТС'!$B:$B,18)</f>
        <v>0.93</v>
      </c>
      <c r="U170" s="34">
        <f>SUMIFS('[1]1. Отчет АТС'!$D:$D,'[1]1. Отчет АТС'!$A:$A,$A170,'[1]1. Отчет АТС'!$B:$B,19)</f>
        <v>1.08</v>
      </c>
      <c r="V170" s="34">
        <f>SUMIFS('[1]1. Отчет АТС'!$D:$D,'[1]1. Отчет АТС'!$A:$A,$A170,'[1]1. Отчет АТС'!$B:$B,20)</f>
        <v>0.66</v>
      </c>
      <c r="W170" s="34">
        <f>SUMIFS('[1]1. Отчет АТС'!$D:$D,'[1]1. Отчет АТС'!$A:$A,$A170,'[1]1. Отчет АТС'!$B:$B,21)</f>
        <v>0</v>
      </c>
      <c r="X170" s="34">
        <f>SUMIFS('[1]1. Отчет АТС'!$D:$D,'[1]1. Отчет АТС'!$A:$A,$A170,'[1]1. Отчет АТС'!$B:$B,22)</f>
        <v>0</v>
      </c>
      <c r="Y170" s="34">
        <f>SUMIFS('[1]1. Отчет АТС'!$D:$D,'[1]1. Отчет АТС'!$A:$A,$A170,'[1]1. Отчет АТС'!$B:$B,23)</f>
        <v>0</v>
      </c>
    </row>
    <row r="171" spans="1:25" ht="15">
      <c r="A171" s="33">
        <v>45468</v>
      </c>
      <c r="B171" s="34">
        <f>SUMIFS('[1]1. Отчет АТС'!$D:$D,'[1]1. Отчет АТС'!$A:$A,$A171,'[1]1. Отчет АТС'!$B:$B,0)</f>
        <v>0</v>
      </c>
      <c r="C171" s="34">
        <f>SUMIFS('[1]1. Отчет АТС'!$D:$D,'[1]1. Отчет АТС'!$A:$A,$A171,'[1]1. Отчет АТС'!$B:$B,1)</f>
        <v>0</v>
      </c>
      <c r="D171" s="34">
        <f>SUMIFS('[1]1. Отчет АТС'!$D:$D,'[1]1. Отчет АТС'!$A:$A,$A171,'[1]1. Отчет АТС'!$B:$B,2)</f>
        <v>0</v>
      </c>
      <c r="E171" s="34">
        <f>SUMIFS('[1]1. Отчет АТС'!$D:$D,'[1]1. Отчет АТС'!$A:$A,$A171,'[1]1. Отчет АТС'!$B:$B,3)</f>
        <v>0</v>
      </c>
      <c r="F171" s="34">
        <f>SUMIFS('[1]1. Отчет АТС'!$D:$D,'[1]1. Отчет АТС'!$A:$A,$A171,'[1]1. Отчет АТС'!$B:$B,4)</f>
        <v>0</v>
      </c>
      <c r="G171" s="34">
        <f>SUMIFS('[1]1. Отчет АТС'!$D:$D,'[1]1. Отчет АТС'!$A:$A,$A171,'[1]1. Отчет АТС'!$B:$B,5)</f>
        <v>192.12</v>
      </c>
      <c r="H171" s="34">
        <f>SUMIFS('[1]1. Отчет АТС'!$D:$D,'[1]1. Отчет АТС'!$A:$A,$A171,'[1]1. Отчет АТС'!$B:$B,6)</f>
        <v>118.38</v>
      </c>
      <c r="I171" s="34">
        <f>SUMIFS('[1]1. Отчет АТС'!$D:$D,'[1]1. Отчет АТС'!$A:$A,$A171,'[1]1. Отчет АТС'!$B:$B,7)</f>
        <v>195.48</v>
      </c>
      <c r="J171" s="34">
        <f>SUMIFS('[1]1. Отчет АТС'!$D:$D,'[1]1. Отчет АТС'!$A:$A,$A171,'[1]1. Отчет АТС'!$B:$B,8)</f>
        <v>43.07</v>
      </c>
      <c r="K171" s="34">
        <f>SUMIFS('[1]1. Отчет АТС'!$D:$D,'[1]1. Отчет АТС'!$A:$A,$A171,'[1]1. Отчет АТС'!$B:$B,9)</f>
        <v>49.09</v>
      </c>
      <c r="L171" s="34">
        <f>SUMIFS('[1]1. Отчет АТС'!$D:$D,'[1]1. Отчет АТС'!$A:$A,$A171,'[1]1. Отчет АТС'!$B:$B,10)</f>
        <v>40.46</v>
      </c>
      <c r="M171" s="34">
        <f>SUMIFS('[1]1. Отчет АТС'!$D:$D,'[1]1. Отчет АТС'!$A:$A,$A171,'[1]1. Отчет АТС'!$B:$B,11)</f>
        <v>5.12</v>
      </c>
      <c r="N171" s="34">
        <f>SUMIFS('[1]1. Отчет АТС'!$D:$D,'[1]1. Отчет АТС'!$A:$A,$A171,'[1]1. Отчет АТС'!$B:$B,12)</f>
        <v>38.450000000000003</v>
      </c>
      <c r="O171" s="34">
        <f>SUMIFS('[1]1. Отчет АТС'!$D:$D,'[1]1. Отчет АТС'!$A:$A,$A171,'[1]1. Отчет АТС'!$B:$B,13)</f>
        <v>32.409999999999997</v>
      </c>
      <c r="P171" s="34">
        <f>SUMIFS('[1]1. Отчет АТС'!$D:$D,'[1]1. Отчет АТС'!$A:$A,$A171,'[1]1. Отчет АТС'!$B:$B,14)</f>
        <v>31.82</v>
      </c>
      <c r="Q171" s="34">
        <f>SUMIFS('[1]1. Отчет АТС'!$D:$D,'[1]1. Отчет АТС'!$A:$A,$A171,'[1]1. Отчет АТС'!$B:$B,15)</f>
        <v>23.71</v>
      </c>
      <c r="R171" s="34">
        <f>SUMIFS('[1]1. Отчет АТС'!$D:$D,'[1]1. Отчет АТС'!$A:$A,$A171,'[1]1. Отчет АТС'!$B:$B,16)</f>
        <v>0</v>
      </c>
      <c r="S171" s="34">
        <f>SUMIFS('[1]1. Отчет АТС'!$D:$D,'[1]1. Отчет АТС'!$A:$A,$A171,'[1]1. Отчет АТС'!$B:$B,17)</f>
        <v>0</v>
      </c>
      <c r="T171" s="34">
        <f>SUMIFS('[1]1. Отчет АТС'!$D:$D,'[1]1. Отчет АТС'!$A:$A,$A171,'[1]1. Отчет АТС'!$B:$B,18)</f>
        <v>0</v>
      </c>
      <c r="U171" s="34">
        <f>SUMIFS('[1]1. Отчет АТС'!$D:$D,'[1]1. Отчет АТС'!$A:$A,$A171,'[1]1. Отчет АТС'!$B:$B,19)</f>
        <v>0</v>
      </c>
      <c r="V171" s="34">
        <f>SUMIFS('[1]1. Отчет АТС'!$D:$D,'[1]1. Отчет АТС'!$A:$A,$A171,'[1]1. Отчет АТС'!$B:$B,20)</f>
        <v>0</v>
      </c>
      <c r="W171" s="34">
        <f>SUMIFS('[1]1. Отчет АТС'!$D:$D,'[1]1. Отчет АТС'!$A:$A,$A171,'[1]1. Отчет АТС'!$B:$B,21)</f>
        <v>0</v>
      </c>
      <c r="X171" s="34">
        <f>SUMIFS('[1]1. Отчет АТС'!$D:$D,'[1]1. Отчет АТС'!$A:$A,$A171,'[1]1. Отчет АТС'!$B:$B,22)</f>
        <v>0</v>
      </c>
      <c r="Y171" s="34">
        <f>SUMIFS('[1]1. Отчет АТС'!$D:$D,'[1]1. Отчет АТС'!$A:$A,$A171,'[1]1. Отчет АТС'!$B:$B,23)</f>
        <v>0</v>
      </c>
    </row>
    <row r="172" spans="1:25" ht="15">
      <c r="A172" s="33">
        <v>45469</v>
      </c>
      <c r="B172" s="34">
        <f>SUMIFS('[1]1. Отчет АТС'!$D:$D,'[1]1. Отчет АТС'!$A:$A,$A172,'[1]1. Отчет АТС'!$B:$B,0)</f>
        <v>0</v>
      </c>
      <c r="C172" s="34">
        <f>SUMIFS('[1]1. Отчет АТС'!$D:$D,'[1]1. Отчет АТС'!$A:$A,$A172,'[1]1. Отчет АТС'!$B:$B,1)</f>
        <v>0</v>
      </c>
      <c r="D172" s="34">
        <f>SUMIFS('[1]1. Отчет АТС'!$D:$D,'[1]1. Отчет АТС'!$A:$A,$A172,'[1]1. Отчет АТС'!$B:$B,2)</f>
        <v>0</v>
      </c>
      <c r="E172" s="34">
        <f>SUMIFS('[1]1. Отчет АТС'!$D:$D,'[1]1. Отчет АТС'!$A:$A,$A172,'[1]1. Отчет АТС'!$B:$B,3)</f>
        <v>0</v>
      </c>
      <c r="F172" s="34">
        <f>SUMIFS('[1]1. Отчет АТС'!$D:$D,'[1]1. Отчет АТС'!$A:$A,$A172,'[1]1. Отчет АТС'!$B:$B,4)</f>
        <v>0</v>
      </c>
      <c r="G172" s="34">
        <f>SUMIFS('[1]1. Отчет АТС'!$D:$D,'[1]1. Отчет АТС'!$A:$A,$A172,'[1]1. Отчет АТС'!$B:$B,5)</f>
        <v>181.56</v>
      </c>
      <c r="H172" s="34">
        <f>SUMIFS('[1]1. Отчет АТС'!$D:$D,'[1]1. Отчет АТС'!$A:$A,$A172,'[1]1. Отчет АТС'!$B:$B,6)</f>
        <v>220.09</v>
      </c>
      <c r="I172" s="34">
        <f>SUMIFS('[1]1. Отчет АТС'!$D:$D,'[1]1. Отчет АТС'!$A:$A,$A172,'[1]1. Отчет АТС'!$B:$B,7)</f>
        <v>289.62</v>
      </c>
      <c r="J172" s="34">
        <f>SUMIFS('[1]1. Отчет АТС'!$D:$D,'[1]1. Отчет АТС'!$A:$A,$A172,'[1]1. Отчет АТС'!$B:$B,8)</f>
        <v>4.4000000000000004</v>
      </c>
      <c r="K172" s="34">
        <f>SUMIFS('[1]1. Отчет АТС'!$D:$D,'[1]1. Отчет АТС'!$A:$A,$A172,'[1]1. Отчет АТС'!$B:$B,9)</f>
        <v>0</v>
      </c>
      <c r="L172" s="34">
        <f>SUMIFS('[1]1. Отчет АТС'!$D:$D,'[1]1. Отчет АТС'!$A:$A,$A172,'[1]1. Отчет АТС'!$B:$B,10)</f>
        <v>0</v>
      </c>
      <c r="M172" s="34">
        <f>SUMIFS('[1]1. Отчет АТС'!$D:$D,'[1]1. Отчет АТС'!$A:$A,$A172,'[1]1. Отчет АТС'!$B:$B,11)</f>
        <v>0</v>
      </c>
      <c r="N172" s="34">
        <f>SUMIFS('[1]1. Отчет АТС'!$D:$D,'[1]1. Отчет АТС'!$A:$A,$A172,'[1]1. Отчет АТС'!$B:$B,12)</f>
        <v>0</v>
      </c>
      <c r="O172" s="34">
        <f>SUMIFS('[1]1. Отчет АТС'!$D:$D,'[1]1. Отчет АТС'!$A:$A,$A172,'[1]1. Отчет АТС'!$B:$B,13)</f>
        <v>0</v>
      </c>
      <c r="P172" s="34">
        <f>SUMIFS('[1]1. Отчет АТС'!$D:$D,'[1]1. Отчет АТС'!$A:$A,$A172,'[1]1. Отчет АТС'!$B:$B,14)</f>
        <v>0</v>
      </c>
      <c r="Q172" s="34">
        <f>SUMIFS('[1]1. Отчет АТС'!$D:$D,'[1]1. Отчет АТС'!$A:$A,$A172,'[1]1. Отчет АТС'!$B:$B,15)</f>
        <v>0</v>
      </c>
      <c r="R172" s="34">
        <f>SUMIFS('[1]1. Отчет АТС'!$D:$D,'[1]1. Отчет АТС'!$A:$A,$A172,'[1]1. Отчет АТС'!$B:$B,16)</f>
        <v>0</v>
      </c>
      <c r="S172" s="34">
        <f>SUMIFS('[1]1. Отчет АТС'!$D:$D,'[1]1. Отчет АТС'!$A:$A,$A172,'[1]1. Отчет АТС'!$B:$B,17)</f>
        <v>0</v>
      </c>
      <c r="T172" s="34">
        <f>SUMIFS('[1]1. Отчет АТС'!$D:$D,'[1]1. Отчет АТС'!$A:$A,$A172,'[1]1. Отчет АТС'!$B:$B,18)</f>
        <v>0</v>
      </c>
      <c r="U172" s="34">
        <f>SUMIFS('[1]1. Отчет АТС'!$D:$D,'[1]1. Отчет АТС'!$A:$A,$A172,'[1]1. Отчет АТС'!$B:$B,19)</f>
        <v>0</v>
      </c>
      <c r="V172" s="34">
        <f>SUMIFS('[1]1. Отчет АТС'!$D:$D,'[1]1. Отчет АТС'!$A:$A,$A172,'[1]1. Отчет АТС'!$B:$B,20)</f>
        <v>0</v>
      </c>
      <c r="W172" s="34">
        <f>SUMIFS('[1]1. Отчет АТС'!$D:$D,'[1]1. Отчет АТС'!$A:$A,$A172,'[1]1. Отчет АТС'!$B:$B,21)</f>
        <v>0</v>
      </c>
      <c r="X172" s="34">
        <f>SUMIFS('[1]1. Отчет АТС'!$D:$D,'[1]1. Отчет АТС'!$A:$A,$A172,'[1]1. Отчет АТС'!$B:$B,22)</f>
        <v>0</v>
      </c>
      <c r="Y172" s="34">
        <f>SUMIFS('[1]1. Отчет АТС'!$D:$D,'[1]1. Отчет АТС'!$A:$A,$A172,'[1]1. Отчет АТС'!$B:$B,23)</f>
        <v>0</v>
      </c>
    </row>
    <row r="173" spans="1:25" ht="15">
      <c r="A173" s="33">
        <v>45470</v>
      </c>
      <c r="B173" s="34">
        <f>SUMIFS('[1]1. Отчет АТС'!$D:$D,'[1]1. Отчет АТС'!$A:$A,$A173,'[1]1. Отчет АТС'!$B:$B,0)</f>
        <v>0</v>
      </c>
      <c r="C173" s="34">
        <f>SUMIFS('[1]1. Отчет АТС'!$D:$D,'[1]1. Отчет АТС'!$A:$A,$A173,'[1]1. Отчет АТС'!$B:$B,1)</f>
        <v>0</v>
      </c>
      <c r="D173" s="34">
        <f>SUMIFS('[1]1. Отчет АТС'!$D:$D,'[1]1. Отчет АТС'!$A:$A,$A173,'[1]1. Отчет АТС'!$B:$B,2)</f>
        <v>0</v>
      </c>
      <c r="E173" s="34">
        <f>SUMIFS('[1]1. Отчет АТС'!$D:$D,'[1]1. Отчет АТС'!$A:$A,$A173,'[1]1. Отчет АТС'!$B:$B,3)</f>
        <v>0</v>
      </c>
      <c r="F173" s="34">
        <f>SUMIFS('[1]1. Отчет АТС'!$D:$D,'[1]1. Отчет АТС'!$A:$A,$A173,'[1]1. Отчет АТС'!$B:$B,4)</f>
        <v>45.27</v>
      </c>
      <c r="G173" s="34">
        <f>SUMIFS('[1]1. Отчет АТС'!$D:$D,'[1]1. Отчет АТС'!$A:$A,$A173,'[1]1. Отчет АТС'!$B:$B,5)</f>
        <v>130.62</v>
      </c>
      <c r="H173" s="34">
        <f>SUMIFS('[1]1. Отчет АТС'!$D:$D,'[1]1. Отчет АТС'!$A:$A,$A173,'[1]1. Отчет АТС'!$B:$B,6)</f>
        <v>99.94</v>
      </c>
      <c r="I173" s="34">
        <f>SUMIFS('[1]1. Отчет АТС'!$D:$D,'[1]1. Отчет АТС'!$A:$A,$A173,'[1]1. Отчет АТС'!$B:$B,7)</f>
        <v>294.92</v>
      </c>
      <c r="J173" s="34">
        <f>SUMIFS('[1]1. Отчет АТС'!$D:$D,'[1]1. Отчет АТС'!$A:$A,$A173,'[1]1. Отчет АТС'!$B:$B,8)</f>
        <v>0</v>
      </c>
      <c r="K173" s="34">
        <f>SUMIFS('[1]1. Отчет АТС'!$D:$D,'[1]1. Отчет АТС'!$A:$A,$A173,'[1]1. Отчет АТС'!$B:$B,9)</f>
        <v>0</v>
      </c>
      <c r="L173" s="34">
        <f>SUMIFS('[1]1. Отчет АТС'!$D:$D,'[1]1. Отчет АТС'!$A:$A,$A173,'[1]1. Отчет АТС'!$B:$B,10)</f>
        <v>0</v>
      </c>
      <c r="M173" s="34">
        <f>SUMIFS('[1]1. Отчет АТС'!$D:$D,'[1]1. Отчет АТС'!$A:$A,$A173,'[1]1. Отчет АТС'!$B:$B,11)</f>
        <v>0</v>
      </c>
      <c r="N173" s="34">
        <f>SUMIFS('[1]1. Отчет АТС'!$D:$D,'[1]1. Отчет АТС'!$A:$A,$A173,'[1]1. Отчет АТС'!$B:$B,12)</f>
        <v>0</v>
      </c>
      <c r="O173" s="34">
        <f>SUMIFS('[1]1. Отчет АТС'!$D:$D,'[1]1. Отчет АТС'!$A:$A,$A173,'[1]1. Отчет АТС'!$B:$B,13)</f>
        <v>0</v>
      </c>
      <c r="P173" s="34">
        <f>SUMIFS('[1]1. Отчет АТС'!$D:$D,'[1]1. Отчет АТС'!$A:$A,$A173,'[1]1. Отчет АТС'!$B:$B,14)</f>
        <v>0</v>
      </c>
      <c r="Q173" s="34">
        <f>SUMIFS('[1]1. Отчет АТС'!$D:$D,'[1]1. Отчет АТС'!$A:$A,$A173,'[1]1. Отчет АТС'!$B:$B,15)</f>
        <v>237.46</v>
      </c>
      <c r="R173" s="34">
        <f>SUMIFS('[1]1. Отчет АТС'!$D:$D,'[1]1. Отчет АТС'!$A:$A,$A173,'[1]1. Отчет АТС'!$B:$B,16)</f>
        <v>33.72</v>
      </c>
      <c r="S173" s="34">
        <f>SUMIFS('[1]1. Отчет АТС'!$D:$D,'[1]1. Отчет АТС'!$A:$A,$A173,'[1]1. Отчет АТС'!$B:$B,17)</f>
        <v>0</v>
      </c>
      <c r="T173" s="34">
        <f>SUMIFS('[1]1. Отчет АТС'!$D:$D,'[1]1. Отчет АТС'!$A:$A,$A173,'[1]1. Отчет АТС'!$B:$B,18)</f>
        <v>0</v>
      </c>
      <c r="U173" s="34">
        <f>SUMIFS('[1]1. Отчет АТС'!$D:$D,'[1]1. Отчет АТС'!$A:$A,$A173,'[1]1. Отчет АТС'!$B:$B,19)</f>
        <v>0</v>
      </c>
      <c r="V173" s="34">
        <f>SUMIFS('[1]1. Отчет АТС'!$D:$D,'[1]1. Отчет АТС'!$A:$A,$A173,'[1]1. Отчет АТС'!$B:$B,20)</f>
        <v>0</v>
      </c>
      <c r="W173" s="34">
        <f>SUMIFS('[1]1. Отчет АТС'!$D:$D,'[1]1. Отчет АТС'!$A:$A,$A173,'[1]1. Отчет АТС'!$B:$B,21)</f>
        <v>0</v>
      </c>
      <c r="X173" s="34">
        <f>SUMIFS('[1]1. Отчет АТС'!$D:$D,'[1]1. Отчет АТС'!$A:$A,$A173,'[1]1. Отчет АТС'!$B:$B,22)</f>
        <v>0</v>
      </c>
      <c r="Y173" s="34">
        <f>SUMIFS('[1]1. Отчет АТС'!$D:$D,'[1]1. Отчет АТС'!$A:$A,$A173,'[1]1. Отчет АТС'!$B:$B,23)</f>
        <v>0</v>
      </c>
    </row>
    <row r="174" spans="1:25" ht="15">
      <c r="A174" s="33">
        <v>45471</v>
      </c>
      <c r="B174" s="34">
        <f>SUMIFS('[1]1. Отчет АТС'!$D:$D,'[1]1. Отчет АТС'!$A:$A,$A174,'[1]1. Отчет АТС'!$B:$B,0)</f>
        <v>0</v>
      </c>
      <c r="C174" s="34">
        <f>SUMIFS('[1]1. Отчет АТС'!$D:$D,'[1]1. Отчет АТС'!$A:$A,$A174,'[1]1. Отчет АТС'!$B:$B,1)</f>
        <v>0</v>
      </c>
      <c r="D174" s="34">
        <f>SUMIFS('[1]1. Отчет АТС'!$D:$D,'[1]1. Отчет АТС'!$A:$A,$A174,'[1]1. Отчет АТС'!$B:$B,2)</f>
        <v>0</v>
      </c>
      <c r="E174" s="34">
        <f>SUMIFS('[1]1. Отчет АТС'!$D:$D,'[1]1. Отчет АТС'!$A:$A,$A174,'[1]1. Отчет АТС'!$B:$B,3)</f>
        <v>0</v>
      </c>
      <c r="F174" s="34">
        <f>SUMIFS('[1]1. Отчет АТС'!$D:$D,'[1]1. Отчет АТС'!$A:$A,$A174,'[1]1. Отчет АТС'!$B:$B,4)</f>
        <v>0</v>
      </c>
      <c r="G174" s="34">
        <f>SUMIFS('[1]1. Отчет АТС'!$D:$D,'[1]1. Отчет АТС'!$A:$A,$A174,'[1]1. Отчет АТС'!$B:$B,5)</f>
        <v>151.91</v>
      </c>
      <c r="H174" s="34">
        <f>SUMIFS('[1]1. Отчет АТС'!$D:$D,'[1]1. Отчет АТС'!$A:$A,$A174,'[1]1. Отчет АТС'!$B:$B,6)</f>
        <v>128.08000000000001</v>
      </c>
      <c r="I174" s="34">
        <f>SUMIFS('[1]1. Отчет АТС'!$D:$D,'[1]1. Отчет АТС'!$A:$A,$A174,'[1]1. Отчет АТС'!$B:$B,7)</f>
        <v>280.45999999999998</v>
      </c>
      <c r="J174" s="34">
        <f>SUMIFS('[1]1. Отчет АТС'!$D:$D,'[1]1. Отчет АТС'!$A:$A,$A174,'[1]1. Отчет АТС'!$B:$B,8)</f>
        <v>79.3</v>
      </c>
      <c r="K174" s="34">
        <f>SUMIFS('[1]1. Отчет АТС'!$D:$D,'[1]1. Отчет АТС'!$A:$A,$A174,'[1]1. Отчет АТС'!$B:$B,9)</f>
        <v>9.7100000000000009</v>
      </c>
      <c r="L174" s="34">
        <f>SUMIFS('[1]1. Отчет АТС'!$D:$D,'[1]1. Отчет АТС'!$A:$A,$A174,'[1]1. Отчет АТС'!$B:$B,10)</f>
        <v>57.27</v>
      </c>
      <c r="M174" s="34">
        <f>SUMIFS('[1]1. Отчет АТС'!$D:$D,'[1]1. Отчет АТС'!$A:$A,$A174,'[1]1. Отчет АТС'!$B:$B,11)</f>
        <v>47.86</v>
      </c>
      <c r="N174" s="34">
        <f>SUMIFS('[1]1. Отчет АТС'!$D:$D,'[1]1. Отчет АТС'!$A:$A,$A174,'[1]1. Отчет АТС'!$B:$B,12)</f>
        <v>104.82</v>
      </c>
      <c r="O174" s="34">
        <f>SUMIFS('[1]1. Отчет АТС'!$D:$D,'[1]1. Отчет АТС'!$A:$A,$A174,'[1]1. Отчет АТС'!$B:$B,13)</f>
        <v>21.15</v>
      </c>
      <c r="P174" s="34">
        <f>SUMIFS('[1]1. Отчет АТС'!$D:$D,'[1]1. Отчет АТС'!$A:$A,$A174,'[1]1. Отчет АТС'!$B:$B,14)</f>
        <v>3.02</v>
      </c>
      <c r="Q174" s="34">
        <f>SUMIFS('[1]1. Отчет АТС'!$D:$D,'[1]1. Отчет АТС'!$A:$A,$A174,'[1]1. Отчет АТС'!$B:$B,15)</f>
        <v>0</v>
      </c>
      <c r="R174" s="34">
        <f>SUMIFS('[1]1. Отчет АТС'!$D:$D,'[1]1. Отчет АТС'!$A:$A,$A174,'[1]1. Отчет АТС'!$B:$B,16)</f>
        <v>0</v>
      </c>
      <c r="S174" s="34">
        <f>SUMIFS('[1]1. Отчет АТС'!$D:$D,'[1]1. Отчет АТС'!$A:$A,$A174,'[1]1. Отчет АТС'!$B:$B,17)</f>
        <v>0</v>
      </c>
      <c r="T174" s="34">
        <f>SUMIFS('[1]1. Отчет АТС'!$D:$D,'[1]1. Отчет АТС'!$A:$A,$A174,'[1]1. Отчет АТС'!$B:$B,18)</f>
        <v>0</v>
      </c>
      <c r="U174" s="34">
        <f>SUMIFS('[1]1. Отчет АТС'!$D:$D,'[1]1. Отчет АТС'!$A:$A,$A174,'[1]1. Отчет АТС'!$B:$B,19)</f>
        <v>0</v>
      </c>
      <c r="V174" s="34">
        <f>SUMIFS('[1]1. Отчет АТС'!$D:$D,'[1]1. Отчет АТС'!$A:$A,$A174,'[1]1. Отчет АТС'!$B:$B,20)</f>
        <v>40.6</v>
      </c>
      <c r="W174" s="34">
        <f>SUMIFS('[1]1. Отчет АТС'!$D:$D,'[1]1. Отчет АТС'!$A:$A,$A174,'[1]1. Отчет АТС'!$B:$B,21)</f>
        <v>0</v>
      </c>
      <c r="X174" s="34">
        <f>SUMIFS('[1]1. Отчет АТС'!$D:$D,'[1]1. Отчет АТС'!$A:$A,$A174,'[1]1. Отчет АТС'!$B:$B,22)</f>
        <v>0</v>
      </c>
      <c r="Y174" s="34">
        <f>SUMIFS('[1]1. Отчет АТС'!$D:$D,'[1]1. Отчет АТС'!$A:$A,$A174,'[1]1. Отчет АТС'!$B:$B,23)</f>
        <v>0</v>
      </c>
    </row>
    <row r="175" spans="1:25" ht="15">
      <c r="A175" s="33">
        <v>45472</v>
      </c>
      <c r="B175" s="34">
        <f>SUMIFS('[1]1. Отчет АТС'!$D:$D,'[1]1. Отчет АТС'!$A:$A,$A175,'[1]1. Отчет АТС'!$B:$B,0)</f>
        <v>0</v>
      </c>
      <c r="C175" s="34">
        <f>SUMIFS('[1]1. Отчет АТС'!$D:$D,'[1]1. Отчет АТС'!$A:$A,$A175,'[1]1. Отчет АТС'!$B:$B,1)</f>
        <v>1.53</v>
      </c>
      <c r="D175" s="34">
        <f>SUMIFS('[1]1. Отчет АТС'!$D:$D,'[1]1. Отчет АТС'!$A:$A,$A175,'[1]1. Отчет АТС'!$B:$B,2)</f>
        <v>0</v>
      </c>
      <c r="E175" s="34">
        <f>SUMIFS('[1]1. Отчет АТС'!$D:$D,'[1]1. Отчет АТС'!$A:$A,$A175,'[1]1. Отчет АТС'!$B:$B,3)</f>
        <v>0</v>
      </c>
      <c r="F175" s="34">
        <f>SUMIFS('[1]1. Отчет АТС'!$D:$D,'[1]1. Отчет АТС'!$A:$A,$A175,'[1]1. Отчет АТС'!$B:$B,4)</f>
        <v>70.34</v>
      </c>
      <c r="G175" s="34">
        <f>SUMIFS('[1]1. Отчет АТС'!$D:$D,'[1]1. Отчет АТС'!$A:$A,$A175,'[1]1. Отчет АТС'!$B:$B,5)</f>
        <v>150.97999999999999</v>
      </c>
      <c r="H175" s="34">
        <f>SUMIFS('[1]1. Отчет АТС'!$D:$D,'[1]1. Отчет АТС'!$A:$A,$A175,'[1]1. Отчет АТС'!$B:$B,6)</f>
        <v>183.65</v>
      </c>
      <c r="I175" s="34">
        <f>SUMIFS('[1]1. Отчет АТС'!$D:$D,'[1]1. Отчет АТС'!$A:$A,$A175,'[1]1. Отчет АТС'!$B:$B,7)</f>
        <v>195.98</v>
      </c>
      <c r="J175" s="34">
        <f>SUMIFS('[1]1. Отчет АТС'!$D:$D,'[1]1. Отчет АТС'!$A:$A,$A175,'[1]1. Отчет АТС'!$B:$B,8)</f>
        <v>180.14</v>
      </c>
      <c r="K175" s="34">
        <f>SUMIFS('[1]1. Отчет АТС'!$D:$D,'[1]1. Отчет АТС'!$A:$A,$A175,'[1]1. Отчет АТС'!$B:$B,9)</f>
        <v>81.489999999999995</v>
      </c>
      <c r="L175" s="34">
        <f>SUMIFS('[1]1. Отчет АТС'!$D:$D,'[1]1. Отчет АТС'!$A:$A,$A175,'[1]1. Отчет АТС'!$B:$B,10)</f>
        <v>141.53</v>
      </c>
      <c r="M175" s="34">
        <f>SUMIFS('[1]1. Отчет АТС'!$D:$D,'[1]1. Отчет АТС'!$A:$A,$A175,'[1]1. Отчет АТС'!$B:$B,11)</f>
        <v>100.99</v>
      </c>
      <c r="N175" s="34">
        <f>SUMIFS('[1]1. Отчет АТС'!$D:$D,'[1]1. Отчет АТС'!$A:$A,$A175,'[1]1. Отчет АТС'!$B:$B,12)</f>
        <v>82.19</v>
      </c>
      <c r="O175" s="34">
        <f>SUMIFS('[1]1. Отчет АТС'!$D:$D,'[1]1. Отчет АТС'!$A:$A,$A175,'[1]1. Отчет АТС'!$B:$B,13)</f>
        <v>30.87</v>
      </c>
      <c r="P175" s="34">
        <f>SUMIFS('[1]1. Отчет АТС'!$D:$D,'[1]1. Отчет АТС'!$A:$A,$A175,'[1]1. Отчет АТС'!$B:$B,14)</f>
        <v>7.65</v>
      </c>
      <c r="Q175" s="34">
        <f>SUMIFS('[1]1. Отчет АТС'!$D:$D,'[1]1. Отчет АТС'!$A:$A,$A175,'[1]1. Отчет АТС'!$B:$B,15)</f>
        <v>0</v>
      </c>
      <c r="R175" s="34">
        <f>SUMIFS('[1]1. Отчет АТС'!$D:$D,'[1]1. Отчет АТС'!$A:$A,$A175,'[1]1. Отчет АТС'!$B:$B,16)</f>
        <v>0</v>
      </c>
      <c r="S175" s="34">
        <f>SUMIFS('[1]1. Отчет АТС'!$D:$D,'[1]1. Отчет АТС'!$A:$A,$A175,'[1]1. Отчет АТС'!$B:$B,17)</f>
        <v>0</v>
      </c>
      <c r="T175" s="34">
        <f>SUMIFS('[1]1. Отчет АТС'!$D:$D,'[1]1. Отчет АТС'!$A:$A,$A175,'[1]1. Отчет АТС'!$B:$B,18)</f>
        <v>267.7</v>
      </c>
      <c r="U175" s="34">
        <f>SUMIFS('[1]1. Отчет АТС'!$D:$D,'[1]1. Отчет АТС'!$A:$A,$A175,'[1]1. Отчет АТС'!$B:$B,19)</f>
        <v>55.99</v>
      </c>
      <c r="V175" s="34">
        <f>SUMIFS('[1]1. Отчет АТС'!$D:$D,'[1]1. Отчет АТС'!$A:$A,$A175,'[1]1. Отчет АТС'!$B:$B,20)</f>
        <v>178.67</v>
      </c>
      <c r="W175" s="34">
        <f>SUMIFS('[1]1. Отчет АТС'!$D:$D,'[1]1. Отчет АТС'!$A:$A,$A175,'[1]1. Отчет АТС'!$B:$B,21)</f>
        <v>149.63999999999999</v>
      </c>
      <c r="X175" s="34">
        <f>SUMIFS('[1]1. Отчет АТС'!$D:$D,'[1]1. Отчет АТС'!$A:$A,$A175,'[1]1. Отчет АТС'!$B:$B,22)</f>
        <v>0</v>
      </c>
      <c r="Y175" s="34">
        <f>SUMIFS('[1]1. Отчет АТС'!$D:$D,'[1]1. Отчет АТС'!$A:$A,$A175,'[1]1. Отчет АТС'!$B:$B,23)</f>
        <v>83.7</v>
      </c>
    </row>
    <row r="176" spans="1:25" ht="15">
      <c r="A176" s="33">
        <v>45473</v>
      </c>
      <c r="B176" s="34">
        <f>SUMIFS('[1]1. Отчет АТС'!$D:$D,'[1]1. Отчет АТС'!$A:$A,$A176,'[1]1. Отчет АТС'!$B:$B,0)</f>
        <v>2.23</v>
      </c>
      <c r="C176" s="34">
        <f>SUMIFS('[1]1. Отчет АТС'!$D:$D,'[1]1. Отчет АТС'!$A:$A,$A176,'[1]1. Отчет АТС'!$B:$B,1)</f>
        <v>65.8</v>
      </c>
      <c r="D176" s="34">
        <f>SUMIFS('[1]1. Отчет АТС'!$D:$D,'[1]1. Отчет АТС'!$A:$A,$A176,'[1]1. Отчет АТС'!$B:$B,2)</f>
        <v>0</v>
      </c>
      <c r="E176" s="34">
        <f>SUMIFS('[1]1. Отчет АТС'!$D:$D,'[1]1. Отчет АТС'!$A:$A,$A176,'[1]1. Отчет АТС'!$B:$B,3)</f>
        <v>0</v>
      </c>
      <c r="F176" s="34">
        <f>SUMIFS('[1]1. Отчет АТС'!$D:$D,'[1]1. Отчет АТС'!$A:$A,$A176,'[1]1. Отчет АТС'!$B:$B,4)</f>
        <v>0</v>
      </c>
      <c r="G176" s="34">
        <f>SUMIFS('[1]1. Отчет АТС'!$D:$D,'[1]1. Отчет АТС'!$A:$A,$A176,'[1]1. Отчет АТС'!$B:$B,5)</f>
        <v>171.82</v>
      </c>
      <c r="H176" s="34">
        <f>SUMIFS('[1]1. Отчет АТС'!$D:$D,'[1]1. Отчет АТС'!$A:$A,$A176,'[1]1. Отчет АТС'!$B:$B,6)</f>
        <v>233.78</v>
      </c>
      <c r="I176" s="34">
        <f>SUMIFS('[1]1. Отчет АТС'!$D:$D,'[1]1. Отчет АТС'!$A:$A,$A176,'[1]1. Отчет АТС'!$B:$B,7)</f>
        <v>181.76</v>
      </c>
      <c r="J176" s="34">
        <f>SUMIFS('[1]1. Отчет АТС'!$D:$D,'[1]1. Отчет АТС'!$A:$A,$A176,'[1]1. Отчет АТС'!$B:$B,8)</f>
        <v>488.11</v>
      </c>
      <c r="K176" s="34">
        <f>SUMIFS('[1]1. Отчет АТС'!$D:$D,'[1]1. Отчет АТС'!$A:$A,$A176,'[1]1. Отчет АТС'!$B:$B,9)</f>
        <v>59</v>
      </c>
      <c r="L176" s="34">
        <f>SUMIFS('[1]1. Отчет АТС'!$D:$D,'[1]1. Отчет АТС'!$A:$A,$A176,'[1]1. Отчет АТС'!$B:$B,10)</f>
        <v>58.65</v>
      </c>
      <c r="M176" s="34">
        <f>SUMIFS('[1]1. Отчет АТС'!$D:$D,'[1]1. Отчет АТС'!$A:$A,$A176,'[1]1. Отчет АТС'!$B:$B,11)</f>
        <v>141.86000000000001</v>
      </c>
      <c r="N176" s="34">
        <f>SUMIFS('[1]1. Отчет АТС'!$D:$D,'[1]1. Отчет АТС'!$A:$A,$A176,'[1]1. Отчет АТС'!$B:$B,12)</f>
        <v>187.31</v>
      </c>
      <c r="O176" s="34">
        <f>SUMIFS('[1]1. Отчет АТС'!$D:$D,'[1]1. Отчет АТС'!$A:$A,$A176,'[1]1. Отчет АТС'!$B:$B,13)</f>
        <v>238.4</v>
      </c>
      <c r="P176" s="34">
        <f>SUMIFS('[1]1. Отчет АТС'!$D:$D,'[1]1. Отчет АТС'!$A:$A,$A176,'[1]1. Отчет АТС'!$B:$B,14)</f>
        <v>329.48</v>
      </c>
      <c r="Q176" s="34">
        <f>SUMIFS('[1]1. Отчет АТС'!$D:$D,'[1]1. Отчет АТС'!$A:$A,$A176,'[1]1. Отчет АТС'!$B:$B,15)</f>
        <v>999.82</v>
      </c>
      <c r="R176" s="34">
        <f>SUMIFS('[1]1. Отчет АТС'!$D:$D,'[1]1. Отчет АТС'!$A:$A,$A176,'[1]1. Отчет АТС'!$B:$B,16)</f>
        <v>1400.39</v>
      </c>
      <c r="S176" s="34">
        <f>SUMIFS('[1]1. Отчет АТС'!$D:$D,'[1]1. Отчет АТС'!$A:$A,$A176,'[1]1. Отчет АТС'!$B:$B,17)</f>
        <v>2776.45</v>
      </c>
      <c r="T176" s="34">
        <f>SUMIFS('[1]1. Отчет АТС'!$D:$D,'[1]1. Отчет АТС'!$A:$A,$A176,'[1]1. Отчет АТС'!$B:$B,18)</f>
        <v>2625.22</v>
      </c>
      <c r="U176" s="34">
        <f>SUMIFS('[1]1. Отчет АТС'!$D:$D,'[1]1. Отчет АТС'!$A:$A,$A176,'[1]1. Отчет АТС'!$B:$B,19)</f>
        <v>603.41</v>
      </c>
      <c r="V176" s="34">
        <f>SUMIFS('[1]1. Отчет АТС'!$D:$D,'[1]1. Отчет АТС'!$A:$A,$A176,'[1]1. Отчет АТС'!$B:$B,20)</f>
        <v>1353.93</v>
      </c>
      <c r="W176" s="34">
        <f>SUMIFS('[1]1. Отчет АТС'!$D:$D,'[1]1. Отчет АТС'!$A:$A,$A176,'[1]1. Отчет АТС'!$B:$B,21)</f>
        <v>846.68</v>
      </c>
      <c r="X176" s="34">
        <f>SUMIFS('[1]1. Отчет АТС'!$D:$D,'[1]1. Отчет АТС'!$A:$A,$A176,'[1]1. Отчет АТС'!$B:$B,22)</f>
        <v>52.36</v>
      </c>
      <c r="Y176" s="34">
        <f>SUMIFS('[1]1. Отчет АТС'!$D:$D,'[1]1. Отчет АТС'!$A:$A,$A176,'[1]1. Отчет АТС'!$B:$B,23)</f>
        <v>73.08</v>
      </c>
    </row>
    <row r="179" spans="1:25">
      <c r="A179" s="36" t="s">
        <v>8</v>
      </c>
      <c r="B179" s="37"/>
      <c r="C179" s="38"/>
      <c r="D179" s="39"/>
      <c r="E179" s="39"/>
      <c r="F179" s="39"/>
      <c r="G179" s="40" t="s">
        <v>38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41"/>
    </row>
    <row r="180" spans="1:25" ht="24">
      <c r="A180" s="42"/>
      <c r="B180" s="43" t="s">
        <v>10</v>
      </c>
      <c r="C180" s="44" t="s">
        <v>11</v>
      </c>
      <c r="D180" s="44" t="s">
        <v>12</v>
      </c>
      <c r="E180" s="44" t="s">
        <v>13</v>
      </c>
      <c r="F180" s="44" t="s">
        <v>14</v>
      </c>
      <c r="G180" s="44" t="s">
        <v>15</v>
      </c>
      <c r="H180" s="44" t="s">
        <v>16</v>
      </c>
      <c r="I180" s="44" t="s">
        <v>17</v>
      </c>
      <c r="J180" s="44" t="s">
        <v>18</v>
      </c>
      <c r="K180" s="44" t="s">
        <v>19</v>
      </c>
      <c r="L180" s="44" t="s">
        <v>20</v>
      </c>
      <c r="M180" s="44" t="s">
        <v>21</v>
      </c>
      <c r="N180" s="44" t="s">
        <v>22</v>
      </c>
      <c r="O180" s="44" t="s">
        <v>23</v>
      </c>
      <c r="P180" s="44" t="s">
        <v>24</v>
      </c>
      <c r="Q180" s="44" t="s">
        <v>25</v>
      </c>
      <c r="R180" s="44" t="s">
        <v>26</v>
      </c>
      <c r="S180" s="44" t="s">
        <v>27</v>
      </c>
      <c r="T180" s="44" t="s">
        <v>28</v>
      </c>
      <c r="U180" s="44" t="s">
        <v>29</v>
      </c>
      <c r="V180" s="44" t="s">
        <v>30</v>
      </c>
      <c r="W180" s="44" t="s">
        <v>31</v>
      </c>
      <c r="X180" s="44" t="s">
        <v>32</v>
      </c>
      <c r="Y180" s="44" t="s">
        <v>33</v>
      </c>
    </row>
    <row r="181" spans="1:25" ht="15">
      <c r="A181" s="77">
        <v>45444</v>
      </c>
      <c r="B181" s="45">
        <f>SUMIFS('[1]1. Отчет АТС'!$E:$E,'[1]1. Отчет АТС'!$A:$A,$A181,'[1]1. Отчет АТС'!$B:$B,0)</f>
        <v>119.39</v>
      </c>
      <c r="C181" s="45">
        <f>SUMIFS('[1]1. Отчет АТС'!$E:$E,'[1]1. Отчет АТС'!$A:$A,$A181,'[1]1. Отчет АТС'!$B:$B,1)</f>
        <v>222.77</v>
      </c>
      <c r="D181" s="45">
        <f>SUMIFS('[1]1. Отчет АТС'!$E:$E,'[1]1. Отчет АТС'!$A:$A,$A181,'[1]1. Отчет АТС'!$B:$B,2)</f>
        <v>168.28</v>
      </c>
      <c r="E181" s="45">
        <f>SUMIFS('[1]1. Отчет АТС'!$E:$E,'[1]1. Отчет АТС'!$A:$A,$A181,'[1]1. Отчет АТС'!$B:$B,3)</f>
        <v>219.62</v>
      </c>
      <c r="F181" s="45">
        <f>SUMIFS('[1]1. Отчет АТС'!$E:$E,'[1]1. Отчет АТС'!$A:$A,$A181,'[1]1. Отчет АТС'!$B:$B,4)</f>
        <v>692.17</v>
      </c>
      <c r="G181" s="45">
        <f>SUMIFS('[1]1. Отчет АТС'!$E:$E,'[1]1. Отчет АТС'!$A:$A,$A181,'[1]1. Отчет АТС'!$B:$B,5)</f>
        <v>0</v>
      </c>
      <c r="H181" s="45">
        <f>SUMIFS('[1]1. Отчет АТС'!$E:$E,'[1]1. Отчет АТС'!$A:$A,$A181,'[1]1. Отчет АТС'!$B:$B,6)</f>
        <v>0</v>
      </c>
      <c r="I181" s="45">
        <f>SUMIFS('[1]1. Отчет АТС'!$E:$E,'[1]1. Отчет АТС'!$A:$A,$A181,'[1]1. Отчет АТС'!$B:$B,7)</f>
        <v>0</v>
      </c>
      <c r="J181" s="45">
        <f>SUMIFS('[1]1. Отчет АТС'!$E:$E,'[1]1. Отчет АТС'!$A:$A,$A181,'[1]1. Отчет АТС'!$B:$B,8)</f>
        <v>0</v>
      </c>
      <c r="K181" s="45">
        <f>SUMIFS('[1]1. Отчет АТС'!$E:$E,'[1]1. Отчет АТС'!$A:$A,$A181,'[1]1. Отчет АТС'!$B:$B,9)</f>
        <v>0</v>
      </c>
      <c r="L181" s="45">
        <f>SUMIFS('[1]1. Отчет АТС'!$E:$E,'[1]1. Отчет АТС'!$A:$A,$A181,'[1]1. Отчет АТС'!$B:$B,10)</f>
        <v>0</v>
      </c>
      <c r="M181" s="45">
        <f>SUMIFS('[1]1. Отчет АТС'!$E:$E,'[1]1. Отчет АТС'!$A:$A,$A181,'[1]1. Отчет АТС'!$B:$B,11)</f>
        <v>0</v>
      </c>
      <c r="N181" s="45">
        <f>SUMIFS('[1]1. Отчет АТС'!$E:$E,'[1]1. Отчет АТС'!$A:$A,$A181,'[1]1. Отчет АТС'!$B:$B,12)</f>
        <v>0</v>
      </c>
      <c r="O181" s="45">
        <f>SUMIFS('[1]1. Отчет АТС'!$E:$E,'[1]1. Отчет АТС'!$A:$A,$A181,'[1]1. Отчет АТС'!$B:$B,13)</f>
        <v>0</v>
      </c>
      <c r="P181" s="45">
        <f>SUMIFS('[1]1. Отчет АТС'!$E:$E,'[1]1. Отчет АТС'!$A:$A,$A181,'[1]1. Отчет АТС'!$B:$B,14)</f>
        <v>0</v>
      </c>
      <c r="Q181" s="45">
        <f>SUMIFS('[1]1. Отчет АТС'!$E:$E,'[1]1. Отчет АТС'!$A:$A,$A181,'[1]1. Отчет АТС'!$B:$B,15)</f>
        <v>0</v>
      </c>
      <c r="R181" s="45">
        <f>SUMIFS('[1]1. Отчет АТС'!$E:$E,'[1]1. Отчет АТС'!$A:$A,$A181,'[1]1. Отчет АТС'!$B:$B,16)</f>
        <v>0</v>
      </c>
      <c r="S181" s="45">
        <f>SUMIFS('[1]1. Отчет АТС'!$E:$E,'[1]1. Отчет АТС'!$A:$A,$A181,'[1]1. Отчет АТС'!$B:$B,17)</f>
        <v>10.72</v>
      </c>
      <c r="T181" s="45">
        <f>SUMIFS('[1]1. Отчет АТС'!$E:$E,'[1]1. Отчет АТС'!$A:$A,$A181,'[1]1. Отчет АТС'!$B:$B,18)</f>
        <v>0</v>
      </c>
      <c r="U181" s="45">
        <f>SUMIFS('[1]1. Отчет АТС'!$E:$E,'[1]1. Отчет АТС'!$A:$A,$A181,'[1]1. Отчет АТС'!$B:$B,19)</f>
        <v>0</v>
      </c>
      <c r="V181" s="45">
        <f>SUMIFS('[1]1. Отчет АТС'!$E:$E,'[1]1. Отчет АТС'!$A:$A,$A181,'[1]1. Отчет АТС'!$B:$B,20)</f>
        <v>0</v>
      </c>
      <c r="W181" s="45">
        <f>SUMIFS('[1]1. Отчет АТС'!$E:$E,'[1]1. Отчет АТС'!$A:$A,$A181,'[1]1. Отчет АТС'!$B:$B,21)</f>
        <v>581.13</v>
      </c>
      <c r="X181" s="45">
        <f>SUMIFS('[1]1. Отчет АТС'!$E:$E,'[1]1. Отчет АТС'!$A:$A,$A181,'[1]1. Отчет АТС'!$B:$B,22)</f>
        <v>283.33</v>
      </c>
      <c r="Y181" s="45">
        <f>SUMIFS('[1]1. Отчет АТС'!$E:$E,'[1]1. Отчет АТС'!$A:$A,$A181,'[1]1. Отчет АТС'!$B:$B,23)</f>
        <v>1289.47</v>
      </c>
    </row>
    <row r="182" spans="1:25" ht="15">
      <c r="A182" s="77">
        <v>45445</v>
      </c>
      <c r="B182" s="45">
        <f>SUMIFS('[1]1. Отчет АТС'!$E:$E,'[1]1. Отчет АТС'!$A:$A,$A182,'[1]1. Отчет АТС'!$B:$B,0)</f>
        <v>1215.01</v>
      </c>
      <c r="C182" s="45">
        <f>SUMIFS('[1]1. Отчет АТС'!$E:$E,'[1]1. Отчет АТС'!$A:$A,$A182,'[1]1. Отчет АТС'!$B:$B,1)</f>
        <v>1003.81</v>
      </c>
      <c r="D182" s="45">
        <f>SUMIFS('[1]1. Отчет АТС'!$E:$E,'[1]1. Отчет АТС'!$A:$A,$A182,'[1]1. Отчет АТС'!$B:$B,2)</f>
        <v>797.85</v>
      </c>
      <c r="E182" s="45">
        <f>SUMIFS('[1]1. Отчет АТС'!$E:$E,'[1]1. Отчет АТС'!$A:$A,$A182,'[1]1. Отчет АТС'!$B:$B,3)</f>
        <v>284.62</v>
      </c>
      <c r="F182" s="45">
        <f>SUMIFS('[1]1. Отчет АТС'!$E:$E,'[1]1. Отчет АТС'!$A:$A,$A182,'[1]1. Отчет АТС'!$B:$B,4)</f>
        <v>573.61</v>
      </c>
      <c r="G182" s="45">
        <f>SUMIFS('[1]1. Отчет АТС'!$E:$E,'[1]1. Отчет АТС'!$A:$A,$A182,'[1]1. Отчет АТС'!$B:$B,5)</f>
        <v>0</v>
      </c>
      <c r="H182" s="45">
        <f>SUMIFS('[1]1. Отчет АТС'!$E:$E,'[1]1. Отчет АТС'!$A:$A,$A182,'[1]1. Отчет АТС'!$B:$B,6)</f>
        <v>5.44</v>
      </c>
      <c r="I182" s="45">
        <f>SUMIFS('[1]1. Отчет АТС'!$E:$E,'[1]1. Отчет АТС'!$A:$A,$A182,'[1]1. Отчет АТС'!$B:$B,7)</f>
        <v>0</v>
      </c>
      <c r="J182" s="45">
        <f>SUMIFS('[1]1. Отчет АТС'!$E:$E,'[1]1. Отчет АТС'!$A:$A,$A182,'[1]1. Отчет АТС'!$B:$B,8)</f>
        <v>0</v>
      </c>
      <c r="K182" s="45">
        <f>SUMIFS('[1]1. Отчет АТС'!$E:$E,'[1]1. Отчет АТС'!$A:$A,$A182,'[1]1. Отчет АТС'!$B:$B,9)</f>
        <v>0</v>
      </c>
      <c r="L182" s="45">
        <f>SUMIFS('[1]1. Отчет АТС'!$E:$E,'[1]1. Отчет АТС'!$A:$A,$A182,'[1]1. Отчет АТС'!$B:$B,10)</f>
        <v>0</v>
      </c>
      <c r="M182" s="45">
        <f>SUMIFS('[1]1. Отчет АТС'!$E:$E,'[1]1. Отчет АТС'!$A:$A,$A182,'[1]1. Отчет АТС'!$B:$B,11)</f>
        <v>0</v>
      </c>
      <c r="N182" s="45">
        <f>SUMIFS('[1]1. Отчет АТС'!$E:$E,'[1]1. Отчет АТС'!$A:$A,$A182,'[1]1. Отчет АТС'!$B:$B,12)</f>
        <v>0</v>
      </c>
      <c r="O182" s="45">
        <f>SUMIFS('[1]1. Отчет АТС'!$E:$E,'[1]1. Отчет АТС'!$A:$A,$A182,'[1]1. Отчет АТС'!$B:$B,13)</f>
        <v>0</v>
      </c>
      <c r="P182" s="45">
        <f>SUMIFS('[1]1. Отчет АТС'!$E:$E,'[1]1. Отчет АТС'!$A:$A,$A182,'[1]1. Отчет АТС'!$B:$B,14)</f>
        <v>0</v>
      </c>
      <c r="Q182" s="45">
        <f>SUMIFS('[1]1. Отчет АТС'!$E:$E,'[1]1. Отчет АТС'!$A:$A,$A182,'[1]1. Отчет АТС'!$B:$B,15)</f>
        <v>0</v>
      </c>
      <c r="R182" s="45">
        <f>SUMIFS('[1]1. Отчет АТС'!$E:$E,'[1]1. Отчет АТС'!$A:$A,$A182,'[1]1. Отчет АТС'!$B:$B,16)</f>
        <v>0</v>
      </c>
      <c r="S182" s="45">
        <f>SUMIFS('[1]1. Отчет АТС'!$E:$E,'[1]1. Отчет АТС'!$A:$A,$A182,'[1]1. Отчет АТС'!$B:$B,17)</f>
        <v>0</v>
      </c>
      <c r="T182" s="45">
        <f>SUMIFS('[1]1. Отчет АТС'!$E:$E,'[1]1. Отчет АТС'!$A:$A,$A182,'[1]1. Отчет АТС'!$B:$B,18)</f>
        <v>0</v>
      </c>
      <c r="U182" s="45">
        <f>SUMIFS('[1]1. Отчет АТС'!$E:$E,'[1]1. Отчет АТС'!$A:$A,$A182,'[1]1. Отчет АТС'!$B:$B,19)</f>
        <v>0</v>
      </c>
      <c r="V182" s="45">
        <f>SUMIFS('[1]1. Отчет АТС'!$E:$E,'[1]1. Отчет АТС'!$A:$A,$A182,'[1]1. Отчет АТС'!$B:$B,20)</f>
        <v>0</v>
      </c>
      <c r="W182" s="45">
        <f>SUMIFS('[1]1. Отчет АТС'!$E:$E,'[1]1. Отчет АТС'!$A:$A,$A182,'[1]1. Отчет АТС'!$B:$B,21)</f>
        <v>0</v>
      </c>
      <c r="X182" s="45">
        <f>SUMIFS('[1]1. Отчет АТС'!$E:$E,'[1]1. Отчет АТС'!$A:$A,$A182,'[1]1. Отчет АТС'!$B:$B,22)</f>
        <v>456.81</v>
      </c>
      <c r="Y182" s="45">
        <f>SUMIFS('[1]1. Отчет АТС'!$E:$E,'[1]1. Отчет АТС'!$A:$A,$A182,'[1]1. Отчет АТС'!$B:$B,23)</f>
        <v>223.94</v>
      </c>
    </row>
    <row r="183" spans="1:25" ht="15">
      <c r="A183" s="77">
        <v>45446</v>
      </c>
      <c r="B183" s="45">
        <f>SUMIFS('[1]1. Отчет АТС'!$E:$E,'[1]1. Отчет АТС'!$A:$A,$A183,'[1]1. Отчет АТС'!$B:$B,0)</f>
        <v>109.58</v>
      </c>
      <c r="C183" s="45">
        <f>SUMIFS('[1]1. Отчет АТС'!$E:$E,'[1]1. Отчет АТС'!$A:$A,$A183,'[1]1. Отчет АТС'!$B:$B,1)</f>
        <v>6.39</v>
      </c>
      <c r="D183" s="45">
        <f>SUMIFS('[1]1. Отчет АТС'!$E:$E,'[1]1. Отчет АТС'!$A:$A,$A183,'[1]1. Отчет АТС'!$B:$B,2)</f>
        <v>118.7</v>
      </c>
      <c r="E183" s="45">
        <f>SUMIFS('[1]1. Отчет АТС'!$E:$E,'[1]1. Отчет АТС'!$A:$A,$A183,'[1]1. Отчет АТС'!$B:$B,3)</f>
        <v>137.87</v>
      </c>
      <c r="F183" s="45">
        <f>SUMIFS('[1]1. Отчет АТС'!$E:$E,'[1]1. Отчет АТС'!$A:$A,$A183,'[1]1. Отчет АТС'!$B:$B,4)</f>
        <v>105.31</v>
      </c>
      <c r="G183" s="45">
        <f>SUMIFS('[1]1. Отчет АТС'!$E:$E,'[1]1. Отчет АТС'!$A:$A,$A183,'[1]1. Отчет АТС'!$B:$B,5)</f>
        <v>0</v>
      </c>
      <c r="H183" s="45">
        <f>SUMIFS('[1]1. Отчет АТС'!$E:$E,'[1]1. Отчет АТС'!$A:$A,$A183,'[1]1. Отчет АТС'!$B:$B,6)</f>
        <v>0</v>
      </c>
      <c r="I183" s="45">
        <f>SUMIFS('[1]1. Отчет АТС'!$E:$E,'[1]1. Отчет АТС'!$A:$A,$A183,'[1]1. Отчет АТС'!$B:$B,7)</f>
        <v>0</v>
      </c>
      <c r="J183" s="45">
        <f>SUMIFS('[1]1. Отчет АТС'!$E:$E,'[1]1. Отчет АТС'!$A:$A,$A183,'[1]1. Отчет АТС'!$B:$B,8)</f>
        <v>0</v>
      </c>
      <c r="K183" s="45">
        <f>SUMIFS('[1]1. Отчет АТС'!$E:$E,'[1]1. Отчет АТС'!$A:$A,$A183,'[1]1. Отчет АТС'!$B:$B,9)</f>
        <v>0</v>
      </c>
      <c r="L183" s="45">
        <f>SUMIFS('[1]1. Отчет АТС'!$E:$E,'[1]1. Отчет АТС'!$A:$A,$A183,'[1]1. Отчет АТС'!$B:$B,10)</f>
        <v>0</v>
      </c>
      <c r="M183" s="45">
        <f>SUMIFS('[1]1. Отчет АТС'!$E:$E,'[1]1. Отчет АТС'!$A:$A,$A183,'[1]1. Отчет АТС'!$B:$B,11)</f>
        <v>0</v>
      </c>
      <c r="N183" s="45">
        <f>SUMIFS('[1]1. Отчет АТС'!$E:$E,'[1]1. Отчет АТС'!$A:$A,$A183,'[1]1. Отчет АТС'!$B:$B,12)</f>
        <v>0</v>
      </c>
      <c r="O183" s="45">
        <f>SUMIFS('[1]1. Отчет АТС'!$E:$E,'[1]1. Отчет АТС'!$A:$A,$A183,'[1]1. Отчет АТС'!$B:$B,13)</f>
        <v>0</v>
      </c>
      <c r="P183" s="45">
        <f>SUMIFS('[1]1. Отчет АТС'!$E:$E,'[1]1. Отчет АТС'!$A:$A,$A183,'[1]1. Отчет АТС'!$B:$B,14)</f>
        <v>0</v>
      </c>
      <c r="Q183" s="45">
        <f>SUMIFS('[1]1. Отчет АТС'!$E:$E,'[1]1. Отчет АТС'!$A:$A,$A183,'[1]1. Отчет АТС'!$B:$B,15)</f>
        <v>0</v>
      </c>
      <c r="R183" s="45">
        <f>SUMIFS('[1]1. Отчет АТС'!$E:$E,'[1]1. Отчет АТС'!$A:$A,$A183,'[1]1. Отчет АТС'!$B:$B,16)</f>
        <v>0</v>
      </c>
      <c r="S183" s="45">
        <f>SUMIFS('[1]1. Отчет АТС'!$E:$E,'[1]1. Отчет АТС'!$A:$A,$A183,'[1]1. Отчет АТС'!$B:$B,17)</f>
        <v>0</v>
      </c>
      <c r="T183" s="45">
        <f>SUMIFS('[1]1. Отчет АТС'!$E:$E,'[1]1. Отчет АТС'!$A:$A,$A183,'[1]1. Отчет АТС'!$B:$B,18)</f>
        <v>0</v>
      </c>
      <c r="U183" s="45">
        <f>SUMIFS('[1]1. Отчет АТС'!$E:$E,'[1]1. Отчет АТС'!$A:$A,$A183,'[1]1. Отчет АТС'!$B:$B,19)</f>
        <v>0</v>
      </c>
      <c r="V183" s="45">
        <f>SUMIFS('[1]1. Отчет АТС'!$E:$E,'[1]1. Отчет АТС'!$A:$A,$A183,'[1]1. Отчет АТС'!$B:$B,20)</f>
        <v>0</v>
      </c>
      <c r="W183" s="45">
        <f>SUMIFS('[1]1. Отчет АТС'!$E:$E,'[1]1. Отчет АТС'!$A:$A,$A183,'[1]1. Отчет АТС'!$B:$B,21)</f>
        <v>26.3</v>
      </c>
      <c r="X183" s="45">
        <f>SUMIFS('[1]1. Отчет АТС'!$E:$E,'[1]1. Отчет АТС'!$A:$A,$A183,'[1]1. Отчет АТС'!$B:$B,22)</f>
        <v>179.5</v>
      </c>
      <c r="Y183" s="45">
        <f>SUMIFS('[1]1. Отчет АТС'!$E:$E,'[1]1. Отчет АТС'!$A:$A,$A183,'[1]1. Отчет АТС'!$B:$B,23)</f>
        <v>135.05000000000001</v>
      </c>
    </row>
    <row r="184" spans="1:25" ht="15">
      <c r="A184" s="77">
        <v>45447</v>
      </c>
      <c r="B184" s="45">
        <f>SUMIFS('[1]1. Отчет АТС'!$E:$E,'[1]1. Отчет АТС'!$A:$A,$A184,'[1]1. Отчет АТС'!$B:$B,0)</f>
        <v>153.16999999999999</v>
      </c>
      <c r="C184" s="45">
        <f>SUMIFS('[1]1. Отчет АТС'!$E:$E,'[1]1. Отчет АТС'!$A:$A,$A184,'[1]1. Отчет АТС'!$B:$B,1)</f>
        <v>211</v>
      </c>
      <c r="D184" s="45">
        <f>SUMIFS('[1]1. Отчет АТС'!$E:$E,'[1]1. Отчет АТС'!$A:$A,$A184,'[1]1. Отчет АТС'!$B:$B,2)</f>
        <v>106.53</v>
      </c>
      <c r="E184" s="45">
        <f>SUMIFS('[1]1. Отчет АТС'!$E:$E,'[1]1. Отчет АТС'!$A:$A,$A184,'[1]1. Отчет АТС'!$B:$B,3)</f>
        <v>66.08</v>
      </c>
      <c r="F184" s="45">
        <f>SUMIFS('[1]1. Отчет АТС'!$E:$E,'[1]1. Отчет АТС'!$A:$A,$A184,'[1]1. Отчет АТС'!$B:$B,4)</f>
        <v>0</v>
      </c>
      <c r="G184" s="45">
        <f>SUMIFS('[1]1. Отчет АТС'!$E:$E,'[1]1. Отчет АТС'!$A:$A,$A184,'[1]1. Отчет АТС'!$B:$B,5)</f>
        <v>0</v>
      </c>
      <c r="H184" s="45">
        <f>SUMIFS('[1]1. Отчет АТС'!$E:$E,'[1]1. Отчет АТС'!$A:$A,$A184,'[1]1. Отчет АТС'!$B:$B,6)</f>
        <v>0</v>
      </c>
      <c r="I184" s="45">
        <f>SUMIFS('[1]1. Отчет АТС'!$E:$E,'[1]1. Отчет АТС'!$A:$A,$A184,'[1]1. Отчет АТС'!$B:$B,7)</f>
        <v>0</v>
      </c>
      <c r="J184" s="45">
        <f>SUMIFS('[1]1. Отчет АТС'!$E:$E,'[1]1. Отчет АТС'!$A:$A,$A184,'[1]1. Отчет АТС'!$B:$B,8)</f>
        <v>0</v>
      </c>
      <c r="K184" s="45">
        <f>SUMIFS('[1]1. Отчет АТС'!$E:$E,'[1]1. Отчет АТС'!$A:$A,$A184,'[1]1. Отчет АТС'!$B:$B,9)</f>
        <v>0</v>
      </c>
      <c r="L184" s="45">
        <f>SUMIFS('[1]1. Отчет АТС'!$E:$E,'[1]1. Отчет АТС'!$A:$A,$A184,'[1]1. Отчет АТС'!$B:$B,10)</f>
        <v>0</v>
      </c>
      <c r="M184" s="45">
        <f>SUMIFS('[1]1. Отчет АТС'!$E:$E,'[1]1. Отчет АТС'!$A:$A,$A184,'[1]1. Отчет АТС'!$B:$B,11)</f>
        <v>0</v>
      </c>
      <c r="N184" s="45">
        <f>SUMIFS('[1]1. Отчет АТС'!$E:$E,'[1]1. Отчет АТС'!$A:$A,$A184,'[1]1. Отчет АТС'!$B:$B,12)</f>
        <v>0</v>
      </c>
      <c r="O184" s="45">
        <f>SUMIFS('[1]1. Отчет АТС'!$E:$E,'[1]1. Отчет АТС'!$A:$A,$A184,'[1]1. Отчет АТС'!$B:$B,13)</f>
        <v>0</v>
      </c>
      <c r="P184" s="45">
        <f>SUMIFS('[1]1. Отчет АТС'!$E:$E,'[1]1. Отчет АТС'!$A:$A,$A184,'[1]1. Отчет АТС'!$B:$B,14)</f>
        <v>0</v>
      </c>
      <c r="Q184" s="45">
        <f>SUMIFS('[1]1. Отчет АТС'!$E:$E,'[1]1. Отчет АТС'!$A:$A,$A184,'[1]1. Отчет АТС'!$B:$B,15)</f>
        <v>0</v>
      </c>
      <c r="R184" s="45">
        <f>SUMIFS('[1]1. Отчет АТС'!$E:$E,'[1]1. Отчет АТС'!$A:$A,$A184,'[1]1. Отчет АТС'!$B:$B,16)</f>
        <v>0</v>
      </c>
      <c r="S184" s="45">
        <f>SUMIFS('[1]1. Отчет АТС'!$E:$E,'[1]1. Отчет АТС'!$A:$A,$A184,'[1]1. Отчет АТС'!$B:$B,17)</f>
        <v>0</v>
      </c>
      <c r="T184" s="45">
        <f>SUMIFS('[1]1. Отчет АТС'!$E:$E,'[1]1. Отчет АТС'!$A:$A,$A184,'[1]1. Отчет АТС'!$B:$B,18)</f>
        <v>0</v>
      </c>
      <c r="U184" s="45">
        <f>SUMIFS('[1]1. Отчет АТС'!$E:$E,'[1]1. Отчет АТС'!$A:$A,$A184,'[1]1. Отчет АТС'!$B:$B,19)</f>
        <v>0</v>
      </c>
      <c r="V184" s="45">
        <f>SUMIFS('[1]1. Отчет АТС'!$E:$E,'[1]1. Отчет АТС'!$A:$A,$A184,'[1]1. Отчет АТС'!$B:$B,20)</f>
        <v>0</v>
      </c>
      <c r="W184" s="45">
        <f>SUMIFS('[1]1. Отчет АТС'!$E:$E,'[1]1. Отчет АТС'!$A:$A,$A184,'[1]1. Отчет АТС'!$B:$B,21)</f>
        <v>12.65</v>
      </c>
      <c r="X184" s="45">
        <f>SUMIFS('[1]1. Отчет АТС'!$E:$E,'[1]1. Отчет АТС'!$A:$A,$A184,'[1]1. Отчет АТС'!$B:$B,22)</f>
        <v>43.56</v>
      </c>
      <c r="Y184" s="45">
        <f>SUMIFS('[1]1. Отчет АТС'!$E:$E,'[1]1. Отчет АТС'!$A:$A,$A184,'[1]1. Отчет АТС'!$B:$B,23)</f>
        <v>119.11</v>
      </c>
    </row>
    <row r="185" spans="1:25" ht="15">
      <c r="A185" s="77">
        <v>45448</v>
      </c>
      <c r="B185" s="45">
        <f>SUMIFS('[1]1. Отчет АТС'!$E:$E,'[1]1. Отчет АТС'!$A:$A,$A185,'[1]1. Отчет АТС'!$B:$B,0)</f>
        <v>0</v>
      </c>
      <c r="C185" s="45">
        <f>SUMIFS('[1]1. Отчет АТС'!$E:$E,'[1]1. Отчет АТС'!$A:$A,$A185,'[1]1. Отчет АТС'!$B:$B,1)</f>
        <v>16.5</v>
      </c>
      <c r="D185" s="45">
        <f>SUMIFS('[1]1. Отчет АТС'!$E:$E,'[1]1. Отчет АТС'!$A:$A,$A185,'[1]1. Отчет АТС'!$B:$B,2)</f>
        <v>0</v>
      </c>
      <c r="E185" s="45">
        <f>SUMIFS('[1]1. Отчет АТС'!$E:$E,'[1]1. Отчет АТС'!$A:$A,$A185,'[1]1. Отчет АТС'!$B:$B,3)</f>
        <v>0</v>
      </c>
      <c r="F185" s="45">
        <f>SUMIFS('[1]1. Отчет АТС'!$E:$E,'[1]1. Отчет АТС'!$A:$A,$A185,'[1]1. Отчет АТС'!$B:$B,4)</f>
        <v>0</v>
      </c>
      <c r="G185" s="45">
        <f>SUMIFS('[1]1. Отчет АТС'!$E:$E,'[1]1. Отчет АТС'!$A:$A,$A185,'[1]1. Отчет АТС'!$B:$B,5)</f>
        <v>0</v>
      </c>
      <c r="H185" s="45">
        <f>SUMIFS('[1]1. Отчет АТС'!$E:$E,'[1]1. Отчет АТС'!$A:$A,$A185,'[1]1. Отчет АТС'!$B:$B,6)</f>
        <v>0</v>
      </c>
      <c r="I185" s="45">
        <f>SUMIFS('[1]1. Отчет АТС'!$E:$E,'[1]1. Отчет АТС'!$A:$A,$A185,'[1]1. Отчет АТС'!$B:$B,7)</f>
        <v>0</v>
      </c>
      <c r="J185" s="45">
        <f>SUMIFS('[1]1. Отчет АТС'!$E:$E,'[1]1. Отчет АТС'!$A:$A,$A185,'[1]1. Отчет АТС'!$B:$B,8)</f>
        <v>0</v>
      </c>
      <c r="K185" s="45">
        <f>SUMIFS('[1]1. Отчет АТС'!$E:$E,'[1]1. Отчет АТС'!$A:$A,$A185,'[1]1. Отчет АТС'!$B:$B,9)</f>
        <v>1439.84</v>
      </c>
      <c r="L185" s="45">
        <f>SUMIFS('[1]1. Отчет АТС'!$E:$E,'[1]1. Отчет АТС'!$A:$A,$A185,'[1]1. Отчет АТС'!$B:$B,10)</f>
        <v>0</v>
      </c>
      <c r="M185" s="45">
        <f>SUMIFS('[1]1. Отчет АТС'!$E:$E,'[1]1. Отчет АТС'!$A:$A,$A185,'[1]1. Отчет АТС'!$B:$B,11)</f>
        <v>0</v>
      </c>
      <c r="N185" s="45">
        <f>SUMIFS('[1]1. Отчет АТС'!$E:$E,'[1]1. Отчет АТС'!$A:$A,$A185,'[1]1. Отчет АТС'!$B:$B,12)</f>
        <v>0</v>
      </c>
      <c r="O185" s="45">
        <f>SUMIFS('[1]1. Отчет АТС'!$E:$E,'[1]1. Отчет АТС'!$A:$A,$A185,'[1]1. Отчет АТС'!$B:$B,13)</f>
        <v>0</v>
      </c>
      <c r="P185" s="45">
        <f>SUMIFS('[1]1. Отчет АТС'!$E:$E,'[1]1. Отчет АТС'!$A:$A,$A185,'[1]1. Отчет АТС'!$B:$B,14)</f>
        <v>0</v>
      </c>
      <c r="Q185" s="45">
        <f>SUMIFS('[1]1. Отчет АТС'!$E:$E,'[1]1. Отчет АТС'!$A:$A,$A185,'[1]1. Отчет АТС'!$B:$B,15)</f>
        <v>0</v>
      </c>
      <c r="R185" s="45">
        <f>SUMIFS('[1]1. Отчет АТС'!$E:$E,'[1]1. Отчет АТС'!$A:$A,$A185,'[1]1. Отчет АТС'!$B:$B,16)</f>
        <v>0</v>
      </c>
      <c r="S185" s="45">
        <f>SUMIFS('[1]1. Отчет АТС'!$E:$E,'[1]1. Отчет АТС'!$A:$A,$A185,'[1]1. Отчет АТС'!$B:$B,17)</f>
        <v>0</v>
      </c>
      <c r="T185" s="45">
        <f>SUMIFS('[1]1. Отчет АТС'!$E:$E,'[1]1. Отчет АТС'!$A:$A,$A185,'[1]1. Отчет АТС'!$B:$B,18)</f>
        <v>0</v>
      </c>
      <c r="U185" s="45">
        <f>SUMIFS('[1]1. Отчет АТС'!$E:$E,'[1]1. Отчет АТС'!$A:$A,$A185,'[1]1. Отчет АТС'!$B:$B,19)</f>
        <v>0</v>
      </c>
      <c r="V185" s="45">
        <f>SUMIFS('[1]1. Отчет АТС'!$E:$E,'[1]1. Отчет АТС'!$A:$A,$A185,'[1]1. Отчет АТС'!$B:$B,20)</f>
        <v>0</v>
      </c>
      <c r="W185" s="45">
        <f>SUMIFS('[1]1. Отчет АТС'!$E:$E,'[1]1. Отчет АТС'!$A:$A,$A185,'[1]1. Отчет АТС'!$B:$B,21)</f>
        <v>0</v>
      </c>
      <c r="X185" s="45">
        <f>SUMIFS('[1]1. Отчет АТС'!$E:$E,'[1]1. Отчет АТС'!$A:$A,$A185,'[1]1. Отчет АТС'!$B:$B,22)</f>
        <v>75.489999999999995</v>
      </c>
      <c r="Y185" s="45">
        <f>SUMIFS('[1]1. Отчет АТС'!$E:$E,'[1]1. Отчет АТС'!$A:$A,$A185,'[1]1. Отчет АТС'!$B:$B,23)</f>
        <v>89.58</v>
      </c>
    </row>
    <row r="186" spans="1:25" ht="15">
      <c r="A186" s="77">
        <v>45449</v>
      </c>
      <c r="B186" s="45">
        <f>SUMIFS('[1]1. Отчет АТС'!$E:$E,'[1]1. Отчет АТС'!$A:$A,$A186,'[1]1. Отчет АТС'!$B:$B,0)</f>
        <v>0</v>
      </c>
      <c r="C186" s="45">
        <f>SUMIFS('[1]1. Отчет АТС'!$E:$E,'[1]1. Отчет АТС'!$A:$A,$A186,'[1]1. Отчет АТС'!$B:$B,1)</f>
        <v>0</v>
      </c>
      <c r="D186" s="45">
        <f>SUMIFS('[1]1. Отчет АТС'!$E:$E,'[1]1. Отчет АТС'!$A:$A,$A186,'[1]1. Отчет АТС'!$B:$B,2)</f>
        <v>0</v>
      </c>
      <c r="E186" s="45">
        <f>SUMIFS('[1]1. Отчет АТС'!$E:$E,'[1]1. Отчет АТС'!$A:$A,$A186,'[1]1. Отчет АТС'!$B:$B,3)</f>
        <v>0</v>
      </c>
      <c r="F186" s="45">
        <f>SUMIFS('[1]1. Отчет АТС'!$E:$E,'[1]1. Отчет АТС'!$A:$A,$A186,'[1]1. Отчет АТС'!$B:$B,4)</f>
        <v>0</v>
      </c>
      <c r="G186" s="45">
        <f>SUMIFS('[1]1. Отчет АТС'!$E:$E,'[1]1. Отчет АТС'!$A:$A,$A186,'[1]1. Отчет АТС'!$B:$B,5)</f>
        <v>0</v>
      </c>
      <c r="H186" s="45">
        <f>SUMIFS('[1]1. Отчет АТС'!$E:$E,'[1]1. Отчет АТС'!$A:$A,$A186,'[1]1. Отчет АТС'!$B:$B,6)</f>
        <v>0</v>
      </c>
      <c r="I186" s="45">
        <f>SUMIFS('[1]1. Отчет АТС'!$E:$E,'[1]1. Отчет АТС'!$A:$A,$A186,'[1]1. Отчет АТС'!$B:$B,7)</f>
        <v>0</v>
      </c>
      <c r="J186" s="45">
        <f>SUMIFS('[1]1. Отчет АТС'!$E:$E,'[1]1. Отчет АТС'!$A:$A,$A186,'[1]1. Отчет АТС'!$B:$B,8)</f>
        <v>0</v>
      </c>
      <c r="K186" s="45">
        <f>SUMIFS('[1]1. Отчет АТС'!$E:$E,'[1]1. Отчет АТС'!$A:$A,$A186,'[1]1. Отчет АТС'!$B:$B,9)</f>
        <v>0</v>
      </c>
      <c r="L186" s="45">
        <f>SUMIFS('[1]1. Отчет АТС'!$E:$E,'[1]1. Отчет АТС'!$A:$A,$A186,'[1]1. Отчет АТС'!$B:$B,10)</f>
        <v>0</v>
      </c>
      <c r="M186" s="45">
        <f>SUMIFS('[1]1. Отчет АТС'!$E:$E,'[1]1. Отчет АТС'!$A:$A,$A186,'[1]1. Отчет АТС'!$B:$B,11)</f>
        <v>0</v>
      </c>
      <c r="N186" s="45">
        <f>SUMIFS('[1]1. Отчет АТС'!$E:$E,'[1]1. Отчет АТС'!$A:$A,$A186,'[1]1. Отчет АТС'!$B:$B,12)</f>
        <v>0</v>
      </c>
      <c r="O186" s="45">
        <f>SUMIFS('[1]1. Отчет АТС'!$E:$E,'[1]1. Отчет АТС'!$A:$A,$A186,'[1]1. Отчет АТС'!$B:$B,13)</f>
        <v>0</v>
      </c>
      <c r="P186" s="45">
        <f>SUMIFS('[1]1. Отчет АТС'!$E:$E,'[1]1. Отчет АТС'!$A:$A,$A186,'[1]1. Отчет АТС'!$B:$B,14)</f>
        <v>0</v>
      </c>
      <c r="Q186" s="45">
        <f>SUMIFS('[1]1. Отчет АТС'!$E:$E,'[1]1. Отчет АТС'!$A:$A,$A186,'[1]1. Отчет АТС'!$B:$B,15)</f>
        <v>0</v>
      </c>
      <c r="R186" s="45">
        <f>SUMIFS('[1]1. Отчет АТС'!$E:$E,'[1]1. Отчет АТС'!$A:$A,$A186,'[1]1. Отчет АТС'!$B:$B,16)</f>
        <v>0</v>
      </c>
      <c r="S186" s="45">
        <f>SUMIFS('[1]1. Отчет АТС'!$E:$E,'[1]1. Отчет АТС'!$A:$A,$A186,'[1]1. Отчет АТС'!$B:$B,17)</f>
        <v>0</v>
      </c>
      <c r="T186" s="45">
        <f>SUMIFS('[1]1. Отчет АТС'!$E:$E,'[1]1. Отчет АТС'!$A:$A,$A186,'[1]1. Отчет АТС'!$B:$B,18)</f>
        <v>0</v>
      </c>
      <c r="U186" s="45">
        <f>SUMIFS('[1]1. Отчет АТС'!$E:$E,'[1]1. Отчет АТС'!$A:$A,$A186,'[1]1. Отчет АТС'!$B:$B,19)</f>
        <v>164.17</v>
      </c>
      <c r="V186" s="45">
        <f>SUMIFS('[1]1. Отчет АТС'!$E:$E,'[1]1. Отчет АТС'!$A:$A,$A186,'[1]1. Отчет АТС'!$B:$B,20)</f>
        <v>0</v>
      </c>
      <c r="W186" s="45">
        <f>SUMIFS('[1]1. Отчет АТС'!$E:$E,'[1]1. Отчет АТС'!$A:$A,$A186,'[1]1. Отчет АТС'!$B:$B,21)</f>
        <v>104.18</v>
      </c>
      <c r="X186" s="45">
        <f>SUMIFS('[1]1. Отчет АТС'!$E:$E,'[1]1. Отчет АТС'!$A:$A,$A186,'[1]1. Отчет АТС'!$B:$B,22)</f>
        <v>450.7</v>
      </c>
      <c r="Y186" s="45">
        <f>SUMIFS('[1]1. Отчет АТС'!$E:$E,'[1]1. Отчет АТС'!$A:$A,$A186,'[1]1. Отчет АТС'!$B:$B,23)</f>
        <v>1129.1300000000001</v>
      </c>
    </row>
    <row r="187" spans="1:25" ht="15">
      <c r="A187" s="77">
        <v>45450</v>
      </c>
      <c r="B187" s="45">
        <f>SUMIFS('[1]1. Отчет АТС'!$E:$E,'[1]1. Отчет АТС'!$A:$A,$A187,'[1]1. Отчет АТС'!$B:$B,0)</f>
        <v>0</v>
      </c>
      <c r="C187" s="45">
        <f>SUMIFS('[1]1. Отчет АТС'!$E:$E,'[1]1. Отчет АТС'!$A:$A,$A187,'[1]1. Отчет АТС'!$B:$B,1)</f>
        <v>102.21</v>
      </c>
      <c r="D187" s="45">
        <f>SUMIFS('[1]1. Отчет АТС'!$E:$E,'[1]1. Отчет АТС'!$A:$A,$A187,'[1]1. Отчет АТС'!$B:$B,2)</f>
        <v>0</v>
      </c>
      <c r="E187" s="45">
        <f>SUMIFS('[1]1. Отчет АТС'!$E:$E,'[1]1. Отчет АТС'!$A:$A,$A187,'[1]1. Отчет АТС'!$B:$B,3)</f>
        <v>0</v>
      </c>
      <c r="F187" s="45">
        <f>SUMIFS('[1]1. Отчет АТС'!$E:$E,'[1]1. Отчет АТС'!$A:$A,$A187,'[1]1. Отчет АТС'!$B:$B,4)</f>
        <v>92.78</v>
      </c>
      <c r="G187" s="45">
        <f>SUMIFS('[1]1. Отчет АТС'!$E:$E,'[1]1. Отчет АТС'!$A:$A,$A187,'[1]1. Отчет АТС'!$B:$B,5)</f>
        <v>0</v>
      </c>
      <c r="H187" s="45">
        <f>SUMIFS('[1]1. Отчет АТС'!$E:$E,'[1]1. Отчет АТС'!$A:$A,$A187,'[1]1. Отчет АТС'!$B:$B,6)</f>
        <v>0</v>
      </c>
      <c r="I187" s="45">
        <f>SUMIFS('[1]1. Отчет АТС'!$E:$E,'[1]1. Отчет АТС'!$A:$A,$A187,'[1]1. Отчет АТС'!$B:$B,7)</f>
        <v>0</v>
      </c>
      <c r="J187" s="45">
        <f>SUMIFS('[1]1. Отчет АТС'!$E:$E,'[1]1. Отчет АТС'!$A:$A,$A187,'[1]1. Отчет АТС'!$B:$B,8)</f>
        <v>0</v>
      </c>
      <c r="K187" s="45">
        <f>SUMIFS('[1]1. Отчет АТС'!$E:$E,'[1]1. Отчет АТС'!$A:$A,$A187,'[1]1. Отчет АТС'!$B:$B,9)</f>
        <v>0</v>
      </c>
      <c r="L187" s="45">
        <f>SUMIFS('[1]1. Отчет АТС'!$E:$E,'[1]1. Отчет АТС'!$A:$A,$A187,'[1]1. Отчет АТС'!$B:$B,10)</f>
        <v>0</v>
      </c>
      <c r="M187" s="45">
        <f>SUMIFS('[1]1. Отчет АТС'!$E:$E,'[1]1. Отчет АТС'!$A:$A,$A187,'[1]1. Отчет АТС'!$B:$B,11)</f>
        <v>0</v>
      </c>
      <c r="N187" s="45">
        <f>SUMIFS('[1]1. Отчет АТС'!$E:$E,'[1]1. Отчет АТС'!$A:$A,$A187,'[1]1. Отчет АТС'!$B:$B,12)</f>
        <v>0</v>
      </c>
      <c r="O187" s="45">
        <f>SUMIFS('[1]1. Отчет АТС'!$E:$E,'[1]1. Отчет АТС'!$A:$A,$A187,'[1]1. Отчет АТС'!$B:$B,13)</f>
        <v>0</v>
      </c>
      <c r="P187" s="45">
        <f>SUMIFS('[1]1. Отчет АТС'!$E:$E,'[1]1. Отчет АТС'!$A:$A,$A187,'[1]1. Отчет АТС'!$B:$B,14)</f>
        <v>0</v>
      </c>
      <c r="Q187" s="45">
        <f>SUMIFS('[1]1. Отчет АТС'!$E:$E,'[1]1. Отчет АТС'!$A:$A,$A187,'[1]1. Отчет АТС'!$B:$B,15)</f>
        <v>0</v>
      </c>
      <c r="R187" s="45">
        <f>SUMIFS('[1]1. Отчет АТС'!$E:$E,'[1]1. Отчет АТС'!$A:$A,$A187,'[1]1. Отчет АТС'!$B:$B,16)</f>
        <v>52.75</v>
      </c>
      <c r="S187" s="45">
        <f>SUMIFS('[1]1. Отчет АТС'!$E:$E,'[1]1. Отчет АТС'!$A:$A,$A187,'[1]1. Отчет АТС'!$B:$B,17)</f>
        <v>114.03</v>
      </c>
      <c r="T187" s="45">
        <f>SUMIFS('[1]1. Отчет АТС'!$E:$E,'[1]1. Отчет АТС'!$A:$A,$A187,'[1]1. Отчет АТС'!$B:$B,18)</f>
        <v>258.85000000000002</v>
      </c>
      <c r="U187" s="45">
        <f>SUMIFS('[1]1. Отчет АТС'!$E:$E,'[1]1. Отчет АТС'!$A:$A,$A187,'[1]1. Отчет АТС'!$B:$B,19)</f>
        <v>331.89</v>
      </c>
      <c r="V187" s="45">
        <f>SUMIFS('[1]1. Отчет АТС'!$E:$E,'[1]1. Отчет АТС'!$A:$A,$A187,'[1]1. Отчет АТС'!$B:$B,20)</f>
        <v>137.71</v>
      </c>
      <c r="W187" s="45">
        <f>SUMIFS('[1]1. Отчет АТС'!$E:$E,'[1]1. Отчет АТС'!$A:$A,$A187,'[1]1. Отчет АТС'!$B:$B,21)</f>
        <v>356.36</v>
      </c>
      <c r="X187" s="45">
        <f>SUMIFS('[1]1. Отчет АТС'!$E:$E,'[1]1. Отчет АТС'!$A:$A,$A187,'[1]1. Отчет АТС'!$B:$B,22)</f>
        <v>608.97</v>
      </c>
      <c r="Y187" s="45">
        <f>SUMIFS('[1]1. Отчет АТС'!$E:$E,'[1]1. Отчет АТС'!$A:$A,$A187,'[1]1. Отчет АТС'!$B:$B,23)</f>
        <v>411.45</v>
      </c>
    </row>
    <row r="188" spans="1:25" ht="15">
      <c r="A188" s="77">
        <v>45451</v>
      </c>
      <c r="B188" s="45">
        <f>SUMIFS('[1]1. Отчет АТС'!$E:$E,'[1]1. Отчет АТС'!$A:$A,$A188,'[1]1. Отчет АТС'!$B:$B,0)</f>
        <v>31.85</v>
      </c>
      <c r="C188" s="45">
        <f>SUMIFS('[1]1. Отчет АТС'!$E:$E,'[1]1. Отчет АТС'!$A:$A,$A188,'[1]1. Отчет АТС'!$B:$B,1)</f>
        <v>0</v>
      </c>
      <c r="D188" s="45">
        <f>SUMIFS('[1]1. Отчет АТС'!$E:$E,'[1]1. Отчет АТС'!$A:$A,$A188,'[1]1. Отчет АТС'!$B:$B,2)</f>
        <v>0</v>
      </c>
      <c r="E188" s="45">
        <f>SUMIFS('[1]1. Отчет АТС'!$E:$E,'[1]1. Отчет АТС'!$A:$A,$A188,'[1]1. Отчет АТС'!$B:$B,3)</f>
        <v>688.73</v>
      </c>
      <c r="F188" s="45">
        <f>SUMIFS('[1]1. Отчет АТС'!$E:$E,'[1]1. Отчет АТС'!$A:$A,$A188,'[1]1. Отчет АТС'!$B:$B,4)</f>
        <v>826.85</v>
      </c>
      <c r="G188" s="45">
        <f>SUMIFS('[1]1. Отчет АТС'!$E:$E,'[1]1. Отчет АТС'!$A:$A,$A188,'[1]1. Отчет АТС'!$B:$B,5)</f>
        <v>0</v>
      </c>
      <c r="H188" s="45">
        <f>SUMIFS('[1]1. Отчет АТС'!$E:$E,'[1]1. Отчет АТС'!$A:$A,$A188,'[1]1. Отчет АТС'!$B:$B,6)</f>
        <v>0</v>
      </c>
      <c r="I188" s="45">
        <f>SUMIFS('[1]1. Отчет АТС'!$E:$E,'[1]1. Отчет АТС'!$A:$A,$A188,'[1]1. Отчет АТС'!$B:$B,7)</f>
        <v>0</v>
      </c>
      <c r="J188" s="45">
        <f>SUMIFS('[1]1. Отчет АТС'!$E:$E,'[1]1. Отчет АТС'!$A:$A,$A188,'[1]1. Отчет АТС'!$B:$B,8)</f>
        <v>0</v>
      </c>
      <c r="K188" s="45">
        <f>SUMIFS('[1]1. Отчет АТС'!$E:$E,'[1]1. Отчет АТС'!$A:$A,$A188,'[1]1. Отчет АТС'!$B:$B,9)</f>
        <v>0</v>
      </c>
      <c r="L188" s="45">
        <f>SUMIFS('[1]1. Отчет АТС'!$E:$E,'[1]1. Отчет АТС'!$A:$A,$A188,'[1]1. Отчет АТС'!$B:$B,10)</f>
        <v>0</v>
      </c>
      <c r="M188" s="45">
        <f>SUMIFS('[1]1. Отчет АТС'!$E:$E,'[1]1. Отчет АТС'!$A:$A,$A188,'[1]1. Отчет АТС'!$B:$B,11)</f>
        <v>0</v>
      </c>
      <c r="N188" s="45">
        <f>SUMIFS('[1]1. Отчет АТС'!$E:$E,'[1]1. Отчет АТС'!$A:$A,$A188,'[1]1. Отчет АТС'!$B:$B,12)</f>
        <v>0</v>
      </c>
      <c r="O188" s="45">
        <f>SUMIFS('[1]1. Отчет АТС'!$E:$E,'[1]1. Отчет АТС'!$A:$A,$A188,'[1]1. Отчет АТС'!$B:$B,13)</f>
        <v>0</v>
      </c>
      <c r="P188" s="45">
        <f>SUMIFS('[1]1. Отчет АТС'!$E:$E,'[1]1. Отчет АТС'!$A:$A,$A188,'[1]1. Отчет АТС'!$B:$B,14)</f>
        <v>0</v>
      </c>
      <c r="Q188" s="45">
        <f>SUMIFS('[1]1. Отчет АТС'!$E:$E,'[1]1. Отчет АТС'!$A:$A,$A188,'[1]1. Отчет АТС'!$B:$B,15)</f>
        <v>0</v>
      </c>
      <c r="R188" s="45">
        <f>SUMIFS('[1]1. Отчет АТС'!$E:$E,'[1]1. Отчет АТС'!$A:$A,$A188,'[1]1. Отчет АТС'!$B:$B,16)</f>
        <v>0</v>
      </c>
      <c r="S188" s="45">
        <f>SUMIFS('[1]1. Отчет АТС'!$E:$E,'[1]1. Отчет АТС'!$A:$A,$A188,'[1]1. Отчет АТС'!$B:$B,17)</f>
        <v>0</v>
      </c>
      <c r="T188" s="45">
        <f>SUMIFS('[1]1. Отчет АТС'!$E:$E,'[1]1. Отчет АТС'!$A:$A,$A188,'[1]1. Отчет АТС'!$B:$B,18)</f>
        <v>1.57</v>
      </c>
      <c r="U188" s="45">
        <f>SUMIFS('[1]1. Отчет АТС'!$E:$E,'[1]1. Отчет АТС'!$A:$A,$A188,'[1]1. Отчет АТС'!$B:$B,19)</f>
        <v>0</v>
      </c>
      <c r="V188" s="45">
        <f>SUMIFS('[1]1. Отчет АТС'!$E:$E,'[1]1. Отчет АТС'!$A:$A,$A188,'[1]1. Отчет АТС'!$B:$B,20)</f>
        <v>0</v>
      </c>
      <c r="W188" s="45">
        <f>SUMIFS('[1]1. Отчет АТС'!$E:$E,'[1]1. Отчет АТС'!$A:$A,$A188,'[1]1. Отчет АТС'!$B:$B,21)</f>
        <v>65.209999999999994</v>
      </c>
      <c r="X188" s="45">
        <f>SUMIFS('[1]1. Отчет АТС'!$E:$E,'[1]1. Отчет АТС'!$A:$A,$A188,'[1]1. Отчет АТС'!$B:$B,22)</f>
        <v>697.97</v>
      </c>
      <c r="Y188" s="45">
        <f>SUMIFS('[1]1. Отчет АТС'!$E:$E,'[1]1. Отчет АТС'!$A:$A,$A188,'[1]1. Отчет АТС'!$B:$B,23)</f>
        <v>283.99</v>
      </c>
    </row>
    <row r="189" spans="1:25" ht="15">
      <c r="A189" s="77">
        <v>45452</v>
      </c>
      <c r="B189" s="45">
        <f>SUMIFS('[1]1. Отчет АТС'!$E:$E,'[1]1. Отчет АТС'!$A:$A,$A189,'[1]1. Отчет АТС'!$B:$B,0)</f>
        <v>135.22999999999999</v>
      </c>
      <c r="C189" s="45">
        <f>SUMIFS('[1]1. Отчет АТС'!$E:$E,'[1]1. Отчет АТС'!$A:$A,$A189,'[1]1. Отчет АТС'!$B:$B,1)</f>
        <v>67.13</v>
      </c>
      <c r="D189" s="45">
        <f>SUMIFS('[1]1. Отчет АТС'!$E:$E,'[1]1. Отчет АТС'!$A:$A,$A189,'[1]1. Отчет АТС'!$B:$B,2)</f>
        <v>30.24</v>
      </c>
      <c r="E189" s="45">
        <f>SUMIFS('[1]1. Отчет АТС'!$E:$E,'[1]1. Отчет АТС'!$A:$A,$A189,'[1]1. Отчет АТС'!$B:$B,3)</f>
        <v>32.24</v>
      </c>
      <c r="F189" s="45">
        <f>SUMIFS('[1]1. Отчет АТС'!$E:$E,'[1]1. Отчет АТС'!$A:$A,$A189,'[1]1. Отчет АТС'!$B:$B,4)</f>
        <v>0</v>
      </c>
      <c r="G189" s="45">
        <f>SUMIFS('[1]1. Отчет АТС'!$E:$E,'[1]1. Отчет АТС'!$A:$A,$A189,'[1]1. Отчет АТС'!$B:$B,5)</f>
        <v>0</v>
      </c>
      <c r="H189" s="45">
        <f>SUMIFS('[1]1. Отчет АТС'!$E:$E,'[1]1. Отчет АТС'!$A:$A,$A189,'[1]1. Отчет АТС'!$B:$B,6)</f>
        <v>0</v>
      </c>
      <c r="I189" s="45">
        <f>SUMIFS('[1]1. Отчет АТС'!$E:$E,'[1]1. Отчет АТС'!$A:$A,$A189,'[1]1. Отчет АТС'!$B:$B,7)</f>
        <v>0</v>
      </c>
      <c r="J189" s="45">
        <f>SUMIFS('[1]1. Отчет АТС'!$E:$E,'[1]1. Отчет АТС'!$A:$A,$A189,'[1]1. Отчет АТС'!$B:$B,8)</f>
        <v>0</v>
      </c>
      <c r="K189" s="45">
        <f>SUMIFS('[1]1. Отчет АТС'!$E:$E,'[1]1. Отчет АТС'!$A:$A,$A189,'[1]1. Отчет АТС'!$B:$B,9)</f>
        <v>7.45</v>
      </c>
      <c r="L189" s="45">
        <f>SUMIFS('[1]1. Отчет АТС'!$E:$E,'[1]1. Отчет АТС'!$A:$A,$A189,'[1]1. Отчет АТС'!$B:$B,10)</f>
        <v>76.16</v>
      </c>
      <c r="M189" s="45">
        <f>SUMIFS('[1]1. Отчет АТС'!$E:$E,'[1]1. Отчет АТС'!$A:$A,$A189,'[1]1. Отчет АТС'!$B:$B,11)</f>
        <v>97.26</v>
      </c>
      <c r="N189" s="45">
        <f>SUMIFS('[1]1. Отчет АТС'!$E:$E,'[1]1. Отчет АТС'!$A:$A,$A189,'[1]1. Отчет АТС'!$B:$B,12)</f>
        <v>26.08</v>
      </c>
      <c r="O189" s="45">
        <f>SUMIFS('[1]1. Отчет АТС'!$E:$E,'[1]1. Отчет АТС'!$A:$A,$A189,'[1]1. Отчет АТС'!$B:$B,13)</f>
        <v>56.38</v>
      </c>
      <c r="P189" s="45">
        <f>SUMIFS('[1]1. Отчет АТС'!$E:$E,'[1]1. Отчет АТС'!$A:$A,$A189,'[1]1. Отчет АТС'!$B:$B,14)</f>
        <v>57.32</v>
      </c>
      <c r="Q189" s="45">
        <f>SUMIFS('[1]1. Отчет АТС'!$E:$E,'[1]1. Отчет АТС'!$A:$A,$A189,'[1]1. Отчет АТС'!$B:$B,15)</f>
        <v>38.630000000000003</v>
      </c>
      <c r="R189" s="45">
        <f>SUMIFS('[1]1. Отчет АТС'!$E:$E,'[1]1. Отчет АТС'!$A:$A,$A189,'[1]1. Отчет АТС'!$B:$B,16)</f>
        <v>135.72</v>
      </c>
      <c r="S189" s="45">
        <f>SUMIFS('[1]1. Отчет АТС'!$E:$E,'[1]1. Отчет АТС'!$A:$A,$A189,'[1]1. Отчет АТС'!$B:$B,17)</f>
        <v>143.66</v>
      </c>
      <c r="T189" s="45">
        <f>SUMIFS('[1]1. Отчет АТС'!$E:$E,'[1]1. Отчет АТС'!$A:$A,$A189,'[1]1. Отчет АТС'!$B:$B,18)</f>
        <v>122.7</v>
      </c>
      <c r="U189" s="45">
        <f>SUMIFS('[1]1. Отчет АТС'!$E:$E,'[1]1. Отчет АТС'!$A:$A,$A189,'[1]1. Отчет АТС'!$B:$B,19)</f>
        <v>117.51</v>
      </c>
      <c r="V189" s="45">
        <f>SUMIFS('[1]1. Отчет АТС'!$E:$E,'[1]1. Отчет АТС'!$A:$A,$A189,'[1]1. Отчет АТС'!$B:$B,20)</f>
        <v>6.35</v>
      </c>
      <c r="W189" s="45">
        <f>SUMIFS('[1]1. Отчет АТС'!$E:$E,'[1]1. Отчет АТС'!$A:$A,$A189,'[1]1. Отчет АТС'!$B:$B,21)</f>
        <v>105.59</v>
      </c>
      <c r="X189" s="45">
        <f>SUMIFS('[1]1. Отчет АТС'!$E:$E,'[1]1. Отчет АТС'!$A:$A,$A189,'[1]1. Отчет АТС'!$B:$B,22)</f>
        <v>780.24</v>
      </c>
      <c r="Y189" s="45">
        <f>SUMIFS('[1]1. Отчет АТС'!$E:$E,'[1]1. Отчет АТС'!$A:$A,$A189,'[1]1. Отчет АТС'!$B:$B,23)</f>
        <v>423.32</v>
      </c>
    </row>
    <row r="190" spans="1:25" ht="15">
      <c r="A190" s="77">
        <v>45453</v>
      </c>
      <c r="B190" s="45">
        <f>SUMIFS('[1]1. Отчет АТС'!$E:$E,'[1]1. Отчет АТС'!$A:$A,$A190,'[1]1. Отчет АТС'!$B:$B,0)</f>
        <v>0</v>
      </c>
      <c r="C190" s="45">
        <f>SUMIFS('[1]1. Отчет АТС'!$E:$E,'[1]1. Отчет АТС'!$A:$A,$A190,'[1]1. Отчет АТС'!$B:$B,1)</f>
        <v>0</v>
      </c>
      <c r="D190" s="45">
        <f>SUMIFS('[1]1. Отчет АТС'!$E:$E,'[1]1. Отчет АТС'!$A:$A,$A190,'[1]1. Отчет АТС'!$B:$B,2)</f>
        <v>42.78</v>
      </c>
      <c r="E190" s="45">
        <f>SUMIFS('[1]1. Отчет АТС'!$E:$E,'[1]1. Отчет АТС'!$A:$A,$A190,'[1]1. Отчет АТС'!$B:$B,3)</f>
        <v>146.87</v>
      </c>
      <c r="F190" s="45">
        <f>SUMIFS('[1]1. Отчет АТС'!$E:$E,'[1]1. Отчет АТС'!$A:$A,$A190,'[1]1. Отчет АТС'!$B:$B,4)</f>
        <v>0</v>
      </c>
      <c r="G190" s="45">
        <f>SUMIFS('[1]1. Отчет АТС'!$E:$E,'[1]1. Отчет АТС'!$A:$A,$A190,'[1]1. Отчет АТС'!$B:$B,5)</f>
        <v>0</v>
      </c>
      <c r="H190" s="45">
        <f>SUMIFS('[1]1. Отчет АТС'!$E:$E,'[1]1. Отчет АТС'!$A:$A,$A190,'[1]1. Отчет АТС'!$B:$B,6)</f>
        <v>0</v>
      </c>
      <c r="I190" s="45">
        <f>SUMIFS('[1]1. Отчет АТС'!$E:$E,'[1]1. Отчет АТС'!$A:$A,$A190,'[1]1. Отчет АТС'!$B:$B,7)</f>
        <v>0</v>
      </c>
      <c r="J190" s="45">
        <f>SUMIFS('[1]1. Отчет АТС'!$E:$E,'[1]1. Отчет АТС'!$A:$A,$A190,'[1]1. Отчет АТС'!$B:$B,8)</f>
        <v>20.85</v>
      </c>
      <c r="K190" s="45">
        <f>SUMIFS('[1]1. Отчет АТС'!$E:$E,'[1]1. Отчет АТС'!$A:$A,$A190,'[1]1. Отчет АТС'!$B:$B,9)</f>
        <v>18.93</v>
      </c>
      <c r="L190" s="45">
        <f>SUMIFS('[1]1. Отчет АТС'!$E:$E,'[1]1. Отчет АТС'!$A:$A,$A190,'[1]1. Отчет АТС'!$B:$B,10)</f>
        <v>22.91</v>
      </c>
      <c r="M190" s="45">
        <f>SUMIFS('[1]1. Отчет АТС'!$E:$E,'[1]1. Отчет АТС'!$A:$A,$A190,'[1]1. Отчет АТС'!$B:$B,11)</f>
        <v>17.05</v>
      </c>
      <c r="N190" s="45">
        <f>SUMIFS('[1]1. Отчет АТС'!$E:$E,'[1]1. Отчет АТС'!$A:$A,$A190,'[1]1. Отчет АТС'!$B:$B,12)</f>
        <v>12.54</v>
      </c>
      <c r="O190" s="45">
        <f>SUMIFS('[1]1. Отчет АТС'!$E:$E,'[1]1. Отчет АТС'!$A:$A,$A190,'[1]1. Отчет АТС'!$B:$B,13)</f>
        <v>14.55</v>
      </c>
      <c r="P190" s="45">
        <f>SUMIFS('[1]1. Отчет АТС'!$E:$E,'[1]1. Отчет АТС'!$A:$A,$A190,'[1]1. Отчет АТС'!$B:$B,14)</f>
        <v>23.55</v>
      </c>
      <c r="Q190" s="45">
        <f>SUMIFS('[1]1. Отчет АТС'!$E:$E,'[1]1. Отчет АТС'!$A:$A,$A190,'[1]1. Отчет АТС'!$B:$B,15)</f>
        <v>36.35</v>
      </c>
      <c r="R190" s="45">
        <f>SUMIFS('[1]1. Отчет АТС'!$E:$E,'[1]1. Отчет АТС'!$A:$A,$A190,'[1]1. Отчет АТС'!$B:$B,16)</f>
        <v>42.67</v>
      </c>
      <c r="S190" s="45">
        <f>SUMIFS('[1]1. Отчет АТС'!$E:$E,'[1]1. Отчет АТС'!$A:$A,$A190,'[1]1. Отчет АТС'!$B:$B,17)</f>
        <v>29.69</v>
      </c>
      <c r="T190" s="45">
        <f>SUMIFS('[1]1. Отчет АТС'!$E:$E,'[1]1. Отчет АТС'!$A:$A,$A190,'[1]1. Отчет АТС'!$B:$B,18)</f>
        <v>29.92</v>
      </c>
      <c r="U190" s="45">
        <f>SUMIFS('[1]1. Отчет АТС'!$E:$E,'[1]1. Отчет АТС'!$A:$A,$A190,'[1]1. Отчет АТС'!$B:$B,19)</f>
        <v>13.29</v>
      </c>
      <c r="V190" s="45">
        <f>SUMIFS('[1]1. Отчет АТС'!$E:$E,'[1]1. Отчет АТС'!$A:$A,$A190,'[1]1. Отчет АТС'!$B:$B,20)</f>
        <v>26.16</v>
      </c>
      <c r="W190" s="45">
        <f>SUMIFS('[1]1. Отчет АТС'!$E:$E,'[1]1. Отчет АТС'!$A:$A,$A190,'[1]1. Отчет АТС'!$B:$B,21)</f>
        <v>65.25</v>
      </c>
      <c r="X190" s="45">
        <f>SUMIFS('[1]1. Отчет АТС'!$E:$E,'[1]1. Отчет АТС'!$A:$A,$A190,'[1]1. Отчет АТС'!$B:$B,22)</f>
        <v>751.25</v>
      </c>
      <c r="Y190" s="45">
        <f>SUMIFS('[1]1. Отчет АТС'!$E:$E,'[1]1. Отчет АТС'!$A:$A,$A190,'[1]1. Отчет АТС'!$B:$B,23)</f>
        <v>373.78</v>
      </c>
    </row>
    <row r="191" spans="1:25" ht="15">
      <c r="A191" s="77">
        <v>45454</v>
      </c>
      <c r="B191" s="45">
        <f>SUMIFS('[1]1. Отчет АТС'!$E:$E,'[1]1. Отчет АТС'!$A:$A,$A191,'[1]1. Отчет АТС'!$B:$B,0)</f>
        <v>106.73</v>
      </c>
      <c r="C191" s="45">
        <f>SUMIFS('[1]1. Отчет АТС'!$E:$E,'[1]1. Отчет АТС'!$A:$A,$A191,'[1]1. Отчет АТС'!$B:$B,1)</f>
        <v>30.42</v>
      </c>
      <c r="D191" s="45">
        <f>SUMIFS('[1]1. Отчет АТС'!$E:$E,'[1]1. Отчет АТС'!$A:$A,$A191,'[1]1. Отчет АТС'!$B:$B,2)</f>
        <v>47.65</v>
      </c>
      <c r="E191" s="45">
        <f>SUMIFS('[1]1. Отчет АТС'!$E:$E,'[1]1. Отчет АТС'!$A:$A,$A191,'[1]1. Отчет АТС'!$B:$B,3)</f>
        <v>674.56</v>
      </c>
      <c r="F191" s="45">
        <f>SUMIFS('[1]1. Отчет АТС'!$E:$E,'[1]1. Отчет АТС'!$A:$A,$A191,'[1]1. Отчет АТС'!$B:$B,4)</f>
        <v>0</v>
      </c>
      <c r="G191" s="45">
        <f>SUMIFS('[1]1. Отчет АТС'!$E:$E,'[1]1. Отчет АТС'!$A:$A,$A191,'[1]1. Отчет АТС'!$B:$B,5)</f>
        <v>0</v>
      </c>
      <c r="H191" s="45">
        <f>SUMIFS('[1]1. Отчет АТС'!$E:$E,'[1]1. Отчет АТС'!$A:$A,$A191,'[1]1. Отчет АТС'!$B:$B,6)</f>
        <v>0</v>
      </c>
      <c r="I191" s="45">
        <f>SUMIFS('[1]1. Отчет АТС'!$E:$E,'[1]1. Отчет АТС'!$A:$A,$A191,'[1]1. Отчет АТС'!$B:$B,7)</f>
        <v>0</v>
      </c>
      <c r="J191" s="45">
        <f>SUMIFS('[1]1. Отчет АТС'!$E:$E,'[1]1. Отчет АТС'!$A:$A,$A191,'[1]1. Отчет АТС'!$B:$B,8)</f>
        <v>0</v>
      </c>
      <c r="K191" s="45">
        <f>SUMIFS('[1]1. Отчет АТС'!$E:$E,'[1]1. Отчет АТС'!$A:$A,$A191,'[1]1. Отчет АТС'!$B:$B,9)</f>
        <v>17.13</v>
      </c>
      <c r="L191" s="45">
        <f>SUMIFS('[1]1. Отчет АТС'!$E:$E,'[1]1. Отчет АТС'!$A:$A,$A191,'[1]1. Отчет АТС'!$B:$B,10)</f>
        <v>9.7799999999999994</v>
      </c>
      <c r="M191" s="45">
        <f>SUMIFS('[1]1. Отчет АТС'!$E:$E,'[1]1. Отчет АТС'!$A:$A,$A191,'[1]1. Отчет АТС'!$B:$B,11)</f>
        <v>26.47</v>
      </c>
      <c r="N191" s="45">
        <f>SUMIFS('[1]1. Отчет АТС'!$E:$E,'[1]1. Отчет АТС'!$A:$A,$A191,'[1]1. Отчет АТС'!$B:$B,12)</f>
        <v>18.8</v>
      </c>
      <c r="O191" s="45">
        <f>SUMIFS('[1]1. Отчет АТС'!$E:$E,'[1]1. Отчет АТС'!$A:$A,$A191,'[1]1. Отчет АТС'!$B:$B,13)</f>
        <v>4.26</v>
      </c>
      <c r="P191" s="45">
        <f>SUMIFS('[1]1. Отчет АТС'!$E:$E,'[1]1. Отчет АТС'!$A:$A,$A191,'[1]1. Отчет АТС'!$B:$B,14)</f>
        <v>0</v>
      </c>
      <c r="Q191" s="45">
        <f>SUMIFS('[1]1. Отчет АТС'!$E:$E,'[1]1. Отчет АТС'!$A:$A,$A191,'[1]1. Отчет АТС'!$B:$B,15)</f>
        <v>0</v>
      </c>
      <c r="R191" s="45">
        <f>SUMIFS('[1]1. Отчет АТС'!$E:$E,'[1]1. Отчет АТС'!$A:$A,$A191,'[1]1. Отчет АТС'!$B:$B,16)</f>
        <v>0</v>
      </c>
      <c r="S191" s="45">
        <f>SUMIFS('[1]1. Отчет АТС'!$E:$E,'[1]1. Отчет АТС'!$A:$A,$A191,'[1]1. Отчет АТС'!$B:$B,17)</f>
        <v>37.25</v>
      </c>
      <c r="T191" s="45">
        <f>SUMIFS('[1]1. Отчет АТС'!$E:$E,'[1]1. Отчет АТС'!$A:$A,$A191,'[1]1. Отчет АТС'!$B:$B,18)</f>
        <v>37.56</v>
      </c>
      <c r="U191" s="45">
        <f>SUMIFS('[1]1. Отчет АТС'!$E:$E,'[1]1. Отчет АТС'!$A:$A,$A191,'[1]1. Отчет АТС'!$B:$B,19)</f>
        <v>18.39</v>
      </c>
      <c r="V191" s="45">
        <f>SUMIFS('[1]1. Отчет АТС'!$E:$E,'[1]1. Отчет АТС'!$A:$A,$A191,'[1]1. Отчет АТС'!$B:$B,20)</f>
        <v>17.829999999999998</v>
      </c>
      <c r="W191" s="45">
        <f>SUMIFS('[1]1. Отчет АТС'!$E:$E,'[1]1. Отчет АТС'!$A:$A,$A191,'[1]1. Отчет АТС'!$B:$B,21)</f>
        <v>28.04</v>
      </c>
      <c r="X191" s="45">
        <f>SUMIFS('[1]1. Отчет АТС'!$E:$E,'[1]1. Отчет АТС'!$A:$A,$A191,'[1]1. Отчет АТС'!$B:$B,22)</f>
        <v>161.76</v>
      </c>
      <c r="Y191" s="45">
        <f>SUMIFS('[1]1. Отчет АТС'!$E:$E,'[1]1. Отчет АТС'!$A:$A,$A191,'[1]1. Отчет АТС'!$B:$B,23)</f>
        <v>254.78</v>
      </c>
    </row>
    <row r="192" spans="1:25" ht="15">
      <c r="A192" s="77">
        <v>45455</v>
      </c>
      <c r="B192" s="45">
        <f>SUMIFS('[1]1. Отчет АТС'!$E:$E,'[1]1. Отчет АТС'!$A:$A,$A192,'[1]1. Отчет АТС'!$B:$B,0)</f>
        <v>64.14</v>
      </c>
      <c r="C192" s="45">
        <f>SUMIFS('[1]1. Отчет АТС'!$E:$E,'[1]1. Отчет АТС'!$A:$A,$A192,'[1]1. Отчет АТС'!$B:$B,1)</f>
        <v>0</v>
      </c>
      <c r="D192" s="45">
        <f>SUMIFS('[1]1. Отчет АТС'!$E:$E,'[1]1. Отчет АТС'!$A:$A,$A192,'[1]1. Отчет АТС'!$B:$B,2)</f>
        <v>0</v>
      </c>
      <c r="E192" s="45">
        <f>SUMIFS('[1]1. Отчет АТС'!$E:$E,'[1]1. Отчет АТС'!$A:$A,$A192,'[1]1. Отчет АТС'!$B:$B,3)</f>
        <v>0</v>
      </c>
      <c r="F192" s="45">
        <f>SUMIFS('[1]1. Отчет АТС'!$E:$E,'[1]1. Отчет АТС'!$A:$A,$A192,'[1]1. Отчет АТС'!$B:$B,4)</f>
        <v>0</v>
      </c>
      <c r="G192" s="45">
        <f>SUMIFS('[1]1. Отчет АТС'!$E:$E,'[1]1. Отчет АТС'!$A:$A,$A192,'[1]1. Отчет АТС'!$B:$B,5)</f>
        <v>0</v>
      </c>
      <c r="H192" s="45">
        <f>SUMIFS('[1]1. Отчет АТС'!$E:$E,'[1]1. Отчет АТС'!$A:$A,$A192,'[1]1. Отчет АТС'!$B:$B,6)</f>
        <v>0</v>
      </c>
      <c r="I192" s="45">
        <f>SUMIFS('[1]1. Отчет АТС'!$E:$E,'[1]1. Отчет АТС'!$A:$A,$A192,'[1]1. Отчет АТС'!$B:$B,7)</f>
        <v>0</v>
      </c>
      <c r="J192" s="45">
        <f>SUMIFS('[1]1. Отчет АТС'!$E:$E,'[1]1. Отчет АТС'!$A:$A,$A192,'[1]1. Отчет АТС'!$B:$B,8)</f>
        <v>0</v>
      </c>
      <c r="K192" s="45">
        <f>SUMIFS('[1]1. Отчет АТС'!$E:$E,'[1]1. Отчет АТС'!$A:$A,$A192,'[1]1. Отчет АТС'!$B:$B,9)</f>
        <v>0</v>
      </c>
      <c r="L192" s="45">
        <f>SUMIFS('[1]1. Отчет АТС'!$E:$E,'[1]1. Отчет АТС'!$A:$A,$A192,'[1]1. Отчет АТС'!$B:$B,10)</f>
        <v>2.9</v>
      </c>
      <c r="M192" s="45">
        <f>SUMIFS('[1]1. Отчет АТС'!$E:$E,'[1]1. Отчет АТС'!$A:$A,$A192,'[1]1. Отчет АТС'!$B:$B,11)</f>
        <v>4.38</v>
      </c>
      <c r="N192" s="45">
        <f>SUMIFS('[1]1. Отчет АТС'!$E:$E,'[1]1. Отчет АТС'!$A:$A,$A192,'[1]1. Отчет АТС'!$B:$B,12)</f>
        <v>0</v>
      </c>
      <c r="O192" s="45">
        <f>SUMIFS('[1]1. Отчет АТС'!$E:$E,'[1]1. Отчет АТС'!$A:$A,$A192,'[1]1. Отчет АТС'!$B:$B,13)</f>
        <v>0</v>
      </c>
      <c r="P192" s="45">
        <f>SUMIFS('[1]1. Отчет АТС'!$E:$E,'[1]1. Отчет АТС'!$A:$A,$A192,'[1]1. Отчет АТС'!$B:$B,14)</f>
        <v>0</v>
      </c>
      <c r="Q192" s="45">
        <f>SUMIFS('[1]1. Отчет АТС'!$E:$E,'[1]1. Отчет АТС'!$A:$A,$A192,'[1]1. Отчет АТС'!$B:$B,15)</f>
        <v>0</v>
      </c>
      <c r="R192" s="45">
        <f>SUMIFS('[1]1. Отчет АТС'!$E:$E,'[1]1. Отчет АТС'!$A:$A,$A192,'[1]1. Отчет АТС'!$B:$B,16)</f>
        <v>0</v>
      </c>
      <c r="S192" s="45">
        <f>SUMIFS('[1]1. Отчет АТС'!$E:$E,'[1]1. Отчет АТС'!$A:$A,$A192,'[1]1. Отчет АТС'!$B:$B,17)</f>
        <v>0</v>
      </c>
      <c r="T192" s="45">
        <f>SUMIFS('[1]1. Отчет АТС'!$E:$E,'[1]1. Отчет АТС'!$A:$A,$A192,'[1]1. Отчет АТС'!$B:$B,18)</f>
        <v>0</v>
      </c>
      <c r="U192" s="45">
        <f>SUMIFS('[1]1. Отчет АТС'!$E:$E,'[1]1. Отчет АТС'!$A:$A,$A192,'[1]1. Отчет АТС'!$B:$B,19)</f>
        <v>0</v>
      </c>
      <c r="V192" s="45">
        <f>SUMIFS('[1]1. Отчет АТС'!$E:$E,'[1]1. Отчет АТС'!$A:$A,$A192,'[1]1. Отчет АТС'!$B:$B,20)</f>
        <v>0</v>
      </c>
      <c r="W192" s="45">
        <f>SUMIFS('[1]1. Отчет АТС'!$E:$E,'[1]1. Отчет АТС'!$A:$A,$A192,'[1]1. Отчет АТС'!$B:$B,21)</f>
        <v>18.11</v>
      </c>
      <c r="X192" s="45">
        <f>SUMIFS('[1]1. Отчет АТС'!$E:$E,'[1]1. Отчет АТС'!$A:$A,$A192,'[1]1. Отчет АТС'!$B:$B,22)</f>
        <v>0</v>
      </c>
      <c r="Y192" s="45">
        <f>SUMIFS('[1]1. Отчет АТС'!$E:$E,'[1]1. Отчет АТС'!$A:$A,$A192,'[1]1. Отчет АТС'!$B:$B,23)</f>
        <v>82.75</v>
      </c>
    </row>
    <row r="193" spans="1:25" ht="15">
      <c r="A193" s="77">
        <v>45456</v>
      </c>
      <c r="B193" s="45">
        <f>SUMIFS('[1]1. Отчет АТС'!$E:$E,'[1]1. Отчет АТС'!$A:$A,$A193,'[1]1. Отчет АТС'!$B:$B,0)</f>
        <v>57.06</v>
      </c>
      <c r="C193" s="45">
        <f>SUMIFS('[1]1. Отчет АТС'!$E:$E,'[1]1. Отчет АТС'!$A:$A,$A193,'[1]1. Отчет АТС'!$B:$B,1)</f>
        <v>76.790000000000006</v>
      </c>
      <c r="D193" s="45">
        <f>SUMIFS('[1]1. Отчет АТС'!$E:$E,'[1]1. Отчет АТС'!$A:$A,$A193,'[1]1. Отчет АТС'!$B:$B,2)</f>
        <v>88.2</v>
      </c>
      <c r="E193" s="45">
        <f>SUMIFS('[1]1. Отчет АТС'!$E:$E,'[1]1. Отчет АТС'!$A:$A,$A193,'[1]1. Отчет АТС'!$B:$B,3)</f>
        <v>9.5299999999999994</v>
      </c>
      <c r="F193" s="45">
        <f>SUMIFS('[1]1. Отчет АТС'!$E:$E,'[1]1. Отчет АТС'!$A:$A,$A193,'[1]1. Отчет АТС'!$B:$B,4)</f>
        <v>0</v>
      </c>
      <c r="G193" s="45">
        <f>SUMIFS('[1]1. Отчет АТС'!$E:$E,'[1]1. Отчет АТС'!$A:$A,$A193,'[1]1. Отчет АТС'!$B:$B,5)</f>
        <v>0</v>
      </c>
      <c r="H193" s="45">
        <f>SUMIFS('[1]1. Отчет АТС'!$E:$E,'[1]1. Отчет АТС'!$A:$A,$A193,'[1]1. Отчет АТС'!$B:$B,6)</f>
        <v>0</v>
      </c>
      <c r="I193" s="45">
        <f>SUMIFS('[1]1. Отчет АТС'!$E:$E,'[1]1. Отчет АТС'!$A:$A,$A193,'[1]1. Отчет АТС'!$B:$B,7)</f>
        <v>0</v>
      </c>
      <c r="J193" s="45">
        <f>SUMIFS('[1]1. Отчет АТС'!$E:$E,'[1]1. Отчет АТС'!$A:$A,$A193,'[1]1. Отчет АТС'!$B:$B,8)</f>
        <v>29.86</v>
      </c>
      <c r="K193" s="45">
        <f>SUMIFS('[1]1. Отчет АТС'!$E:$E,'[1]1. Отчет АТС'!$A:$A,$A193,'[1]1. Отчет АТС'!$B:$B,9)</f>
        <v>0</v>
      </c>
      <c r="L193" s="45">
        <f>SUMIFS('[1]1. Отчет АТС'!$E:$E,'[1]1. Отчет АТС'!$A:$A,$A193,'[1]1. Отчет АТС'!$B:$B,10)</f>
        <v>0</v>
      </c>
      <c r="M193" s="45">
        <f>SUMIFS('[1]1. Отчет АТС'!$E:$E,'[1]1. Отчет АТС'!$A:$A,$A193,'[1]1. Отчет АТС'!$B:$B,11)</f>
        <v>0</v>
      </c>
      <c r="N193" s="45">
        <f>SUMIFS('[1]1. Отчет АТС'!$E:$E,'[1]1. Отчет АТС'!$A:$A,$A193,'[1]1. Отчет АТС'!$B:$B,12)</f>
        <v>0</v>
      </c>
      <c r="O193" s="45">
        <f>SUMIFS('[1]1. Отчет АТС'!$E:$E,'[1]1. Отчет АТС'!$A:$A,$A193,'[1]1. Отчет АТС'!$B:$B,13)</f>
        <v>0</v>
      </c>
      <c r="P193" s="45">
        <f>SUMIFS('[1]1. Отчет АТС'!$E:$E,'[1]1. Отчет АТС'!$A:$A,$A193,'[1]1. Отчет АТС'!$B:$B,14)</f>
        <v>0</v>
      </c>
      <c r="Q193" s="45">
        <f>SUMIFS('[1]1. Отчет АТС'!$E:$E,'[1]1. Отчет АТС'!$A:$A,$A193,'[1]1. Отчет АТС'!$B:$B,15)</f>
        <v>0</v>
      </c>
      <c r="R193" s="45">
        <f>SUMIFS('[1]1. Отчет АТС'!$E:$E,'[1]1. Отчет АТС'!$A:$A,$A193,'[1]1. Отчет АТС'!$B:$B,16)</f>
        <v>0</v>
      </c>
      <c r="S193" s="45">
        <f>SUMIFS('[1]1. Отчет АТС'!$E:$E,'[1]1. Отчет АТС'!$A:$A,$A193,'[1]1. Отчет АТС'!$B:$B,17)</f>
        <v>0</v>
      </c>
      <c r="T193" s="45">
        <f>SUMIFS('[1]1. Отчет АТС'!$E:$E,'[1]1. Отчет АТС'!$A:$A,$A193,'[1]1. Отчет АТС'!$B:$B,18)</f>
        <v>0</v>
      </c>
      <c r="U193" s="45">
        <f>SUMIFS('[1]1. Отчет АТС'!$E:$E,'[1]1. Отчет АТС'!$A:$A,$A193,'[1]1. Отчет АТС'!$B:$B,19)</f>
        <v>0</v>
      </c>
      <c r="V193" s="45">
        <f>SUMIFS('[1]1. Отчет АТС'!$E:$E,'[1]1. Отчет АТС'!$A:$A,$A193,'[1]1. Отчет АТС'!$B:$B,20)</f>
        <v>0</v>
      </c>
      <c r="W193" s="45">
        <f>SUMIFS('[1]1. Отчет АТС'!$E:$E,'[1]1. Отчет АТС'!$A:$A,$A193,'[1]1. Отчет АТС'!$B:$B,21)</f>
        <v>43.87</v>
      </c>
      <c r="X193" s="45">
        <f>SUMIFS('[1]1. Отчет АТС'!$E:$E,'[1]1. Отчет АТС'!$A:$A,$A193,'[1]1. Отчет АТС'!$B:$B,22)</f>
        <v>79.010000000000005</v>
      </c>
      <c r="Y193" s="45">
        <f>SUMIFS('[1]1. Отчет АТС'!$E:$E,'[1]1. Отчет АТС'!$A:$A,$A193,'[1]1. Отчет АТС'!$B:$B,23)</f>
        <v>363.2</v>
      </c>
    </row>
    <row r="194" spans="1:25" ht="15">
      <c r="A194" s="77">
        <v>45457</v>
      </c>
      <c r="B194" s="45">
        <f>SUMIFS('[1]1. Отчет АТС'!$E:$E,'[1]1. Отчет АТС'!$A:$A,$A194,'[1]1. Отчет АТС'!$B:$B,0)</f>
        <v>0</v>
      </c>
      <c r="C194" s="45">
        <f>SUMIFS('[1]1. Отчет АТС'!$E:$E,'[1]1. Отчет АТС'!$A:$A,$A194,'[1]1. Отчет АТС'!$B:$B,1)</f>
        <v>0</v>
      </c>
      <c r="D194" s="45">
        <f>SUMIFS('[1]1. Отчет АТС'!$E:$E,'[1]1. Отчет АТС'!$A:$A,$A194,'[1]1. Отчет АТС'!$B:$B,2)</f>
        <v>0</v>
      </c>
      <c r="E194" s="45">
        <f>SUMIFS('[1]1. Отчет АТС'!$E:$E,'[1]1. Отчет АТС'!$A:$A,$A194,'[1]1. Отчет АТС'!$B:$B,3)</f>
        <v>0</v>
      </c>
      <c r="F194" s="45">
        <f>SUMIFS('[1]1. Отчет АТС'!$E:$E,'[1]1. Отчет АТС'!$A:$A,$A194,'[1]1. Отчет АТС'!$B:$B,4)</f>
        <v>0</v>
      </c>
      <c r="G194" s="45">
        <f>SUMIFS('[1]1. Отчет АТС'!$E:$E,'[1]1. Отчет АТС'!$A:$A,$A194,'[1]1. Отчет АТС'!$B:$B,5)</f>
        <v>0</v>
      </c>
      <c r="H194" s="45">
        <f>SUMIFS('[1]1. Отчет АТС'!$E:$E,'[1]1. Отчет АТС'!$A:$A,$A194,'[1]1. Отчет АТС'!$B:$B,6)</f>
        <v>0</v>
      </c>
      <c r="I194" s="45">
        <f>SUMIFS('[1]1. Отчет АТС'!$E:$E,'[1]1. Отчет АТС'!$A:$A,$A194,'[1]1. Отчет АТС'!$B:$B,7)</f>
        <v>0</v>
      </c>
      <c r="J194" s="45">
        <f>SUMIFS('[1]1. Отчет АТС'!$E:$E,'[1]1. Отчет АТС'!$A:$A,$A194,'[1]1. Отчет АТС'!$B:$B,8)</f>
        <v>0</v>
      </c>
      <c r="K194" s="45">
        <f>SUMIFS('[1]1. Отчет АТС'!$E:$E,'[1]1. Отчет АТС'!$A:$A,$A194,'[1]1. Отчет АТС'!$B:$B,9)</f>
        <v>0</v>
      </c>
      <c r="L194" s="45">
        <f>SUMIFS('[1]1. Отчет АТС'!$E:$E,'[1]1. Отчет АТС'!$A:$A,$A194,'[1]1. Отчет АТС'!$B:$B,10)</f>
        <v>0</v>
      </c>
      <c r="M194" s="45">
        <f>SUMIFS('[1]1. Отчет АТС'!$E:$E,'[1]1. Отчет АТС'!$A:$A,$A194,'[1]1. Отчет АТС'!$B:$B,11)</f>
        <v>0</v>
      </c>
      <c r="N194" s="45">
        <f>SUMIFS('[1]1. Отчет АТС'!$E:$E,'[1]1. Отчет АТС'!$A:$A,$A194,'[1]1. Отчет АТС'!$B:$B,12)</f>
        <v>0</v>
      </c>
      <c r="O194" s="45">
        <f>SUMIFS('[1]1. Отчет АТС'!$E:$E,'[1]1. Отчет АТС'!$A:$A,$A194,'[1]1. Отчет АТС'!$B:$B,13)</f>
        <v>0</v>
      </c>
      <c r="P194" s="45">
        <f>SUMIFS('[1]1. Отчет АТС'!$E:$E,'[1]1. Отчет АТС'!$A:$A,$A194,'[1]1. Отчет АТС'!$B:$B,14)</f>
        <v>0</v>
      </c>
      <c r="Q194" s="45">
        <f>SUMIFS('[1]1. Отчет АТС'!$E:$E,'[1]1. Отчет АТС'!$A:$A,$A194,'[1]1. Отчет АТС'!$B:$B,15)</f>
        <v>0</v>
      </c>
      <c r="R194" s="45">
        <f>SUMIFS('[1]1. Отчет АТС'!$E:$E,'[1]1. Отчет АТС'!$A:$A,$A194,'[1]1. Отчет АТС'!$B:$B,16)</f>
        <v>0</v>
      </c>
      <c r="S194" s="45">
        <f>SUMIFS('[1]1. Отчет АТС'!$E:$E,'[1]1. Отчет АТС'!$A:$A,$A194,'[1]1. Отчет АТС'!$B:$B,17)</f>
        <v>0</v>
      </c>
      <c r="T194" s="45">
        <f>SUMIFS('[1]1. Отчет АТС'!$E:$E,'[1]1. Отчет АТС'!$A:$A,$A194,'[1]1. Отчет АТС'!$B:$B,18)</f>
        <v>0</v>
      </c>
      <c r="U194" s="45">
        <f>SUMIFS('[1]1. Отчет АТС'!$E:$E,'[1]1. Отчет АТС'!$A:$A,$A194,'[1]1. Отчет АТС'!$B:$B,19)</f>
        <v>0</v>
      </c>
      <c r="V194" s="45">
        <f>SUMIFS('[1]1. Отчет АТС'!$E:$E,'[1]1. Отчет АТС'!$A:$A,$A194,'[1]1. Отчет АТС'!$B:$B,20)</f>
        <v>0</v>
      </c>
      <c r="W194" s="45">
        <f>SUMIFS('[1]1. Отчет АТС'!$E:$E,'[1]1. Отчет АТС'!$A:$A,$A194,'[1]1. Отчет АТС'!$B:$B,21)</f>
        <v>39.46</v>
      </c>
      <c r="X194" s="45">
        <f>SUMIFS('[1]1. Отчет АТС'!$E:$E,'[1]1. Отчет АТС'!$A:$A,$A194,'[1]1. Отчет АТС'!$B:$B,22)</f>
        <v>248.17</v>
      </c>
      <c r="Y194" s="45">
        <f>SUMIFS('[1]1. Отчет АТС'!$E:$E,'[1]1. Отчет АТС'!$A:$A,$A194,'[1]1. Отчет АТС'!$B:$B,23)</f>
        <v>231.27</v>
      </c>
    </row>
    <row r="195" spans="1:25" ht="15">
      <c r="A195" s="77">
        <v>45458</v>
      </c>
      <c r="B195" s="45">
        <f>SUMIFS('[1]1. Отчет АТС'!$E:$E,'[1]1. Отчет АТС'!$A:$A,$A195,'[1]1. Отчет АТС'!$B:$B,0)</f>
        <v>32.44</v>
      </c>
      <c r="C195" s="45">
        <f>SUMIFS('[1]1. Отчет АТС'!$E:$E,'[1]1. Отчет АТС'!$A:$A,$A195,'[1]1. Отчет АТС'!$B:$B,1)</f>
        <v>4.7300000000000004</v>
      </c>
      <c r="D195" s="45">
        <f>SUMIFS('[1]1. Отчет АТС'!$E:$E,'[1]1. Отчет АТС'!$A:$A,$A195,'[1]1. Отчет АТС'!$B:$B,2)</f>
        <v>147.94</v>
      </c>
      <c r="E195" s="45">
        <f>SUMIFS('[1]1. Отчет АТС'!$E:$E,'[1]1. Отчет АТС'!$A:$A,$A195,'[1]1. Отчет АТС'!$B:$B,3)</f>
        <v>0</v>
      </c>
      <c r="F195" s="45">
        <f>SUMIFS('[1]1. Отчет АТС'!$E:$E,'[1]1. Отчет АТС'!$A:$A,$A195,'[1]1. Отчет АТС'!$B:$B,4)</f>
        <v>0</v>
      </c>
      <c r="G195" s="45">
        <f>SUMIFS('[1]1. Отчет АТС'!$E:$E,'[1]1. Отчет АТС'!$A:$A,$A195,'[1]1. Отчет АТС'!$B:$B,5)</f>
        <v>0</v>
      </c>
      <c r="H195" s="45">
        <f>SUMIFS('[1]1. Отчет АТС'!$E:$E,'[1]1. Отчет АТС'!$A:$A,$A195,'[1]1. Отчет АТС'!$B:$B,6)</f>
        <v>0</v>
      </c>
      <c r="I195" s="45">
        <f>SUMIFS('[1]1. Отчет АТС'!$E:$E,'[1]1. Отчет АТС'!$A:$A,$A195,'[1]1. Отчет АТС'!$B:$B,7)</f>
        <v>0</v>
      </c>
      <c r="J195" s="45">
        <f>SUMIFS('[1]1. Отчет АТС'!$E:$E,'[1]1. Отчет АТС'!$A:$A,$A195,'[1]1. Отчет АТС'!$B:$B,8)</f>
        <v>0</v>
      </c>
      <c r="K195" s="45">
        <f>SUMIFS('[1]1. Отчет АТС'!$E:$E,'[1]1. Отчет АТС'!$A:$A,$A195,'[1]1. Отчет АТС'!$B:$B,9)</f>
        <v>7.75</v>
      </c>
      <c r="L195" s="45">
        <f>SUMIFS('[1]1. Отчет АТС'!$E:$E,'[1]1. Отчет АТС'!$A:$A,$A195,'[1]1. Отчет АТС'!$B:$B,10)</f>
        <v>0</v>
      </c>
      <c r="M195" s="45">
        <f>SUMIFS('[1]1. Отчет АТС'!$E:$E,'[1]1. Отчет АТС'!$A:$A,$A195,'[1]1. Отчет АТС'!$B:$B,11)</f>
        <v>1.75</v>
      </c>
      <c r="N195" s="45">
        <f>SUMIFS('[1]1. Отчет АТС'!$E:$E,'[1]1. Отчет АТС'!$A:$A,$A195,'[1]1. Отчет АТС'!$B:$B,12)</f>
        <v>0</v>
      </c>
      <c r="O195" s="45">
        <f>SUMIFS('[1]1. Отчет АТС'!$E:$E,'[1]1. Отчет АТС'!$A:$A,$A195,'[1]1. Отчет АТС'!$B:$B,13)</f>
        <v>0</v>
      </c>
      <c r="P195" s="45">
        <f>SUMIFS('[1]1. Отчет АТС'!$E:$E,'[1]1. Отчет АТС'!$A:$A,$A195,'[1]1. Отчет АТС'!$B:$B,14)</f>
        <v>0</v>
      </c>
      <c r="Q195" s="45">
        <f>SUMIFS('[1]1. Отчет АТС'!$E:$E,'[1]1. Отчет АТС'!$A:$A,$A195,'[1]1. Отчет АТС'!$B:$B,15)</f>
        <v>0</v>
      </c>
      <c r="R195" s="45">
        <f>SUMIFS('[1]1. Отчет АТС'!$E:$E,'[1]1. Отчет АТС'!$A:$A,$A195,'[1]1. Отчет АТС'!$B:$B,16)</f>
        <v>0</v>
      </c>
      <c r="S195" s="45">
        <f>SUMIFS('[1]1. Отчет АТС'!$E:$E,'[1]1. Отчет АТС'!$A:$A,$A195,'[1]1. Отчет АТС'!$B:$B,17)</f>
        <v>8.25</v>
      </c>
      <c r="T195" s="45">
        <f>SUMIFS('[1]1. Отчет АТС'!$E:$E,'[1]1. Отчет АТС'!$A:$A,$A195,'[1]1. Отчет АТС'!$B:$B,18)</f>
        <v>15.51</v>
      </c>
      <c r="U195" s="45">
        <f>SUMIFS('[1]1. Отчет АТС'!$E:$E,'[1]1. Отчет АТС'!$A:$A,$A195,'[1]1. Отчет АТС'!$B:$B,19)</f>
        <v>4.3899999999999997</v>
      </c>
      <c r="V195" s="45">
        <f>SUMIFS('[1]1. Отчет АТС'!$E:$E,'[1]1. Отчет АТС'!$A:$A,$A195,'[1]1. Отчет АТС'!$B:$B,20)</f>
        <v>14.27</v>
      </c>
      <c r="W195" s="45">
        <f>SUMIFS('[1]1. Отчет АТС'!$E:$E,'[1]1. Отчет АТС'!$A:$A,$A195,'[1]1. Отчет АТС'!$B:$B,21)</f>
        <v>134.84</v>
      </c>
      <c r="X195" s="45">
        <f>SUMIFS('[1]1. Отчет АТС'!$E:$E,'[1]1. Отчет АТС'!$A:$A,$A195,'[1]1. Отчет АТС'!$B:$B,22)</f>
        <v>547.5</v>
      </c>
      <c r="Y195" s="45">
        <f>SUMIFS('[1]1. Отчет АТС'!$E:$E,'[1]1. Отчет АТС'!$A:$A,$A195,'[1]1. Отчет АТС'!$B:$B,23)</f>
        <v>341.08</v>
      </c>
    </row>
    <row r="196" spans="1:25" ht="15">
      <c r="A196" s="77">
        <v>45459</v>
      </c>
      <c r="B196" s="45">
        <f>SUMIFS('[1]1. Отчет АТС'!$E:$E,'[1]1. Отчет АТС'!$A:$A,$A196,'[1]1. Отчет АТС'!$B:$B,0)</f>
        <v>60.41</v>
      </c>
      <c r="C196" s="45">
        <f>SUMIFS('[1]1. Отчет АТС'!$E:$E,'[1]1. Отчет АТС'!$A:$A,$A196,'[1]1. Отчет АТС'!$B:$B,1)</f>
        <v>85.14</v>
      </c>
      <c r="D196" s="45">
        <f>SUMIFS('[1]1. Отчет АТС'!$E:$E,'[1]1. Отчет АТС'!$A:$A,$A196,'[1]1. Отчет АТС'!$B:$B,2)</f>
        <v>197.61</v>
      </c>
      <c r="E196" s="45">
        <f>SUMIFS('[1]1. Отчет АТС'!$E:$E,'[1]1. Отчет АТС'!$A:$A,$A196,'[1]1. Отчет АТС'!$B:$B,3)</f>
        <v>781.49</v>
      </c>
      <c r="F196" s="45">
        <f>SUMIFS('[1]1. Отчет АТС'!$E:$E,'[1]1. Отчет АТС'!$A:$A,$A196,'[1]1. Отчет АТС'!$B:$B,4)</f>
        <v>164.58</v>
      </c>
      <c r="G196" s="45">
        <f>SUMIFS('[1]1. Отчет АТС'!$E:$E,'[1]1. Отчет АТС'!$A:$A,$A196,'[1]1. Отчет АТС'!$B:$B,5)</f>
        <v>137.41</v>
      </c>
      <c r="H196" s="45">
        <f>SUMIFS('[1]1. Отчет АТС'!$E:$E,'[1]1. Отчет АТС'!$A:$A,$A196,'[1]1. Отчет АТС'!$B:$B,6)</f>
        <v>23.83</v>
      </c>
      <c r="I196" s="45">
        <f>SUMIFS('[1]1. Отчет АТС'!$E:$E,'[1]1. Отчет АТС'!$A:$A,$A196,'[1]1. Отчет АТС'!$B:$B,7)</f>
        <v>0</v>
      </c>
      <c r="J196" s="45">
        <f>SUMIFS('[1]1. Отчет АТС'!$E:$E,'[1]1. Отчет АТС'!$A:$A,$A196,'[1]1. Отчет АТС'!$B:$B,8)</f>
        <v>0</v>
      </c>
      <c r="K196" s="45">
        <f>SUMIFS('[1]1. Отчет АТС'!$E:$E,'[1]1. Отчет АТС'!$A:$A,$A196,'[1]1. Отчет АТС'!$B:$B,9)</f>
        <v>0</v>
      </c>
      <c r="L196" s="45">
        <f>SUMIFS('[1]1. Отчет АТС'!$E:$E,'[1]1. Отчет АТС'!$A:$A,$A196,'[1]1. Отчет АТС'!$B:$B,10)</f>
        <v>25.23</v>
      </c>
      <c r="M196" s="45">
        <f>SUMIFS('[1]1. Отчет АТС'!$E:$E,'[1]1. Отчет АТС'!$A:$A,$A196,'[1]1. Отчет АТС'!$B:$B,11)</f>
        <v>28.12</v>
      </c>
      <c r="N196" s="45">
        <f>SUMIFS('[1]1. Отчет АТС'!$E:$E,'[1]1. Отчет АТС'!$A:$A,$A196,'[1]1. Отчет АТС'!$B:$B,12)</f>
        <v>26.62</v>
      </c>
      <c r="O196" s="45">
        <f>SUMIFS('[1]1. Отчет АТС'!$E:$E,'[1]1. Отчет АТС'!$A:$A,$A196,'[1]1. Отчет АТС'!$B:$B,13)</f>
        <v>30.35</v>
      </c>
      <c r="P196" s="45">
        <f>SUMIFS('[1]1. Отчет АТС'!$E:$E,'[1]1. Отчет АТС'!$A:$A,$A196,'[1]1. Отчет АТС'!$B:$B,14)</f>
        <v>25.09</v>
      </c>
      <c r="Q196" s="45">
        <f>SUMIFS('[1]1. Отчет АТС'!$E:$E,'[1]1. Отчет АТС'!$A:$A,$A196,'[1]1. Отчет АТС'!$B:$B,15)</f>
        <v>20.84</v>
      </c>
      <c r="R196" s="45">
        <f>SUMIFS('[1]1. Отчет АТС'!$E:$E,'[1]1. Отчет АТС'!$A:$A,$A196,'[1]1. Отчет АТС'!$B:$B,16)</f>
        <v>31.24</v>
      </c>
      <c r="S196" s="45">
        <f>SUMIFS('[1]1. Отчет АТС'!$E:$E,'[1]1. Отчет АТС'!$A:$A,$A196,'[1]1. Отчет АТС'!$B:$B,17)</f>
        <v>30.33</v>
      </c>
      <c r="T196" s="45">
        <f>SUMIFS('[1]1. Отчет АТС'!$E:$E,'[1]1. Отчет АТС'!$A:$A,$A196,'[1]1. Отчет АТС'!$B:$B,18)</f>
        <v>35.53</v>
      </c>
      <c r="U196" s="45">
        <f>SUMIFS('[1]1. Отчет АТС'!$E:$E,'[1]1. Отчет АТС'!$A:$A,$A196,'[1]1. Отчет АТС'!$B:$B,19)</f>
        <v>20.059999999999999</v>
      </c>
      <c r="V196" s="45">
        <f>SUMIFS('[1]1. Отчет АТС'!$E:$E,'[1]1. Отчет АТС'!$A:$A,$A196,'[1]1. Отчет АТС'!$B:$B,20)</f>
        <v>9.33</v>
      </c>
      <c r="W196" s="45">
        <f>SUMIFS('[1]1. Отчет АТС'!$E:$E,'[1]1. Отчет АТС'!$A:$A,$A196,'[1]1. Отчет АТС'!$B:$B,21)</f>
        <v>2.48</v>
      </c>
      <c r="X196" s="45">
        <f>SUMIFS('[1]1. Отчет АТС'!$E:$E,'[1]1. Отчет АТС'!$A:$A,$A196,'[1]1. Отчет АТС'!$B:$B,22)</f>
        <v>28.18</v>
      </c>
      <c r="Y196" s="45">
        <f>SUMIFS('[1]1. Отчет АТС'!$E:$E,'[1]1. Отчет АТС'!$A:$A,$A196,'[1]1. Отчет АТС'!$B:$B,23)</f>
        <v>162.33000000000001</v>
      </c>
    </row>
    <row r="197" spans="1:25" ht="15">
      <c r="A197" s="77">
        <v>45460</v>
      </c>
      <c r="B197" s="45">
        <f>SUMIFS('[1]1. Отчет АТС'!$E:$E,'[1]1. Отчет АТС'!$A:$A,$A197,'[1]1. Отчет АТС'!$B:$B,0)</f>
        <v>0</v>
      </c>
      <c r="C197" s="45">
        <f>SUMIFS('[1]1. Отчет АТС'!$E:$E,'[1]1. Отчет АТС'!$A:$A,$A197,'[1]1. Отчет АТС'!$B:$B,1)</f>
        <v>0</v>
      </c>
      <c r="D197" s="45">
        <f>SUMIFS('[1]1. Отчет АТС'!$E:$E,'[1]1. Отчет АТС'!$A:$A,$A197,'[1]1. Отчет АТС'!$B:$B,2)</f>
        <v>0</v>
      </c>
      <c r="E197" s="45">
        <f>SUMIFS('[1]1. Отчет АТС'!$E:$E,'[1]1. Отчет АТС'!$A:$A,$A197,'[1]1. Отчет АТС'!$B:$B,3)</f>
        <v>0</v>
      </c>
      <c r="F197" s="45">
        <f>SUMIFS('[1]1. Отчет АТС'!$E:$E,'[1]1. Отчет АТС'!$A:$A,$A197,'[1]1. Отчет АТС'!$B:$B,4)</f>
        <v>0</v>
      </c>
      <c r="G197" s="45">
        <f>SUMIFS('[1]1. Отчет АТС'!$E:$E,'[1]1. Отчет АТС'!$A:$A,$A197,'[1]1. Отчет АТС'!$B:$B,5)</f>
        <v>0</v>
      </c>
      <c r="H197" s="45">
        <f>SUMIFS('[1]1. Отчет АТС'!$E:$E,'[1]1. Отчет АТС'!$A:$A,$A197,'[1]1. Отчет АТС'!$B:$B,6)</f>
        <v>0</v>
      </c>
      <c r="I197" s="45">
        <f>SUMIFS('[1]1. Отчет АТС'!$E:$E,'[1]1. Отчет АТС'!$A:$A,$A197,'[1]1. Отчет АТС'!$B:$B,7)</f>
        <v>0</v>
      </c>
      <c r="J197" s="45">
        <f>SUMIFS('[1]1. Отчет АТС'!$E:$E,'[1]1. Отчет АТС'!$A:$A,$A197,'[1]1. Отчет АТС'!$B:$B,8)</f>
        <v>0</v>
      </c>
      <c r="K197" s="45">
        <f>SUMIFS('[1]1. Отчет АТС'!$E:$E,'[1]1. Отчет АТС'!$A:$A,$A197,'[1]1. Отчет АТС'!$B:$B,9)</f>
        <v>0</v>
      </c>
      <c r="L197" s="45">
        <f>SUMIFS('[1]1. Отчет АТС'!$E:$E,'[1]1. Отчет АТС'!$A:$A,$A197,'[1]1. Отчет АТС'!$B:$B,10)</f>
        <v>0</v>
      </c>
      <c r="M197" s="45">
        <f>SUMIFS('[1]1. Отчет АТС'!$E:$E,'[1]1. Отчет АТС'!$A:$A,$A197,'[1]1. Отчет АТС'!$B:$B,11)</f>
        <v>0</v>
      </c>
      <c r="N197" s="45">
        <f>SUMIFS('[1]1. Отчет АТС'!$E:$E,'[1]1. Отчет АТС'!$A:$A,$A197,'[1]1. Отчет АТС'!$B:$B,12)</f>
        <v>0</v>
      </c>
      <c r="O197" s="45">
        <f>SUMIFS('[1]1. Отчет АТС'!$E:$E,'[1]1. Отчет АТС'!$A:$A,$A197,'[1]1. Отчет АТС'!$B:$B,13)</f>
        <v>0</v>
      </c>
      <c r="P197" s="45">
        <f>SUMIFS('[1]1. Отчет АТС'!$E:$E,'[1]1. Отчет АТС'!$A:$A,$A197,'[1]1. Отчет АТС'!$B:$B,14)</f>
        <v>0</v>
      </c>
      <c r="Q197" s="45">
        <f>SUMIFS('[1]1. Отчет АТС'!$E:$E,'[1]1. Отчет АТС'!$A:$A,$A197,'[1]1. Отчет АТС'!$B:$B,15)</f>
        <v>0</v>
      </c>
      <c r="R197" s="45">
        <f>SUMIFS('[1]1. Отчет АТС'!$E:$E,'[1]1. Отчет АТС'!$A:$A,$A197,'[1]1. Отчет АТС'!$B:$B,16)</f>
        <v>0</v>
      </c>
      <c r="S197" s="45">
        <f>SUMIFS('[1]1. Отчет АТС'!$E:$E,'[1]1. Отчет АТС'!$A:$A,$A197,'[1]1. Отчет АТС'!$B:$B,17)</f>
        <v>0</v>
      </c>
      <c r="T197" s="45">
        <f>SUMIFS('[1]1. Отчет АТС'!$E:$E,'[1]1. Отчет АТС'!$A:$A,$A197,'[1]1. Отчет АТС'!$B:$B,18)</f>
        <v>0</v>
      </c>
      <c r="U197" s="45">
        <f>SUMIFS('[1]1. Отчет АТС'!$E:$E,'[1]1. Отчет АТС'!$A:$A,$A197,'[1]1. Отчет АТС'!$B:$B,19)</f>
        <v>0</v>
      </c>
      <c r="V197" s="45">
        <f>SUMIFS('[1]1. Отчет АТС'!$E:$E,'[1]1. Отчет АТС'!$A:$A,$A197,'[1]1. Отчет АТС'!$B:$B,20)</f>
        <v>0</v>
      </c>
      <c r="W197" s="45">
        <f>SUMIFS('[1]1. Отчет АТС'!$E:$E,'[1]1. Отчет АТС'!$A:$A,$A197,'[1]1. Отчет АТС'!$B:$B,21)</f>
        <v>0</v>
      </c>
      <c r="X197" s="45">
        <f>SUMIFS('[1]1. Отчет АТС'!$E:$E,'[1]1. Отчет АТС'!$A:$A,$A197,'[1]1. Отчет АТС'!$B:$B,22)</f>
        <v>0</v>
      </c>
      <c r="Y197" s="45">
        <f>SUMIFS('[1]1. Отчет АТС'!$E:$E,'[1]1. Отчет АТС'!$A:$A,$A197,'[1]1. Отчет АТС'!$B:$B,23)</f>
        <v>73.569999999999993</v>
      </c>
    </row>
    <row r="198" spans="1:25" ht="15">
      <c r="A198" s="77">
        <v>45461</v>
      </c>
      <c r="B198" s="45">
        <f>SUMIFS('[1]1. Отчет АТС'!$E:$E,'[1]1. Отчет АТС'!$A:$A,$A198,'[1]1. Отчет АТС'!$B:$B,0)</f>
        <v>0</v>
      </c>
      <c r="C198" s="45">
        <f>SUMIFS('[1]1. Отчет АТС'!$E:$E,'[1]1. Отчет АТС'!$A:$A,$A198,'[1]1. Отчет АТС'!$B:$B,1)</f>
        <v>0</v>
      </c>
      <c r="D198" s="45">
        <f>SUMIFS('[1]1. Отчет АТС'!$E:$E,'[1]1. Отчет АТС'!$A:$A,$A198,'[1]1. Отчет АТС'!$B:$B,2)</f>
        <v>0</v>
      </c>
      <c r="E198" s="45">
        <f>SUMIFS('[1]1. Отчет АТС'!$E:$E,'[1]1. Отчет АТС'!$A:$A,$A198,'[1]1. Отчет АТС'!$B:$B,3)</f>
        <v>0</v>
      </c>
      <c r="F198" s="45">
        <f>SUMIFS('[1]1. Отчет АТС'!$E:$E,'[1]1. Отчет АТС'!$A:$A,$A198,'[1]1. Отчет АТС'!$B:$B,4)</f>
        <v>0</v>
      </c>
      <c r="G198" s="45">
        <f>SUMIFS('[1]1. Отчет АТС'!$E:$E,'[1]1. Отчет АТС'!$A:$A,$A198,'[1]1. Отчет АТС'!$B:$B,5)</f>
        <v>0</v>
      </c>
      <c r="H198" s="45">
        <f>SUMIFS('[1]1. Отчет АТС'!$E:$E,'[1]1. Отчет АТС'!$A:$A,$A198,'[1]1. Отчет АТС'!$B:$B,6)</f>
        <v>0</v>
      </c>
      <c r="I198" s="45">
        <f>SUMIFS('[1]1. Отчет АТС'!$E:$E,'[1]1. Отчет АТС'!$A:$A,$A198,'[1]1. Отчет АТС'!$B:$B,7)</f>
        <v>0</v>
      </c>
      <c r="J198" s="45">
        <f>SUMIFS('[1]1. Отчет АТС'!$E:$E,'[1]1. Отчет АТС'!$A:$A,$A198,'[1]1. Отчет АТС'!$B:$B,8)</f>
        <v>0</v>
      </c>
      <c r="K198" s="45">
        <f>SUMIFS('[1]1. Отчет АТС'!$E:$E,'[1]1. Отчет АТС'!$A:$A,$A198,'[1]1. Отчет АТС'!$B:$B,9)</f>
        <v>0</v>
      </c>
      <c r="L198" s="45">
        <f>SUMIFS('[1]1. Отчет АТС'!$E:$E,'[1]1. Отчет АТС'!$A:$A,$A198,'[1]1. Отчет АТС'!$B:$B,10)</f>
        <v>0</v>
      </c>
      <c r="M198" s="45">
        <f>SUMIFS('[1]1. Отчет АТС'!$E:$E,'[1]1. Отчет АТС'!$A:$A,$A198,'[1]1. Отчет АТС'!$B:$B,11)</f>
        <v>0</v>
      </c>
      <c r="N198" s="45">
        <f>SUMIFS('[1]1. Отчет АТС'!$E:$E,'[1]1. Отчет АТС'!$A:$A,$A198,'[1]1. Отчет АТС'!$B:$B,12)</f>
        <v>0</v>
      </c>
      <c r="O198" s="45">
        <f>SUMIFS('[1]1. Отчет АТС'!$E:$E,'[1]1. Отчет АТС'!$A:$A,$A198,'[1]1. Отчет АТС'!$B:$B,13)</f>
        <v>0</v>
      </c>
      <c r="P198" s="45">
        <f>SUMIFS('[1]1. Отчет АТС'!$E:$E,'[1]1. Отчет АТС'!$A:$A,$A198,'[1]1. Отчет АТС'!$B:$B,14)</f>
        <v>0</v>
      </c>
      <c r="Q198" s="45">
        <f>SUMIFS('[1]1. Отчет АТС'!$E:$E,'[1]1. Отчет АТС'!$A:$A,$A198,'[1]1. Отчет АТС'!$B:$B,15)</f>
        <v>0</v>
      </c>
      <c r="R198" s="45">
        <f>SUMIFS('[1]1. Отчет АТС'!$E:$E,'[1]1. Отчет АТС'!$A:$A,$A198,'[1]1. Отчет АТС'!$B:$B,16)</f>
        <v>0</v>
      </c>
      <c r="S198" s="45">
        <f>SUMIFS('[1]1. Отчет АТС'!$E:$E,'[1]1. Отчет АТС'!$A:$A,$A198,'[1]1. Отчет АТС'!$B:$B,17)</f>
        <v>0</v>
      </c>
      <c r="T198" s="45">
        <f>SUMIFS('[1]1. Отчет АТС'!$E:$E,'[1]1. Отчет АТС'!$A:$A,$A198,'[1]1. Отчет АТС'!$B:$B,18)</f>
        <v>0</v>
      </c>
      <c r="U198" s="45">
        <f>SUMIFS('[1]1. Отчет АТС'!$E:$E,'[1]1. Отчет АТС'!$A:$A,$A198,'[1]1. Отчет АТС'!$B:$B,19)</f>
        <v>0</v>
      </c>
      <c r="V198" s="45">
        <f>SUMIFS('[1]1. Отчет АТС'!$E:$E,'[1]1. Отчет АТС'!$A:$A,$A198,'[1]1. Отчет АТС'!$B:$B,20)</f>
        <v>0</v>
      </c>
      <c r="W198" s="45">
        <f>SUMIFS('[1]1. Отчет АТС'!$E:$E,'[1]1. Отчет АТС'!$A:$A,$A198,'[1]1. Отчет АТС'!$B:$B,21)</f>
        <v>0</v>
      </c>
      <c r="X198" s="45">
        <f>SUMIFS('[1]1. Отчет АТС'!$E:$E,'[1]1. Отчет АТС'!$A:$A,$A198,'[1]1. Отчет АТС'!$B:$B,22)</f>
        <v>11.14</v>
      </c>
      <c r="Y198" s="45">
        <f>SUMIFS('[1]1. Отчет АТС'!$E:$E,'[1]1. Отчет АТС'!$A:$A,$A198,'[1]1. Отчет АТС'!$B:$B,23)</f>
        <v>76.650000000000006</v>
      </c>
    </row>
    <row r="199" spans="1:25" ht="15">
      <c r="A199" s="77">
        <v>45462</v>
      </c>
      <c r="B199" s="45">
        <f>SUMIFS('[1]1. Отчет АТС'!$E:$E,'[1]1. Отчет АТС'!$A:$A,$A199,'[1]1. Отчет АТС'!$B:$B,0)</f>
        <v>0</v>
      </c>
      <c r="C199" s="45">
        <f>SUMIFS('[1]1. Отчет АТС'!$E:$E,'[1]1. Отчет АТС'!$A:$A,$A199,'[1]1. Отчет АТС'!$B:$B,1)</f>
        <v>0</v>
      </c>
      <c r="D199" s="45">
        <f>SUMIFS('[1]1. Отчет АТС'!$E:$E,'[1]1. Отчет АТС'!$A:$A,$A199,'[1]1. Отчет АТС'!$B:$B,2)</f>
        <v>0</v>
      </c>
      <c r="E199" s="45">
        <f>SUMIFS('[1]1. Отчет АТС'!$E:$E,'[1]1. Отчет АТС'!$A:$A,$A199,'[1]1. Отчет АТС'!$B:$B,3)</f>
        <v>0</v>
      </c>
      <c r="F199" s="45">
        <f>SUMIFS('[1]1. Отчет АТС'!$E:$E,'[1]1. Отчет АТС'!$A:$A,$A199,'[1]1. Отчет АТС'!$B:$B,4)</f>
        <v>0</v>
      </c>
      <c r="G199" s="45">
        <f>SUMIFS('[1]1. Отчет АТС'!$E:$E,'[1]1. Отчет АТС'!$A:$A,$A199,'[1]1. Отчет АТС'!$B:$B,5)</f>
        <v>0</v>
      </c>
      <c r="H199" s="45">
        <f>SUMIFS('[1]1. Отчет АТС'!$E:$E,'[1]1. Отчет АТС'!$A:$A,$A199,'[1]1. Отчет АТС'!$B:$B,6)</f>
        <v>0</v>
      </c>
      <c r="I199" s="45">
        <f>SUMIFS('[1]1. Отчет АТС'!$E:$E,'[1]1. Отчет АТС'!$A:$A,$A199,'[1]1. Отчет АТС'!$B:$B,7)</f>
        <v>0</v>
      </c>
      <c r="J199" s="45">
        <f>SUMIFS('[1]1. Отчет АТС'!$E:$E,'[1]1. Отчет АТС'!$A:$A,$A199,'[1]1. Отчет АТС'!$B:$B,8)</f>
        <v>0</v>
      </c>
      <c r="K199" s="45">
        <f>SUMIFS('[1]1. Отчет АТС'!$E:$E,'[1]1. Отчет АТС'!$A:$A,$A199,'[1]1. Отчет АТС'!$B:$B,9)</f>
        <v>0</v>
      </c>
      <c r="L199" s="45">
        <f>SUMIFS('[1]1. Отчет АТС'!$E:$E,'[1]1. Отчет АТС'!$A:$A,$A199,'[1]1. Отчет АТС'!$B:$B,10)</f>
        <v>0</v>
      </c>
      <c r="M199" s="45">
        <f>SUMIFS('[1]1. Отчет АТС'!$E:$E,'[1]1. Отчет АТС'!$A:$A,$A199,'[1]1. Отчет АТС'!$B:$B,11)</f>
        <v>0</v>
      </c>
      <c r="N199" s="45">
        <f>SUMIFS('[1]1. Отчет АТС'!$E:$E,'[1]1. Отчет АТС'!$A:$A,$A199,'[1]1. Отчет АТС'!$B:$B,12)</f>
        <v>0</v>
      </c>
      <c r="O199" s="45">
        <f>SUMIFS('[1]1. Отчет АТС'!$E:$E,'[1]1. Отчет АТС'!$A:$A,$A199,'[1]1. Отчет АТС'!$B:$B,13)</f>
        <v>0</v>
      </c>
      <c r="P199" s="45">
        <f>SUMIFS('[1]1. Отчет АТС'!$E:$E,'[1]1. Отчет АТС'!$A:$A,$A199,'[1]1. Отчет АТС'!$B:$B,14)</f>
        <v>0</v>
      </c>
      <c r="Q199" s="45">
        <f>SUMIFS('[1]1. Отчет АТС'!$E:$E,'[1]1. Отчет АТС'!$A:$A,$A199,'[1]1. Отчет АТС'!$B:$B,15)</f>
        <v>0</v>
      </c>
      <c r="R199" s="45">
        <f>SUMIFS('[1]1. Отчет АТС'!$E:$E,'[1]1. Отчет АТС'!$A:$A,$A199,'[1]1. Отчет АТС'!$B:$B,16)</f>
        <v>0</v>
      </c>
      <c r="S199" s="45">
        <f>SUMIFS('[1]1. Отчет АТС'!$E:$E,'[1]1. Отчет АТС'!$A:$A,$A199,'[1]1. Отчет АТС'!$B:$B,17)</f>
        <v>0</v>
      </c>
      <c r="T199" s="45">
        <f>SUMIFS('[1]1. Отчет АТС'!$E:$E,'[1]1. Отчет АТС'!$A:$A,$A199,'[1]1. Отчет АТС'!$B:$B,18)</f>
        <v>0</v>
      </c>
      <c r="U199" s="45">
        <f>SUMIFS('[1]1. Отчет АТС'!$E:$E,'[1]1. Отчет АТС'!$A:$A,$A199,'[1]1. Отчет АТС'!$B:$B,19)</f>
        <v>0</v>
      </c>
      <c r="V199" s="45">
        <f>SUMIFS('[1]1. Отчет АТС'!$E:$E,'[1]1. Отчет АТС'!$A:$A,$A199,'[1]1. Отчет АТС'!$B:$B,20)</f>
        <v>0</v>
      </c>
      <c r="W199" s="45">
        <f>SUMIFS('[1]1. Отчет АТС'!$E:$E,'[1]1. Отчет АТС'!$A:$A,$A199,'[1]1. Отчет АТС'!$B:$B,21)</f>
        <v>0</v>
      </c>
      <c r="X199" s="45">
        <f>SUMIFS('[1]1. Отчет АТС'!$E:$E,'[1]1. Отчет АТС'!$A:$A,$A199,'[1]1. Отчет АТС'!$B:$B,22)</f>
        <v>0</v>
      </c>
      <c r="Y199" s="45">
        <f>SUMIFS('[1]1. Отчет АТС'!$E:$E,'[1]1. Отчет АТС'!$A:$A,$A199,'[1]1. Отчет АТС'!$B:$B,23)</f>
        <v>0</v>
      </c>
    </row>
    <row r="200" spans="1:25" ht="15">
      <c r="A200" s="77">
        <v>45463</v>
      </c>
      <c r="B200" s="45">
        <f>SUMIFS('[1]1. Отчет АТС'!$E:$E,'[1]1. Отчет АТС'!$A:$A,$A200,'[1]1. Отчет АТС'!$B:$B,0)</f>
        <v>0</v>
      </c>
      <c r="C200" s="45">
        <f>SUMIFS('[1]1. Отчет АТС'!$E:$E,'[1]1. Отчет АТС'!$A:$A,$A200,'[1]1. Отчет АТС'!$B:$B,1)</f>
        <v>0</v>
      </c>
      <c r="D200" s="45">
        <f>SUMIFS('[1]1. Отчет АТС'!$E:$E,'[1]1. Отчет АТС'!$A:$A,$A200,'[1]1. Отчет АТС'!$B:$B,2)</f>
        <v>159.93</v>
      </c>
      <c r="E200" s="45">
        <f>SUMIFS('[1]1. Отчет АТС'!$E:$E,'[1]1. Отчет АТС'!$A:$A,$A200,'[1]1. Отчет АТС'!$B:$B,3)</f>
        <v>42.39</v>
      </c>
      <c r="F200" s="45">
        <f>SUMIFS('[1]1. Отчет АТС'!$E:$E,'[1]1. Отчет АТС'!$A:$A,$A200,'[1]1. Отчет АТС'!$B:$B,4)</f>
        <v>0</v>
      </c>
      <c r="G200" s="45">
        <f>SUMIFS('[1]1. Отчет АТС'!$E:$E,'[1]1. Отчет АТС'!$A:$A,$A200,'[1]1. Отчет АТС'!$B:$B,5)</f>
        <v>0</v>
      </c>
      <c r="H200" s="45">
        <f>SUMIFS('[1]1. Отчет АТС'!$E:$E,'[1]1. Отчет АТС'!$A:$A,$A200,'[1]1. Отчет АТС'!$B:$B,6)</f>
        <v>0</v>
      </c>
      <c r="I200" s="45">
        <f>SUMIFS('[1]1. Отчет АТС'!$E:$E,'[1]1. Отчет АТС'!$A:$A,$A200,'[1]1. Отчет АТС'!$B:$B,7)</f>
        <v>0</v>
      </c>
      <c r="J200" s="45">
        <f>SUMIFS('[1]1. Отчет АТС'!$E:$E,'[1]1. Отчет АТС'!$A:$A,$A200,'[1]1. Отчет АТС'!$B:$B,8)</f>
        <v>0</v>
      </c>
      <c r="K200" s="45">
        <f>SUMIFS('[1]1. Отчет АТС'!$E:$E,'[1]1. Отчет АТС'!$A:$A,$A200,'[1]1. Отчет АТС'!$B:$B,9)</f>
        <v>0</v>
      </c>
      <c r="L200" s="45">
        <f>SUMIFS('[1]1. Отчет АТС'!$E:$E,'[1]1. Отчет АТС'!$A:$A,$A200,'[1]1. Отчет АТС'!$B:$B,10)</f>
        <v>0</v>
      </c>
      <c r="M200" s="45">
        <f>SUMIFS('[1]1. Отчет АТС'!$E:$E,'[1]1. Отчет АТС'!$A:$A,$A200,'[1]1. Отчет АТС'!$B:$B,11)</f>
        <v>0</v>
      </c>
      <c r="N200" s="45">
        <f>SUMIFS('[1]1. Отчет АТС'!$E:$E,'[1]1. Отчет АТС'!$A:$A,$A200,'[1]1. Отчет АТС'!$B:$B,12)</f>
        <v>0</v>
      </c>
      <c r="O200" s="45">
        <f>SUMIFS('[1]1. Отчет АТС'!$E:$E,'[1]1. Отчет АТС'!$A:$A,$A200,'[1]1. Отчет АТС'!$B:$B,13)</f>
        <v>0</v>
      </c>
      <c r="P200" s="45">
        <f>SUMIFS('[1]1. Отчет АТС'!$E:$E,'[1]1. Отчет АТС'!$A:$A,$A200,'[1]1. Отчет АТС'!$B:$B,14)</f>
        <v>0</v>
      </c>
      <c r="Q200" s="45">
        <f>SUMIFS('[1]1. Отчет АТС'!$E:$E,'[1]1. Отчет АТС'!$A:$A,$A200,'[1]1. Отчет АТС'!$B:$B,15)</f>
        <v>0</v>
      </c>
      <c r="R200" s="45">
        <f>SUMIFS('[1]1. Отчет АТС'!$E:$E,'[1]1. Отчет АТС'!$A:$A,$A200,'[1]1. Отчет АТС'!$B:$B,16)</f>
        <v>0</v>
      </c>
      <c r="S200" s="45">
        <f>SUMIFS('[1]1. Отчет АТС'!$E:$E,'[1]1. Отчет АТС'!$A:$A,$A200,'[1]1. Отчет АТС'!$B:$B,17)</f>
        <v>0</v>
      </c>
      <c r="T200" s="45">
        <f>SUMIFS('[1]1. Отчет АТС'!$E:$E,'[1]1. Отчет АТС'!$A:$A,$A200,'[1]1. Отчет АТС'!$B:$B,18)</f>
        <v>11.09</v>
      </c>
      <c r="U200" s="45">
        <f>SUMIFS('[1]1. Отчет АТС'!$E:$E,'[1]1. Отчет АТС'!$A:$A,$A200,'[1]1. Отчет АТС'!$B:$B,19)</f>
        <v>0</v>
      </c>
      <c r="V200" s="45">
        <f>SUMIFS('[1]1. Отчет АТС'!$E:$E,'[1]1. Отчет АТС'!$A:$A,$A200,'[1]1. Отчет АТС'!$B:$B,20)</f>
        <v>0</v>
      </c>
      <c r="W200" s="45">
        <f>SUMIFS('[1]1. Отчет АТС'!$E:$E,'[1]1. Отчет АТС'!$A:$A,$A200,'[1]1. Отчет АТС'!$B:$B,21)</f>
        <v>0</v>
      </c>
      <c r="X200" s="45">
        <f>SUMIFS('[1]1. Отчет АТС'!$E:$E,'[1]1. Отчет АТС'!$A:$A,$A200,'[1]1. Отчет АТС'!$B:$B,22)</f>
        <v>159.07</v>
      </c>
      <c r="Y200" s="45">
        <f>SUMIFS('[1]1. Отчет АТС'!$E:$E,'[1]1. Отчет АТС'!$A:$A,$A200,'[1]1. Отчет АТС'!$B:$B,23)</f>
        <v>242.42</v>
      </c>
    </row>
    <row r="201" spans="1:25" ht="15">
      <c r="A201" s="77">
        <v>45464</v>
      </c>
      <c r="B201" s="45">
        <f>SUMIFS('[1]1. Отчет АТС'!$E:$E,'[1]1. Отчет АТС'!$A:$A,$A201,'[1]1. Отчет АТС'!$B:$B,0)</f>
        <v>1092.8599999999999</v>
      </c>
      <c r="C201" s="45">
        <f>SUMIFS('[1]1. Отчет АТС'!$E:$E,'[1]1. Отчет АТС'!$A:$A,$A201,'[1]1. Отчет АТС'!$B:$B,1)</f>
        <v>441.23</v>
      </c>
      <c r="D201" s="45">
        <f>SUMIFS('[1]1. Отчет АТС'!$E:$E,'[1]1. Отчет АТС'!$A:$A,$A201,'[1]1. Отчет АТС'!$B:$B,2)</f>
        <v>737.5</v>
      </c>
      <c r="E201" s="45">
        <f>SUMIFS('[1]1. Отчет АТС'!$E:$E,'[1]1. Отчет АТС'!$A:$A,$A201,'[1]1. Отчет АТС'!$B:$B,3)</f>
        <v>94.27</v>
      </c>
      <c r="F201" s="45">
        <f>SUMIFS('[1]1. Отчет АТС'!$E:$E,'[1]1. Отчет АТС'!$A:$A,$A201,'[1]1. Отчет АТС'!$B:$B,4)</f>
        <v>71</v>
      </c>
      <c r="G201" s="45">
        <f>SUMIFS('[1]1. Отчет АТС'!$E:$E,'[1]1. Отчет АТС'!$A:$A,$A201,'[1]1. Отчет АТС'!$B:$B,5)</f>
        <v>0</v>
      </c>
      <c r="H201" s="45">
        <f>SUMIFS('[1]1. Отчет АТС'!$E:$E,'[1]1. Отчет АТС'!$A:$A,$A201,'[1]1. Отчет АТС'!$B:$B,6)</f>
        <v>0</v>
      </c>
      <c r="I201" s="45">
        <f>SUMIFS('[1]1. Отчет АТС'!$E:$E,'[1]1. Отчет АТС'!$A:$A,$A201,'[1]1. Отчет АТС'!$B:$B,7)</f>
        <v>0</v>
      </c>
      <c r="J201" s="45">
        <f>SUMIFS('[1]1. Отчет АТС'!$E:$E,'[1]1. Отчет АТС'!$A:$A,$A201,'[1]1. Отчет АТС'!$B:$B,8)</f>
        <v>0</v>
      </c>
      <c r="K201" s="45">
        <f>SUMIFS('[1]1. Отчет АТС'!$E:$E,'[1]1. Отчет АТС'!$A:$A,$A201,'[1]1. Отчет АТС'!$B:$B,9)</f>
        <v>0</v>
      </c>
      <c r="L201" s="45">
        <f>SUMIFS('[1]1. Отчет АТС'!$E:$E,'[1]1. Отчет АТС'!$A:$A,$A201,'[1]1. Отчет АТС'!$B:$B,10)</f>
        <v>289.60000000000002</v>
      </c>
      <c r="M201" s="45">
        <f>SUMIFS('[1]1. Отчет АТС'!$E:$E,'[1]1. Отчет АТС'!$A:$A,$A201,'[1]1. Отчет АТС'!$B:$B,11)</f>
        <v>391.09</v>
      </c>
      <c r="N201" s="45">
        <f>SUMIFS('[1]1. Отчет АТС'!$E:$E,'[1]1. Отчет АТС'!$A:$A,$A201,'[1]1. Отчет АТС'!$B:$B,12)</f>
        <v>122.54</v>
      </c>
      <c r="O201" s="45">
        <f>SUMIFS('[1]1. Отчет АТС'!$E:$E,'[1]1. Отчет АТС'!$A:$A,$A201,'[1]1. Отчет АТС'!$B:$B,13)</f>
        <v>413.2</v>
      </c>
      <c r="P201" s="45">
        <f>SUMIFS('[1]1. Отчет АТС'!$E:$E,'[1]1. Отчет АТС'!$A:$A,$A201,'[1]1. Отчет АТС'!$B:$B,14)</f>
        <v>560.88</v>
      </c>
      <c r="Q201" s="45">
        <f>SUMIFS('[1]1. Отчет АТС'!$E:$E,'[1]1. Отчет АТС'!$A:$A,$A201,'[1]1. Отчет АТС'!$B:$B,15)</f>
        <v>498.65</v>
      </c>
      <c r="R201" s="45">
        <f>SUMIFS('[1]1. Отчет АТС'!$E:$E,'[1]1. Отчет АТС'!$A:$A,$A201,'[1]1. Отчет АТС'!$B:$B,16)</f>
        <v>518.1</v>
      </c>
      <c r="S201" s="45">
        <f>SUMIFS('[1]1. Отчет АТС'!$E:$E,'[1]1. Отчет АТС'!$A:$A,$A201,'[1]1. Отчет АТС'!$B:$B,17)</f>
        <v>694.09</v>
      </c>
      <c r="T201" s="45">
        <f>SUMIFS('[1]1. Отчет АТС'!$E:$E,'[1]1. Отчет АТС'!$A:$A,$A201,'[1]1. Отчет АТС'!$B:$B,18)</f>
        <v>762.18</v>
      </c>
      <c r="U201" s="45">
        <f>SUMIFS('[1]1. Отчет АТС'!$E:$E,'[1]1. Отчет АТС'!$A:$A,$A201,'[1]1. Отчет АТС'!$B:$B,19)</f>
        <v>689.59</v>
      </c>
      <c r="V201" s="45">
        <f>SUMIFS('[1]1. Отчет АТС'!$E:$E,'[1]1. Отчет АТС'!$A:$A,$A201,'[1]1. Отчет АТС'!$B:$B,20)</f>
        <v>505.82</v>
      </c>
      <c r="W201" s="45">
        <f>SUMIFS('[1]1. Отчет АТС'!$E:$E,'[1]1. Отчет АТС'!$A:$A,$A201,'[1]1. Отчет АТС'!$B:$B,21)</f>
        <v>975.83</v>
      </c>
      <c r="X201" s="45">
        <f>SUMIFS('[1]1. Отчет АТС'!$E:$E,'[1]1. Отчет АТС'!$A:$A,$A201,'[1]1. Отчет АТС'!$B:$B,22)</f>
        <v>903.9</v>
      </c>
      <c r="Y201" s="45">
        <f>SUMIFS('[1]1. Отчет АТС'!$E:$E,'[1]1. Отчет АТС'!$A:$A,$A201,'[1]1. Отчет АТС'!$B:$B,23)</f>
        <v>1330.35</v>
      </c>
    </row>
    <row r="202" spans="1:25" ht="15">
      <c r="A202" s="77">
        <v>45465</v>
      </c>
      <c r="B202" s="45">
        <f>SUMIFS('[1]1. Отчет АТС'!$E:$E,'[1]1. Отчет АТС'!$A:$A,$A202,'[1]1. Отчет АТС'!$B:$B,0)</f>
        <v>42.13</v>
      </c>
      <c r="C202" s="45">
        <f>SUMIFS('[1]1. Отчет АТС'!$E:$E,'[1]1. Отчет АТС'!$A:$A,$A202,'[1]1. Отчет АТС'!$B:$B,1)</f>
        <v>32.08</v>
      </c>
      <c r="D202" s="45">
        <f>SUMIFS('[1]1. Отчет АТС'!$E:$E,'[1]1. Отчет АТС'!$A:$A,$A202,'[1]1. Отчет АТС'!$B:$B,2)</f>
        <v>0</v>
      </c>
      <c r="E202" s="45">
        <f>SUMIFS('[1]1. Отчет АТС'!$E:$E,'[1]1. Отчет АТС'!$A:$A,$A202,'[1]1. Отчет АТС'!$B:$B,3)</f>
        <v>2</v>
      </c>
      <c r="F202" s="45">
        <f>SUMIFS('[1]1. Отчет АТС'!$E:$E,'[1]1. Отчет АТС'!$A:$A,$A202,'[1]1. Отчет АТС'!$B:$B,4)</f>
        <v>0</v>
      </c>
      <c r="G202" s="45">
        <f>SUMIFS('[1]1. Отчет АТС'!$E:$E,'[1]1. Отчет АТС'!$A:$A,$A202,'[1]1. Отчет АТС'!$B:$B,5)</f>
        <v>0</v>
      </c>
      <c r="H202" s="45">
        <f>SUMIFS('[1]1. Отчет АТС'!$E:$E,'[1]1. Отчет АТС'!$A:$A,$A202,'[1]1. Отчет АТС'!$B:$B,6)</f>
        <v>0</v>
      </c>
      <c r="I202" s="45">
        <f>SUMIFS('[1]1. Отчет АТС'!$E:$E,'[1]1. Отчет АТС'!$A:$A,$A202,'[1]1. Отчет АТС'!$B:$B,7)</f>
        <v>0</v>
      </c>
      <c r="J202" s="45">
        <f>SUMIFS('[1]1. Отчет АТС'!$E:$E,'[1]1. Отчет АТС'!$A:$A,$A202,'[1]1. Отчет АТС'!$B:$B,8)</f>
        <v>0</v>
      </c>
      <c r="K202" s="45">
        <f>SUMIFS('[1]1. Отчет АТС'!$E:$E,'[1]1. Отчет АТС'!$A:$A,$A202,'[1]1. Отчет АТС'!$B:$B,9)</f>
        <v>0</v>
      </c>
      <c r="L202" s="45">
        <f>SUMIFS('[1]1. Отчет АТС'!$E:$E,'[1]1. Отчет АТС'!$A:$A,$A202,'[1]1. Отчет АТС'!$B:$B,10)</f>
        <v>0</v>
      </c>
      <c r="M202" s="45">
        <f>SUMIFS('[1]1. Отчет АТС'!$E:$E,'[1]1. Отчет АТС'!$A:$A,$A202,'[1]1. Отчет АТС'!$B:$B,11)</f>
        <v>36.74</v>
      </c>
      <c r="N202" s="45">
        <f>SUMIFS('[1]1. Отчет АТС'!$E:$E,'[1]1. Отчет АТС'!$A:$A,$A202,'[1]1. Отчет АТС'!$B:$B,12)</f>
        <v>60.26</v>
      </c>
      <c r="O202" s="45">
        <f>SUMIFS('[1]1. Отчет АТС'!$E:$E,'[1]1. Отчет АТС'!$A:$A,$A202,'[1]1. Отчет АТС'!$B:$B,13)</f>
        <v>86.11</v>
      </c>
      <c r="P202" s="45">
        <f>SUMIFS('[1]1. Отчет АТС'!$E:$E,'[1]1. Отчет АТС'!$A:$A,$A202,'[1]1. Отчет АТС'!$B:$B,14)</f>
        <v>89.47</v>
      </c>
      <c r="Q202" s="45">
        <f>SUMIFS('[1]1. Отчет АТС'!$E:$E,'[1]1. Отчет АТС'!$A:$A,$A202,'[1]1. Отчет АТС'!$B:$B,15)</f>
        <v>86.58</v>
      </c>
      <c r="R202" s="45">
        <f>SUMIFS('[1]1. Отчет АТС'!$E:$E,'[1]1. Отчет АТС'!$A:$A,$A202,'[1]1. Отчет АТС'!$B:$B,16)</f>
        <v>55.74</v>
      </c>
      <c r="S202" s="45">
        <f>SUMIFS('[1]1. Отчет АТС'!$E:$E,'[1]1. Отчет АТС'!$A:$A,$A202,'[1]1. Отчет АТС'!$B:$B,17)</f>
        <v>61.49</v>
      </c>
      <c r="T202" s="45">
        <f>SUMIFS('[1]1. Отчет АТС'!$E:$E,'[1]1. Отчет АТС'!$A:$A,$A202,'[1]1. Отчет АТС'!$B:$B,18)</f>
        <v>51.83</v>
      </c>
      <c r="U202" s="45">
        <f>SUMIFS('[1]1. Отчет АТС'!$E:$E,'[1]1. Отчет АТС'!$A:$A,$A202,'[1]1. Отчет АТС'!$B:$B,19)</f>
        <v>147.75</v>
      </c>
      <c r="V202" s="45">
        <f>SUMIFS('[1]1. Отчет АТС'!$E:$E,'[1]1. Отчет АТС'!$A:$A,$A202,'[1]1. Отчет АТС'!$B:$B,20)</f>
        <v>22.1</v>
      </c>
      <c r="W202" s="45">
        <f>SUMIFS('[1]1. Отчет АТС'!$E:$E,'[1]1. Отчет АТС'!$A:$A,$A202,'[1]1. Отчет АТС'!$B:$B,21)</f>
        <v>116.64</v>
      </c>
      <c r="X202" s="45">
        <f>SUMIFS('[1]1. Отчет АТС'!$E:$E,'[1]1. Отчет АТС'!$A:$A,$A202,'[1]1. Отчет АТС'!$B:$B,22)</f>
        <v>916.78</v>
      </c>
      <c r="Y202" s="45">
        <f>SUMIFS('[1]1. Отчет АТС'!$E:$E,'[1]1. Отчет АТС'!$A:$A,$A202,'[1]1. Отчет АТС'!$B:$B,23)</f>
        <v>535.16</v>
      </c>
    </row>
    <row r="203" spans="1:25" ht="15">
      <c r="A203" s="77">
        <v>45466</v>
      </c>
      <c r="B203" s="45">
        <f>SUMIFS('[1]1. Отчет АТС'!$E:$E,'[1]1. Отчет АТС'!$A:$A,$A203,'[1]1. Отчет АТС'!$B:$B,0)</f>
        <v>106.96</v>
      </c>
      <c r="C203" s="45">
        <f>SUMIFS('[1]1. Отчет АТС'!$E:$E,'[1]1. Отчет АТС'!$A:$A,$A203,'[1]1. Отчет АТС'!$B:$B,1)</f>
        <v>63.19</v>
      </c>
      <c r="D203" s="45">
        <f>SUMIFS('[1]1. Отчет АТС'!$E:$E,'[1]1. Отчет АТС'!$A:$A,$A203,'[1]1. Отчет АТС'!$B:$B,2)</f>
        <v>96.77</v>
      </c>
      <c r="E203" s="45">
        <f>SUMIFS('[1]1. Отчет АТС'!$E:$E,'[1]1. Отчет АТС'!$A:$A,$A203,'[1]1. Отчет АТС'!$B:$B,3)</f>
        <v>81.95</v>
      </c>
      <c r="F203" s="45">
        <f>SUMIFS('[1]1. Отчет АТС'!$E:$E,'[1]1. Отчет АТС'!$A:$A,$A203,'[1]1. Отчет АТС'!$B:$B,4)</f>
        <v>66.430000000000007</v>
      </c>
      <c r="G203" s="45">
        <f>SUMIFS('[1]1. Отчет АТС'!$E:$E,'[1]1. Отчет АТС'!$A:$A,$A203,'[1]1. Отчет АТС'!$B:$B,5)</f>
        <v>0</v>
      </c>
      <c r="H203" s="45">
        <f>SUMIFS('[1]1. Отчет АТС'!$E:$E,'[1]1. Отчет АТС'!$A:$A,$A203,'[1]1. Отчет АТС'!$B:$B,6)</f>
        <v>0</v>
      </c>
      <c r="I203" s="45">
        <f>SUMIFS('[1]1. Отчет АТС'!$E:$E,'[1]1. Отчет АТС'!$A:$A,$A203,'[1]1. Отчет АТС'!$B:$B,7)</f>
        <v>0</v>
      </c>
      <c r="J203" s="45">
        <f>SUMIFS('[1]1. Отчет АТС'!$E:$E,'[1]1. Отчет АТС'!$A:$A,$A203,'[1]1. Отчет АТС'!$B:$B,8)</f>
        <v>0</v>
      </c>
      <c r="K203" s="45">
        <f>SUMIFS('[1]1. Отчет АТС'!$E:$E,'[1]1. Отчет АТС'!$A:$A,$A203,'[1]1. Отчет АТС'!$B:$B,9)</f>
        <v>38.9</v>
      </c>
      <c r="L203" s="45">
        <f>SUMIFS('[1]1. Отчет АТС'!$E:$E,'[1]1. Отчет АТС'!$A:$A,$A203,'[1]1. Отчет АТС'!$B:$B,10)</f>
        <v>77.290000000000006</v>
      </c>
      <c r="M203" s="45">
        <f>SUMIFS('[1]1. Отчет АТС'!$E:$E,'[1]1. Отчет АТС'!$A:$A,$A203,'[1]1. Отчет АТС'!$B:$B,11)</f>
        <v>150.13</v>
      </c>
      <c r="N203" s="45">
        <f>SUMIFS('[1]1. Отчет АТС'!$E:$E,'[1]1. Отчет АТС'!$A:$A,$A203,'[1]1. Отчет АТС'!$B:$B,12)</f>
        <v>195.43</v>
      </c>
      <c r="O203" s="45">
        <f>SUMIFS('[1]1. Отчет АТС'!$E:$E,'[1]1. Отчет АТС'!$A:$A,$A203,'[1]1. Отчет АТС'!$B:$B,13)</f>
        <v>218.73</v>
      </c>
      <c r="P203" s="45">
        <f>SUMIFS('[1]1. Отчет АТС'!$E:$E,'[1]1. Отчет АТС'!$A:$A,$A203,'[1]1. Отчет АТС'!$B:$B,14)</f>
        <v>206.74</v>
      </c>
      <c r="Q203" s="45">
        <f>SUMIFS('[1]1. Отчет АТС'!$E:$E,'[1]1. Отчет АТС'!$A:$A,$A203,'[1]1. Отчет АТС'!$B:$B,15)</f>
        <v>109.91</v>
      </c>
      <c r="R203" s="45">
        <f>SUMIFS('[1]1. Отчет АТС'!$E:$E,'[1]1. Отчет АТС'!$A:$A,$A203,'[1]1. Отчет АТС'!$B:$B,16)</f>
        <v>140.74</v>
      </c>
      <c r="S203" s="45">
        <f>SUMIFS('[1]1. Отчет АТС'!$E:$E,'[1]1. Отчет АТС'!$A:$A,$A203,'[1]1. Отчет АТС'!$B:$B,17)</f>
        <v>120.19</v>
      </c>
      <c r="T203" s="45">
        <f>SUMIFS('[1]1. Отчет АТС'!$E:$E,'[1]1. Отчет АТС'!$A:$A,$A203,'[1]1. Отчет АТС'!$B:$B,18)</f>
        <v>94.16</v>
      </c>
      <c r="U203" s="45">
        <f>SUMIFS('[1]1. Отчет АТС'!$E:$E,'[1]1. Отчет АТС'!$A:$A,$A203,'[1]1. Отчет АТС'!$B:$B,19)</f>
        <v>93.24</v>
      </c>
      <c r="V203" s="45">
        <f>SUMIFS('[1]1. Отчет АТС'!$E:$E,'[1]1. Отчет АТС'!$A:$A,$A203,'[1]1. Отчет АТС'!$B:$B,20)</f>
        <v>0</v>
      </c>
      <c r="W203" s="45">
        <f>SUMIFS('[1]1. Отчет АТС'!$E:$E,'[1]1. Отчет АТС'!$A:$A,$A203,'[1]1. Отчет АТС'!$B:$B,21)</f>
        <v>44.49</v>
      </c>
      <c r="X203" s="45">
        <f>SUMIFS('[1]1. Отчет АТС'!$E:$E,'[1]1. Отчет АТС'!$A:$A,$A203,'[1]1. Отчет АТС'!$B:$B,22)</f>
        <v>770.75</v>
      </c>
      <c r="Y203" s="45">
        <f>SUMIFS('[1]1. Отчет АТС'!$E:$E,'[1]1. Отчет АТС'!$A:$A,$A203,'[1]1. Отчет АТС'!$B:$B,23)</f>
        <v>267.58999999999997</v>
      </c>
    </row>
    <row r="204" spans="1:25" ht="15">
      <c r="A204" s="77">
        <v>45467</v>
      </c>
      <c r="B204" s="45">
        <f>SUMIFS('[1]1. Отчет АТС'!$E:$E,'[1]1. Отчет АТС'!$A:$A,$A204,'[1]1. Отчет АТС'!$B:$B,0)</f>
        <v>151.94999999999999</v>
      </c>
      <c r="C204" s="45">
        <f>SUMIFS('[1]1. Отчет АТС'!$E:$E,'[1]1. Отчет АТС'!$A:$A,$A204,'[1]1. Отчет АТС'!$B:$B,1)</f>
        <v>93.86</v>
      </c>
      <c r="D204" s="45">
        <f>SUMIFS('[1]1. Отчет АТС'!$E:$E,'[1]1. Отчет АТС'!$A:$A,$A204,'[1]1. Отчет АТС'!$B:$B,2)</f>
        <v>117.29</v>
      </c>
      <c r="E204" s="45">
        <f>SUMIFS('[1]1. Отчет АТС'!$E:$E,'[1]1. Отчет АТС'!$A:$A,$A204,'[1]1. Отчет АТС'!$B:$B,3)</f>
        <v>0</v>
      </c>
      <c r="F204" s="45">
        <f>SUMIFS('[1]1. Отчет АТС'!$E:$E,'[1]1. Отчет АТС'!$A:$A,$A204,'[1]1. Отчет АТС'!$B:$B,4)</f>
        <v>0</v>
      </c>
      <c r="G204" s="45">
        <f>SUMIFS('[1]1. Отчет АТС'!$E:$E,'[1]1. Отчет АТС'!$A:$A,$A204,'[1]1. Отчет АТС'!$B:$B,5)</f>
        <v>0</v>
      </c>
      <c r="H204" s="45">
        <f>SUMIFS('[1]1. Отчет АТС'!$E:$E,'[1]1. Отчет АТС'!$A:$A,$A204,'[1]1. Отчет АТС'!$B:$B,6)</f>
        <v>0</v>
      </c>
      <c r="I204" s="45">
        <f>SUMIFS('[1]1. Отчет АТС'!$E:$E,'[1]1. Отчет АТС'!$A:$A,$A204,'[1]1. Отчет АТС'!$B:$B,7)</f>
        <v>0</v>
      </c>
      <c r="J204" s="45">
        <f>SUMIFS('[1]1. Отчет АТС'!$E:$E,'[1]1. Отчет АТС'!$A:$A,$A204,'[1]1. Отчет АТС'!$B:$B,8)</f>
        <v>0</v>
      </c>
      <c r="K204" s="45">
        <f>SUMIFS('[1]1. Отчет АТС'!$E:$E,'[1]1. Отчет АТС'!$A:$A,$A204,'[1]1. Отчет АТС'!$B:$B,9)</f>
        <v>0</v>
      </c>
      <c r="L204" s="45">
        <f>SUMIFS('[1]1. Отчет АТС'!$E:$E,'[1]1. Отчет АТС'!$A:$A,$A204,'[1]1. Отчет АТС'!$B:$B,10)</f>
        <v>0</v>
      </c>
      <c r="M204" s="45">
        <f>SUMIFS('[1]1. Отчет АТС'!$E:$E,'[1]1. Отчет АТС'!$A:$A,$A204,'[1]1. Отчет АТС'!$B:$B,11)</f>
        <v>0</v>
      </c>
      <c r="N204" s="45">
        <f>SUMIFS('[1]1. Отчет АТС'!$E:$E,'[1]1. Отчет АТС'!$A:$A,$A204,'[1]1. Отчет АТС'!$B:$B,12)</f>
        <v>0</v>
      </c>
      <c r="O204" s="45">
        <f>SUMIFS('[1]1. Отчет АТС'!$E:$E,'[1]1. Отчет АТС'!$A:$A,$A204,'[1]1. Отчет АТС'!$B:$B,13)</f>
        <v>0</v>
      </c>
      <c r="P204" s="45">
        <f>SUMIFS('[1]1. Отчет АТС'!$E:$E,'[1]1. Отчет АТС'!$A:$A,$A204,'[1]1. Отчет АТС'!$B:$B,14)</f>
        <v>21.31</v>
      </c>
      <c r="Q204" s="45">
        <f>SUMIFS('[1]1. Отчет АТС'!$E:$E,'[1]1. Отчет АТС'!$A:$A,$A204,'[1]1. Отчет АТС'!$B:$B,15)</f>
        <v>44.22</v>
      </c>
      <c r="R204" s="45">
        <f>SUMIFS('[1]1. Отчет АТС'!$E:$E,'[1]1. Отчет АТС'!$A:$A,$A204,'[1]1. Отчет АТС'!$B:$B,16)</f>
        <v>46.31</v>
      </c>
      <c r="S204" s="45">
        <f>SUMIFS('[1]1. Отчет АТС'!$E:$E,'[1]1. Отчет АТС'!$A:$A,$A204,'[1]1. Отчет АТС'!$B:$B,17)</f>
        <v>39.119999999999997</v>
      </c>
      <c r="T204" s="45">
        <f>SUMIFS('[1]1. Отчет АТС'!$E:$E,'[1]1. Отчет АТС'!$A:$A,$A204,'[1]1. Отчет АТС'!$B:$B,18)</f>
        <v>0</v>
      </c>
      <c r="U204" s="45">
        <f>SUMIFS('[1]1. Отчет АТС'!$E:$E,'[1]1. Отчет АТС'!$A:$A,$A204,'[1]1. Отчет АТС'!$B:$B,19)</f>
        <v>0</v>
      </c>
      <c r="V204" s="45">
        <f>SUMIFS('[1]1. Отчет АТС'!$E:$E,'[1]1. Отчет АТС'!$A:$A,$A204,'[1]1. Отчет АТС'!$B:$B,20)</f>
        <v>0</v>
      </c>
      <c r="W204" s="45">
        <f>SUMIFS('[1]1. Отчет АТС'!$E:$E,'[1]1. Отчет АТС'!$A:$A,$A204,'[1]1. Отчет АТС'!$B:$B,21)</f>
        <v>20.46</v>
      </c>
      <c r="X204" s="45">
        <f>SUMIFS('[1]1. Отчет АТС'!$E:$E,'[1]1. Отчет АТС'!$A:$A,$A204,'[1]1. Отчет АТС'!$B:$B,22)</f>
        <v>371.61</v>
      </c>
      <c r="Y204" s="45">
        <f>SUMIFS('[1]1. Отчет АТС'!$E:$E,'[1]1. Отчет АТС'!$A:$A,$A204,'[1]1. Отчет АТС'!$B:$B,23)</f>
        <v>269.44</v>
      </c>
    </row>
    <row r="205" spans="1:25" ht="15">
      <c r="A205" s="77">
        <v>45468</v>
      </c>
      <c r="B205" s="45">
        <f>SUMIFS('[1]1. Отчет АТС'!$E:$E,'[1]1. Отчет АТС'!$A:$A,$A205,'[1]1. Отчет АТС'!$B:$B,0)</f>
        <v>165.65</v>
      </c>
      <c r="C205" s="45">
        <f>SUMIFS('[1]1. Отчет АТС'!$E:$E,'[1]1. Отчет АТС'!$A:$A,$A205,'[1]1. Отчет АТС'!$B:$B,1)</f>
        <v>83.19</v>
      </c>
      <c r="D205" s="45">
        <f>SUMIFS('[1]1. Отчет АТС'!$E:$E,'[1]1. Отчет АТС'!$A:$A,$A205,'[1]1. Отчет АТС'!$B:$B,2)</f>
        <v>874.28</v>
      </c>
      <c r="E205" s="45">
        <f>SUMIFS('[1]1. Отчет АТС'!$E:$E,'[1]1. Отчет АТС'!$A:$A,$A205,'[1]1. Отчет АТС'!$B:$B,3)</f>
        <v>2.25</v>
      </c>
      <c r="F205" s="45">
        <f>SUMIFS('[1]1. Отчет АТС'!$E:$E,'[1]1. Отчет АТС'!$A:$A,$A205,'[1]1. Отчет АТС'!$B:$B,4)</f>
        <v>2.0699999999999998</v>
      </c>
      <c r="G205" s="45">
        <f>SUMIFS('[1]1. Отчет АТС'!$E:$E,'[1]1. Отчет АТС'!$A:$A,$A205,'[1]1. Отчет АТС'!$B:$B,5)</f>
        <v>0</v>
      </c>
      <c r="H205" s="45">
        <f>SUMIFS('[1]1. Отчет АТС'!$E:$E,'[1]1. Отчет АТС'!$A:$A,$A205,'[1]1. Отчет АТС'!$B:$B,6)</f>
        <v>0</v>
      </c>
      <c r="I205" s="45">
        <f>SUMIFS('[1]1. Отчет АТС'!$E:$E,'[1]1. Отчет АТС'!$A:$A,$A205,'[1]1. Отчет АТС'!$B:$B,7)</f>
        <v>0</v>
      </c>
      <c r="J205" s="45">
        <f>SUMIFS('[1]1. Отчет АТС'!$E:$E,'[1]1. Отчет АТС'!$A:$A,$A205,'[1]1. Отчет АТС'!$B:$B,8)</f>
        <v>0</v>
      </c>
      <c r="K205" s="45">
        <f>SUMIFS('[1]1. Отчет АТС'!$E:$E,'[1]1. Отчет АТС'!$A:$A,$A205,'[1]1. Отчет АТС'!$B:$B,9)</f>
        <v>0</v>
      </c>
      <c r="L205" s="45">
        <f>SUMIFS('[1]1. Отчет АТС'!$E:$E,'[1]1. Отчет АТС'!$A:$A,$A205,'[1]1. Отчет АТС'!$B:$B,10)</f>
        <v>0</v>
      </c>
      <c r="M205" s="45">
        <f>SUMIFS('[1]1. Отчет АТС'!$E:$E,'[1]1. Отчет АТС'!$A:$A,$A205,'[1]1. Отчет АТС'!$B:$B,11)</f>
        <v>0</v>
      </c>
      <c r="N205" s="45">
        <f>SUMIFS('[1]1. Отчет АТС'!$E:$E,'[1]1. Отчет АТС'!$A:$A,$A205,'[1]1. Отчет АТС'!$B:$B,12)</f>
        <v>0</v>
      </c>
      <c r="O205" s="45">
        <f>SUMIFS('[1]1. Отчет АТС'!$E:$E,'[1]1. Отчет АТС'!$A:$A,$A205,'[1]1. Отчет АТС'!$B:$B,13)</f>
        <v>0</v>
      </c>
      <c r="P205" s="45">
        <f>SUMIFS('[1]1. Отчет АТС'!$E:$E,'[1]1. Отчет АТС'!$A:$A,$A205,'[1]1. Отчет АТС'!$B:$B,14)</f>
        <v>0</v>
      </c>
      <c r="Q205" s="45">
        <f>SUMIFS('[1]1. Отчет АТС'!$E:$E,'[1]1. Отчет АТС'!$A:$A,$A205,'[1]1. Отчет АТС'!$B:$B,15)</f>
        <v>0</v>
      </c>
      <c r="R205" s="45">
        <f>SUMIFS('[1]1. Отчет АТС'!$E:$E,'[1]1. Отчет АТС'!$A:$A,$A205,'[1]1. Отчет АТС'!$B:$B,16)</f>
        <v>25.64</v>
      </c>
      <c r="S205" s="45">
        <f>SUMIFS('[1]1. Отчет АТС'!$E:$E,'[1]1. Отчет АТС'!$A:$A,$A205,'[1]1. Отчет АТС'!$B:$B,17)</f>
        <v>60.35</v>
      </c>
      <c r="T205" s="45">
        <f>SUMIFS('[1]1. Отчет АТС'!$E:$E,'[1]1. Отчет АТС'!$A:$A,$A205,'[1]1. Отчет АТС'!$B:$B,18)</f>
        <v>88.09</v>
      </c>
      <c r="U205" s="45">
        <f>SUMIFS('[1]1. Отчет АТС'!$E:$E,'[1]1. Отчет АТС'!$A:$A,$A205,'[1]1. Отчет АТС'!$B:$B,19)</f>
        <v>137.19999999999999</v>
      </c>
      <c r="V205" s="45">
        <f>SUMIFS('[1]1. Отчет АТС'!$E:$E,'[1]1. Отчет АТС'!$A:$A,$A205,'[1]1. Отчет АТС'!$B:$B,20)</f>
        <v>59.59</v>
      </c>
      <c r="W205" s="45">
        <f>SUMIFS('[1]1. Отчет АТС'!$E:$E,'[1]1. Отчет АТС'!$A:$A,$A205,'[1]1. Отчет АТС'!$B:$B,21)</f>
        <v>195.84</v>
      </c>
      <c r="X205" s="45">
        <f>SUMIFS('[1]1. Отчет АТС'!$E:$E,'[1]1. Отчет АТС'!$A:$A,$A205,'[1]1. Отчет АТС'!$B:$B,22)</f>
        <v>623.46</v>
      </c>
      <c r="Y205" s="45">
        <f>SUMIFS('[1]1. Отчет АТС'!$E:$E,'[1]1. Отчет АТС'!$A:$A,$A205,'[1]1. Отчет АТС'!$B:$B,23)</f>
        <v>748.86</v>
      </c>
    </row>
    <row r="206" spans="1:25" ht="15">
      <c r="A206" s="77">
        <v>45469</v>
      </c>
      <c r="B206" s="45">
        <f>SUMIFS('[1]1. Отчет АТС'!$E:$E,'[1]1. Отчет АТС'!$A:$A,$A206,'[1]1. Отчет АТС'!$B:$B,0)</f>
        <v>290.83999999999997</v>
      </c>
      <c r="C206" s="45">
        <f>SUMIFS('[1]1. Отчет АТС'!$E:$E,'[1]1. Отчет АТС'!$A:$A,$A206,'[1]1. Отчет АТС'!$B:$B,1)</f>
        <v>121.61</v>
      </c>
      <c r="D206" s="45">
        <f>SUMIFS('[1]1. Отчет АТС'!$E:$E,'[1]1. Отчет АТС'!$A:$A,$A206,'[1]1. Отчет АТС'!$B:$B,2)</f>
        <v>927.26</v>
      </c>
      <c r="E206" s="45">
        <f>SUMIFS('[1]1. Отчет АТС'!$E:$E,'[1]1. Отчет АТС'!$A:$A,$A206,'[1]1. Отчет АТС'!$B:$B,3)</f>
        <v>854.1</v>
      </c>
      <c r="F206" s="45">
        <f>SUMIFS('[1]1. Отчет АТС'!$E:$E,'[1]1. Отчет АТС'!$A:$A,$A206,'[1]1. Отчет АТС'!$B:$B,4)</f>
        <v>646.4</v>
      </c>
      <c r="G206" s="45">
        <f>SUMIFS('[1]1. Отчет АТС'!$E:$E,'[1]1. Отчет АТС'!$A:$A,$A206,'[1]1. Отчет АТС'!$B:$B,5)</f>
        <v>0</v>
      </c>
      <c r="H206" s="45">
        <f>SUMIFS('[1]1. Отчет АТС'!$E:$E,'[1]1. Отчет АТС'!$A:$A,$A206,'[1]1. Отчет АТС'!$B:$B,6)</f>
        <v>0</v>
      </c>
      <c r="I206" s="45">
        <f>SUMIFS('[1]1. Отчет АТС'!$E:$E,'[1]1. Отчет АТС'!$A:$A,$A206,'[1]1. Отчет АТС'!$B:$B,7)</f>
        <v>0</v>
      </c>
      <c r="J206" s="45">
        <f>SUMIFS('[1]1. Отчет АТС'!$E:$E,'[1]1. Отчет АТС'!$A:$A,$A206,'[1]1. Отчет АТС'!$B:$B,8)</f>
        <v>0</v>
      </c>
      <c r="K206" s="45">
        <f>SUMIFS('[1]1. Отчет АТС'!$E:$E,'[1]1. Отчет АТС'!$A:$A,$A206,'[1]1. Отчет АТС'!$B:$B,9)</f>
        <v>17.48</v>
      </c>
      <c r="L206" s="45">
        <f>SUMIFS('[1]1. Отчет АТС'!$E:$E,'[1]1. Отчет АТС'!$A:$A,$A206,'[1]1. Отчет АТС'!$B:$B,10)</f>
        <v>34.82</v>
      </c>
      <c r="M206" s="45">
        <f>SUMIFS('[1]1. Отчет АТС'!$E:$E,'[1]1. Отчет АТС'!$A:$A,$A206,'[1]1. Отчет АТС'!$B:$B,11)</f>
        <v>87.26</v>
      </c>
      <c r="N206" s="45">
        <f>SUMIFS('[1]1. Отчет АТС'!$E:$E,'[1]1. Отчет АТС'!$A:$A,$A206,'[1]1. Отчет АТС'!$B:$B,12)</f>
        <v>107.33</v>
      </c>
      <c r="O206" s="45">
        <f>SUMIFS('[1]1. Отчет АТС'!$E:$E,'[1]1. Отчет АТС'!$A:$A,$A206,'[1]1. Отчет АТС'!$B:$B,13)</f>
        <v>89.46</v>
      </c>
      <c r="P206" s="45">
        <f>SUMIFS('[1]1. Отчет АТС'!$E:$E,'[1]1. Отчет АТС'!$A:$A,$A206,'[1]1. Отчет АТС'!$B:$B,14)</f>
        <v>94.97</v>
      </c>
      <c r="Q206" s="45">
        <f>SUMIFS('[1]1. Отчет АТС'!$E:$E,'[1]1. Отчет АТС'!$A:$A,$A206,'[1]1. Отчет АТС'!$B:$B,15)</f>
        <v>73.72</v>
      </c>
      <c r="R206" s="45">
        <f>SUMIFS('[1]1. Отчет АТС'!$E:$E,'[1]1. Отчет АТС'!$A:$A,$A206,'[1]1. Отчет АТС'!$B:$B,16)</f>
        <v>99.5</v>
      </c>
      <c r="S206" s="45">
        <f>SUMIFS('[1]1. Отчет АТС'!$E:$E,'[1]1. Отчет АТС'!$A:$A,$A206,'[1]1. Отчет АТС'!$B:$B,17)</f>
        <v>135.11000000000001</v>
      </c>
      <c r="T206" s="45">
        <f>SUMIFS('[1]1. Отчет АТС'!$E:$E,'[1]1. Отчет АТС'!$A:$A,$A206,'[1]1. Отчет АТС'!$B:$B,18)</f>
        <v>103.69</v>
      </c>
      <c r="U206" s="45">
        <f>SUMIFS('[1]1. Отчет АТС'!$E:$E,'[1]1. Отчет АТС'!$A:$A,$A206,'[1]1. Отчет АТС'!$B:$B,19)</f>
        <v>136.46</v>
      </c>
      <c r="V206" s="45">
        <f>SUMIFS('[1]1. Отчет АТС'!$E:$E,'[1]1. Отчет АТС'!$A:$A,$A206,'[1]1. Отчет АТС'!$B:$B,20)</f>
        <v>49.7</v>
      </c>
      <c r="W206" s="45">
        <f>SUMIFS('[1]1. Отчет АТС'!$E:$E,'[1]1. Отчет АТС'!$A:$A,$A206,'[1]1. Отчет АТС'!$B:$B,21)</f>
        <v>174.29</v>
      </c>
      <c r="X206" s="45">
        <f>SUMIFS('[1]1. Отчет АТС'!$E:$E,'[1]1. Отчет АТС'!$A:$A,$A206,'[1]1. Отчет АТС'!$B:$B,22)</f>
        <v>251.32</v>
      </c>
      <c r="Y206" s="45">
        <f>SUMIFS('[1]1. Отчет АТС'!$E:$E,'[1]1. Отчет АТС'!$A:$A,$A206,'[1]1. Отчет АТС'!$B:$B,23)</f>
        <v>447.35</v>
      </c>
    </row>
    <row r="207" spans="1:25" ht="15">
      <c r="A207" s="77">
        <v>45470</v>
      </c>
      <c r="B207" s="45">
        <f>SUMIFS('[1]1. Отчет АТС'!$E:$E,'[1]1. Отчет АТС'!$A:$A,$A207,'[1]1. Отчет АТС'!$B:$B,0)</f>
        <v>230.51</v>
      </c>
      <c r="C207" s="45">
        <f>SUMIFS('[1]1. Отчет АТС'!$E:$E,'[1]1. Отчет АТС'!$A:$A,$A207,'[1]1. Отчет АТС'!$B:$B,1)</f>
        <v>125.21</v>
      </c>
      <c r="D207" s="45">
        <f>SUMIFS('[1]1. Отчет АТС'!$E:$E,'[1]1. Отчет АТС'!$A:$A,$A207,'[1]1. Отчет АТС'!$B:$B,2)</f>
        <v>932.46</v>
      </c>
      <c r="E207" s="45">
        <f>SUMIFS('[1]1. Отчет АТС'!$E:$E,'[1]1. Отчет АТС'!$A:$A,$A207,'[1]1. Отчет АТС'!$B:$B,3)</f>
        <v>857.45</v>
      </c>
      <c r="F207" s="45">
        <f>SUMIFS('[1]1. Отчет АТС'!$E:$E,'[1]1. Отчет АТС'!$A:$A,$A207,'[1]1. Отчет АТС'!$B:$B,4)</f>
        <v>0</v>
      </c>
      <c r="G207" s="45">
        <f>SUMIFS('[1]1. Отчет АТС'!$E:$E,'[1]1. Отчет АТС'!$A:$A,$A207,'[1]1. Отчет АТС'!$B:$B,5)</f>
        <v>0</v>
      </c>
      <c r="H207" s="45">
        <f>SUMIFS('[1]1. Отчет АТС'!$E:$E,'[1]1. Отчет АТС'!$A:$A,$A207,'[1]1. Отчет АТС'!$B:$B,6)</f>
        <v>0</v>
      </c>
      <c r="I207" s="45">
        <f>SUMIFS('[1]1. Отчет АТС'!$E:$E,'[1]1. Отчет АТС'!$A:$A,$A207,'[1]1. Отчет АТС'!$B:$B,7)</f>
        <v>0</v>
      </c>
      <c r="J207" s="45">
        <f>SUMIFS('[1]1. Отчет АТС'!$E:$E,'[1]1. Отчет АТС'!$A:$A,$A207,'[1]1. Отчет АТС'!$B:$B,8)</f>
        <v>3.26</v>
      </c>
      <c r="K207" s="45">
        <f>SUMIFS('[1]1. Отчет АТС'!$E:$E,'[1]1. Отчет АТС'!$A:$A,$A207,'[1]1. Отчет АТС'!$B:$B,9)</f>
        <v>25.17</v>
      </c>
      <c r="L207" s="45">
        <f>SUMIFS('[1]1. Отчет АТС'!$E:$E,'[1]1. Отчет АТС'!$A:$A,$A207,'[1]1. Отчет АТС'!$B:$B,10)</f>
        <v>37.270000000000003</v>
      </c>
      <c r="M207" s="45">
        <f>SUMIFS('[1]1. Отчет АТС'!$E:$E,'[1]1. Отчет АТС'!$A:$A,$A207,'[1]1. Отчет АТС'!$B:$B,11)</f>
        <v>59.17</v>
      </c>
      <c r="N207" s="45">
        <f>SUMIFS('[1]1. Отчет АТС'!$E:$E,'[1]1. Отчет АТС'!$A:$A,$A207,'[1]1. Отчет АТС'!$B:$B,12)</f>
        <v>31.73</v>
      </c>
      <c r="O207" s="45">
        <f>SUMIFS('[1]1. Отчет АТС'!$E:$E,'[1]1. Отчет АТС'!$A:$A,$A207,'[1]1. Отчет АТС'!$B:$B,13)</f>
        <v>39.369999999999997</v>
      </c>
      <c r="P207" s="45">
        <f>SUMIFS('[1]1. Отчет АТС'!$E:$E,'[1]1. Отчет АТС'!$A:$A,$A207,'[1]1. Отчет АТС'!$B:$B,14)</f>
        <v>90.37</v>
      </c>
      <c r="Q207" s="45">
        <f>SUMIFS('[1]1. Отчет АТС'!$E:$E,'[1]1. Отчет АТС'!$A:$A,$A207,'[1]1. Отчет АТС'!$B:$B,15)</f>
        <v>0</v>
      </c>
      <c r="R207" s="45">
        <f>SUMIFS('[1]1. Отчет АТС'!$E:$E,'[1]1. Отчет АТС'!$A:$A,$A207,'[1]1. Отчет АТС'!$B:$B,16)</f>
        <v>0</v>
      </c>
      <c r="S207" s="45">
        <f>SUMIFS('[1]1. Отчет АТС'!$E:$E,'[1]1. Отчет АТС'!$A:$A,$A207,'[1]1. Отчет АТС'!$B:$B,17)</f>
        <v>124.43</v>
      </c>
      <c r="T207" s="45">
        <f>SUMIFS('[1]1. Отчет АТС'!$E:$E,'[1]1. Отчет АТС'!$A:$A,$A207,'[1]1. Отчет АТС'!$B:$B,18)</f>
        <v>54.76</v>
      </c>
      <c r="U207" s="45">
        <f>SUMIFS('[1]1. Отчет АТС'!$E:$E,'[1]1. Отчет АТС'!$A:$A,$A207,'[1]1. Отчет АТС'!$B:$B,19)</f>
        <v>52.11</v>
      </c>
      <c r="V207" s="45">
        <f>SUMIFS('[1]1. Отчет АТС'!$E:$E,'[1]1. Отчет АТС'!$A:$A,$A207,'[1]1. Отчет АТС'!$B:$B,20)</f>
        <v>15.3</v>
      </c>
      <c r="W207" s="45">
        <f>SUMIFS('[1]1. Отчет АТС'!$E:$E,'[1]1. Отчет АТС'!$A:$A,$A207,'[1]1. Отчет АТС'!$B:$B,21)</f>
        <v>159.68</v>
      </c>
      <c r="X207" s="45">
        <f>SUMIFS('[1]1. Отчет АТС'!$E:$E,'[1]1. Отчет АТС'!$A:$A,$A207,'[1]1. Отчет АТС'!$B:$B,22)</f>
        <v>357.48</v>
      </c>
      <c r="Y207" s="45">
        <f>SUMIFS('[1]1. Отчет АТС'!$E:$E,'[1]1. Отчет АТС'!$A:$A,$A207,'[1]1. Отчет АТС'!$B:$B,23)</f>
        <v>585.33000000000004</v>
      </c>
    </row>
    <row r="208" spans="1:25" ht="15">
      <c r="A208" s="77">
        <v>45471</v>
      </c>
      <c r="B208" s="45">
        <f>SUMIFS('[1]1. Отчет АТС'!$E:$E,'[1]1. Отчет АТС'!$A:$A,$A208,'[1]1. Отчет АТС'!$B:$B,0)</f>
        <v>189.68</v>
      </c>
      <c r="C208" s="45">
        <f>SUMIFS('[1]1. Отчет АТС'!$E:$E,'[1]1. Отчет АТС'!$A:$A,$A208,'[1]1. Отчет АТС'!$B:$B,1)</f>
        <v>37.21</v>
      </c>
      <c r="D208" s="45">
        <f>SUMIFS('[1]1. Отчет АТС'!$E:$E,'[1]1. Отчет АТС'!$A:$A,$A208,'[1]1. Отчет АТС'!$B:$B,2)</f>
        <v>203.46</v>
      </c>
      <c r="E208" s="45">
        <f>SUMIFS('[1]1. Отчет АТС'!$E:$E,'[1]1. Отчет АТС'!$A:$A,$A208,'[1]1. Отчет АТС'!$B:$B,3)</f>
        <v>2.86</v>
      </c>
      <c r="F208" s="45">
        <f>SUMIFS('[1]1. Отчет АТС'!$E:$E,'[1]1. Отчет АТС'!$A:$A,$A208,'[1]1. Отчет АТС'!$B:$B,4)</f>
        <v>2.12</v>
      </c>
      <c r="G208" s="45">
        <f>SUMIFS('[1]1. Отчет АТС'!$E:$E,'[1]1. Отчет АТС'!$A:$A,$A208,'[1]1. Отчет АТС'!$B:$B,5)</f>
        <v>0</v>
      </c>
      <c r="H208" s="45">
        <f>SUMIFS('[1]1. Отчет АТС'!$E:$E,'[1]1. Отчет АТС'!$A:$A,$A208,'[1]1. Отчет АТС'!$B:$B,6)</f>
        <v>0</v>
      </c>
      <c r="I208" s="45">
        <f>SUMIFS('[1]1. Отчет АТС'!$E:$E,'[1]1. Отчет АТС'!$A:$A,$A208,'[1]1. Отчет АТС'!$B:$B,7)</f>
        <v>0</v>
      </c>
      <c r="J208" s="45">
        <f>SUMIFS('[1]1. Отчет АТС'!$E:$E,'[1]1. Отчет АТС'!$A:$A,$A208,'[1]1. Отчет АТС'!$B:$B,8)</f>
        <v>0</v>
      </c>
      <c r="K208" s="45">
        <f>SUMIFS('[1]1. Отчет АТС'!$E:$E,'[1]1. Отчет АТС'!$A:$A,$A208,'[1]1. Отчет АТС'!$B:$B,9)</f>
        <v>0</v>
      </c>
      <c r="L208" s="45">
        <f>SUMIFS('[1]1. Отчет АТС'!$E:$E,'[1]1. Отчет АТС'!$A:$A,$A208,'[1]1. Отчет АТС'!$B:$B,10)</f>
        <v>0</v>
      </c>
      <c r="M208" s="45">
        <f>SUMIFS('[1]1. Отчет АТС'!$E:$E,'[1]1. Отчет АТС'!$A:$A,$A208,'[1]1. Отчет АТС'!$B:$B,11)</f>
        <v>0</v>
      </c>
      <c r="N208" s="45">
        <f>SUMIFS('[1]1. Отчет АТС'!$E:$E,'[1]1. Отчет АТС'!$A:$A,$A208,'[1]1. Отчет АТС'!$B:$B,12)</f>
        <v>0</v>
      </c>
      <c r="O208" s="45">
        <f>SUMIFS('[1]1. Отчет АТС'!$E:$E,'[1]1. Отчет АТС'!$A:$A,$A208,'[1]1. Отчет АТС'!$B:$B,13)</f>
        <v>0</v>
      </c>
      <c r="P208" s="45">
        <f>SUMIFS('[1]1. Отчет АТС'!$E:$E,'[1]1. Отчет АТС'!$A:$A,$A208,'[1]1. Отчет АТС'!$B:$B,14)</f>
        <v>0</v>
      </c>
      <c r="Q208" s="45">
        <f>SUMIFS('[1]1. Отчет АТС'!$E:$E,'[1]1. Отчет АТС'!$A:$A,$A208,'[1]1. Отчет АТС'!$B:$B,15)</f>
        <v>132.5</v>
      </c>
      <c r="R208" s="45">
        <f>SUMIFS('[1]1. Отчет АТС'!$E:$E,'[1]1. Отчет АТС'!$A:$A,$A208,'[1]1. Отчет АТС'!$B:$B,16)</f>
        <v>138</v>
      </c>
      <c r="S208" s="45">
        <f>SUMIFS('[1]1. Отчет АТС'!$E:$E,'[1]1. Отчет АТС'!$A:$A,$A208,'[1]1. Отчет АТС'!$B:$B,17)</f>
        <v>185.32</v>
      </c>
      <c r="T208" s="45">
        <f>SUMIFS('[1]1. Отчет АТС'!$E:$E,'[1]1. Отчет АТС'!$A:$A,$A208,'[1]1. Отчет АТС'!$B:$B,18)</f>
        <v>103.51</v>
      </c>
      <c r="U208" s="45">
        <f>SUMIFS('[1]1. Отчет АТС'!$E:$E,'[1]1. Отчет АТС'!$A:$A,$A208,'[1]1. Отчет АТС'!$B:$B,19)</f>
        <v>47.61</v>
      </c>
      <c r="V208" s="45">
        <f>SUMIFS('[1]1. Отчет АТС'!$E:$E,'[1]1. Отчет АТС'!$A:$A,$A208,'[1]1. Отчет АТС'!$B:$B,20)</f>
        <v>0</v>
      </c>
      <c r="W208" s="45">
        <f>SUMIFS('[1]1. Отчет АТС'!$E:$E,'[1]1. Отчет АТС'!$A:$A,$A208,'[1]1. Отчет АТС'!$B:$B,21)</f>
        <v>44.49</v>
      </c>
      <c r="X208" s="45">
        <f>SUMIFS('[1]1. Отчет АТС'!$E:$E,'[1]1. Отчет АТС'!$A:$A,$A208,'[1]1. Отчет АТС'!$B:$B,22)</f>
        <v>203.64</v>
      </c>
      <c r="Y208" s="45">
        <f>SUMIFS('[1]1. Отчет АТС'!$E:$E,'[1]1. Отчет АТС'!$A:$A,$A208,'[1]1. Отчет АТС'!$B:$B,23)</f>
        <v>274.88</v>
      </c>
    </row>
    <row r="209" spans="1:25" ht="15">
      <c r="A209" s="77">
        <v>45472</v>
      </c>
      <c r="B209" s="45">
        <f>SUMIFS('[1]1. Отчет АТС'!$E:$E,'[1]1. Отчет АТС'!$A:$A,$A209,'[1]1. Отчет АТС'!$B:$B,0)</f>
        <v>112.79</v>
      </c>
      <c r="C209" s="45">
        <f>SUMIFS('[1]1. Отчет АТС'!$E:$E,'[1]1. Отчет АТС'!$A:$A,$A209,'[1]1. Отчет АТС'!$B:$B,1)</f>
        <v>0</v>
      </c>
      <c r="D209" s="45">
        <f>SUMIFS('[1]1. Отчет АТС'!$E:$E,'[1]1. Отчет АТС'!$A:$A,$A209,'[1]1. Отчет АТС'!$B:$B,2)</f>
        <v>1.31</v>
      </c>
      <c r="E209" s="45">
        <f>SUMIFS('[1]1. Отчет АТС'!$E:$E,'[1]1. Отчет АТС'!$A:$A,$A209,'[1]1. Отчет АТС'!$B:$B,3)</f>
        <v>52.21</v>
      </c>
      <c r="F209" s="45">
        <f>SUMIFS('[1]1. Отчет АТС'!$E:$E,'[1]1. Отчет АТС'!$A:$A,$A209,'[1]1. Отчет АТС'!$B:$B,4)</f>
        <v>0</v>
      </c>
      <c r="G209" s="45">
        <f>SUMIFS('[1]1. Отчет АТС'!$E:$E,'[1]1. Отчет АТС'!$A:$A,$A209,'[1]1. Отчет АТС'!$B:$B,5)</f>
        <v>0</v>
      </c>
      <c r="H209" s="45">
        <f>SUMIFS('[1]1. Отчет АТС'!$E:$E,'[1]1. Отчет АТС'!$A:$A,$A209,'[1]1. Отчет АТС'!$B:$B,6)</f>
        <v>0</v>
      </c>
      <c r="I209" s="45">
        <f>SUMIFS('[1]1. Отчет АТС'!$E:$E,'[1]1. Отчет АТС'!$A:$A,$A209,'[1]1. Отчет АТС'!$B:$B,7)</f>
        <v>0</v>
      </c>
      <c r="J209" s="45">
        <f>SUMIFS('[1]1. Отчет АТС'!$E:$E,'[1]1. Отчет АТС'!$A:$A,$A209,'[1]1. Отчет АТС'!$B:$B,8)</f>
        <v>0</v>
      </c>
      <c r="K209" s="45">
        <f>SUMIFS('[1]1. Отчет АТС'!$E:$E,'[1]1. Отчет АТС'!$A:$A,$A209,'[1]1. Отчет АТС'!$B:$B,9)</f>
        <v>0</v>
      </c>
      <c r="L209" s="45">
        <f>SUMIFS('[1]1. Отчет АТС'!$E:$E,'[1]1. Отчет АТС'!$A:$A,$A209,'[1]1. Отчет АТС'!$B:$B,10)</f>
        <v>0</v>
      </c>
      <c r="M209" s="45">
        <f>SUMIFS('[1]1. Отчет АТС'!$E:$E,'[1]1. Отчет АТС'!$A:$A,$A209,'[1]1. Отчет АТС'!$B:$B,11)</f>
        <v>0</v>
      </c>
      <c r="N209" s="45">
        <f>SUMIFS('[1]1. Отчет АТС'!$E:$E,'[1]1. Отчет АТС'!$A:$A,$A209,'[1]1. Отчет АТС'!$B:$B,12)</f>
        <v>0</v>
      </c>
      <c r="O209" s="45">
        <f>SUMIFS('[1]1. Отчет АТС'!$E:$E,'[1]1. Отчет АТС'!$A:$A,$A209,'[1]1. Отчет АТС'!$B:$B,13)</f>
        <v>0</v>
      </c>
      <c r="P209" s="45">
        <f>SUMIFS('[1]1. Отчет АТС'!$E:$E,'[1]1. Отчет АТС'!$A:$A,$A209,'[1]1. Отчет АТС'!$B:$B,14)</f>
        <v>0</v>
      </c>
      <c r="Q209" s="45">
        <f>SUMIFS('[1]1. Отчет АТС'!$E:$E,'[1]1. Отчет АТС'!$A:$A,$A209,'[1]1. Отчет АТС'!$B:$B,15)</f>
        <v>37.119999999999997</v>
      </c>
      <c r="R209" s="45">
        <f>SUMIFS('[1]1. Отчет АТС'!$E:$E,'[1]1. Отчет АТС'!$A:$A,$A209,'[1]1. Отчет АТС'!$B:$B,16)</f>
        <v>69.2</v>
      </c>
      <c r="S209" s="45">
        <f>SUMIFS('[1]1. Отчет АТС'!$E:$E,'[1]1. Отчет АТС'!$A:$A,$A209,'[1]1. Отчет АТС'!$B:$B,17)</f>
        <v>10.7</v>
      </c>
      <c r="T209" s="45">
        <f>SUMIFS('[1]1. Отчет АТС'!$E:$E,'[1]1. Отчет АТС'!$A:$A,$A209,'[1]1. Отчет АТС'!$B:$B,18)</f>
        <v>0</v>
      </c>
      <c r="U209" s="45">
        <f>SUMIFS('[1]1. Отчет АТС'!$E:$E,'[1]1. Отчет АТС'!$A:$A,$A209,'[1]1. Отчет АТС'!$B:$B,19)</f>
        <v>0</v>
      </c>
      <c r="V209" s="45">
        <f>SUMIFS('[1]1. Отчет АТС'!$E:$E,'[1]1. Отчет АТС'!$A:$A,$A209,'[1]1. Отчет АТС'!$B:$B,20)</f>
        <v>0</v>
      </c>
      <c r="W209" s="45">
        <f>SUMIFS('[1]1. Отчет АТС'!$E:$E,'[1]1. Отчет АТС'!$A:$A,$A209,'[1]1. Отчет АТС'!$B:$B,21)</f>
        <v>0</v>
      </c>
      <c r="X209" s="45">
        <f>SUMIFS('[1]1. Отчет АТС'!$E:$E,'[1]1. Отчет АТС'!$A:$A,$A209,'[1]1. Отчет АТС'!$B:$B,22)</f>
        <v>48.7</v>
      </c>
      <c r="Y209" s="45">
        <f>SUMIFS('[1]1. Отчет АТС'!$E:$E,'[1]1. Отчет АТС'!$A:$A,$A209,'[1]1. Отчет АТС'!$B:$B,23)</f>
        <v>0</v>
      </c>
    </row>
    <row r="210" spans="1:25" ht="15">
      <c r="A210" s="77">
        <v>45473</v>
      </c>
      <c r="B210" s="45">
        <f>SUMIFS('[1]1. Отчет АТС'!$E:$E,'[1]1. Отчет АТС'!$A:$A,$A210,'[1]1. Отчет АТС'!$B:$B,0)</f>
        <v>0</v>
      </c>
      <c r="C210" s="45">
        <f>SUMIFS('[1]1. Отчет АТС'!$E:$E,'[1]1. Отчет АТС'!$A:$A,$A210,'[1]1. Отчет АТС'!$B:$B,1)</f>
        <v>0</v>
      </c>
      <c r="D210" s="45">
        <f>SUMIFS('[1]1. Отчет АТС'!$E:$E,'[1]1. Отчет АТС'!$A:$A,$A210,'[1]1. Отчет АТС'!$B:$B,2)</f>
        <v>83.85</v>
      </c>
      <c r="E210" s="45">
        <f>SUMIFS('[1]1. Отчет АТС'!$E:$E,'[1]1. Отчет АТС'!$A:$A,$A210,'[1]1. Отчет АТС'!$B:$B,3)</f>
        <v>35.79</v>
      </c>
      <c r="F210" s="45">
        <f>SUMIFS('[1]1. Отчет АТС'!$E:$E,'[1]1. Отчет АТС'!$A:$A,$A210,'[1]1. Отчет АТС'!$B:$B,4)</f>
        <v>79.53</v>
      </c>
      <c r="G210" s="45">
        <f>SUMIFS('[1]1. Отчет АТС'!$E:$E,'[1]1. Отчет АТС'!$A:$A,$A210,'[1]1. Отчет АТС'!$B:$B,5)</f>
        <v>0</v>
      </c>
      <c r="H210" s="45">
        <f>SUMIFS('[1]1. Отчет АТС'!$E:$E,'[1]1. Отчет АТС'!$A:$A,$A210,'[1]1. Отчет АТС'!$B:$B,6)</f>
        <v>0</v>
      </c>
      <c r="I210" s="45">
        <f>SUMIFS('[1]1. Отчет АТС'!$E:$E,'[1]1. Отчет АТС'!$A:$A,$A210,'[1]1. Отчет АТС'!$B:$B,7)</f>
        <v>0</v>
      </c>
      <c r="J210" s="45">
        <f>SUMIFS('[1]1. Отчет АТС'!$E:$E,'[1]1. Отчет АТС'!$A:$A,$A210,'[1]1. Отчет АТС'!$B:$B,8)</f>
        <v>0</v>
      </c>
      <c r="K210" s="45">
        <f>SUMIFS('[1]1. Отчет АТС'!$E:$E,'[1]1. Отчет АТС'!$A:$A,$A210,'[1]1. Отчет АТС'!$B:$B,9)</f>
        <v>0</v>
      </c>
      <c r="L210" s="45">
        <f>SUMIFS('[1]1. Отчет АТС'!$E:$E,'[1]1. Отчет АТС'!$A:$A,$A210,'[1]1. Отчет АТС'!$B:$B,10)</f>
        <v>0</v>
      </c>
      <c r="M210" s="45">
        <f>SUMIFS('[1]1. Отчет АТС'!$E:$E,'[1]1. Отчет АТС'!$A:$A,$A210,'[1]1. Отчет АТС'!$B:$B,11)</f>
        <v>0</v>
      </c>
      <c r="N210" s="45">
        <f>SUMIFS('[1]1. Отчет АТС'!$E:$E,'[1]1. Отчет АТС'!$A:$A,$A210,'[1]1. Отчет АТС'!$B:$B,12)</f>
        <v>0</v>
      </c>
      <c r="O210" s="45">
        <f>SUMIFS('[1]1. Отчет АТС'!$E:$E,'[1]1. Отчет АТС'!$A:$A,$A210,'[1]1. Отчет АТС'!$B:$B,13)</f>
        <v>0</v>
      </c>
      <c r="P210" s="45">
        <f>SUMIFS('[1]1. Отчет АТС'!$E:$E,'[1]1. Отчет АТС'!$A:$A,$A210,'[1]1. Отчет АТС'!$B:$B,14)</f>
        <v>0</v>
      </c>
      <c r="Q210" s="45">
        <f>SUMIFS('[1]1. Отчет АТС'!$E:$E,'[1]1. Отчет АТС'!$A:$A,$A210,'[1]1. Отчет АТС'!$B:$B,15)</f>
        <v>0</v>
      </c>
      <c r="R210" s="45">
        <f>SUMIFS('[1]1. Отчет АТС'!$E:$E,'[1]1. Отчет АТС'!$A:$A,$A210,'[1]1. Отчет АТС'!$B:$B,16)</f>
        <v>0</v>
      </c>
      <c r="S210" s="45">
        <f>SUMIFS('[1]1. Отчет АТС'!$E:$E,'[1]1. Отчет АТС'!$A:$A,$A210,'[1]1. Отчет АТС'!$B:$B,17)</f>
        <v>0</v>
      </c>
      <c r="T210" s="45">
        <f>SUMIFS('[1]1. Отчет АТС'!$E:$E,'[1]1. Отчет АТС'!$A:$A,$A210,'[1]1. Отчет АТС'!$B:$B,18)</f>
        <v>0</v>
      </c>
      <c r="U210" s="45">
        <f>SUMIFS('[1]1. Отчет АТС'!$E:$E,'[1]1. Отчет АТС'!$A:$A,$A210,'[1]1. Отчет АТС'!$B:$B,19)</f>
        <v>0</v>
      </c>
      <c r="V210" s="45">
        <f>SUMIFS('[1]1. Отчет АТС'!$E:$E,'[1]1. Отчет АТС'!$A:$A,$A210,'[1]1. Отчет АТС'!$B:$B,20)</f>
        <v>0</v>
      </c>
      <c r="W210" s="45">
        <f>SUMIFS('[1]1. Отчет АТС'!$E:$E,'[1]1. Отчет АТС'!$A:$A,$A210,'[1]1. Отчет АТС'!$B:$B,21)</f>
        <v>0</v>
      </c>
      <c r="X210" s="45">
        <f>SUMIFS('[1]1. Отчет АТС'!$E:$E,'[1]1. Отчет АТС'!$A:$A,$A210,'[1]1. Отчет АТС'!$B:$B,22)</f>
        <v>0</v>
      </c>
      <c r="Y210" s="45">
        <f>SUMIFS('[1]1. Отчет АТС'!$E:$E,'[1]1. Отчет АТС'!$A:$A,$A210,'[1]1. Отчет АТС'!$B:$B,23)</f>
        <v>0</v>
      </c>
    </row>
    <row r="213" spans="1:25">
      <c r="A213" s="46"/>
      <c r="B213" s="46"/>
      <c r="C213" s="46"/>
      <c r="D213" s="46"/>
      <c r="E213" s="46"/>
      <c r="F213" s="46"/>
      <c r="G213" s="47" t="s">
        <v>39</v>
      </c>
      <c r="H213" s="47"/>
      <c r="I213" s="48"/>
      <c r="J213" s="49"/>
      <c r="K213" s="49"/>
      <c r="L213" s="49"/>
      <c r="M213" s="49"/>
      <c r="N213" s="49"/>
      <c r="O213" s="49"/>
      <c r="P213" s="49"/>
      <c r="Q213" s="49"/>
      <c r="R213" s="50"/>
      <c r="S213" s="50"/>
      <c r="T213" s="49"/>
      <c r="U213" s="49"/>
      <c r="V213" s="49"/>
      <c r="W213" s="49"/>
      <c r="X213" s="49"/>
      <c r="Y213" s="49"/>
    </row>
    <row r="214" spans="1:25">
      <c r="A214" s="46" t="s">
        <v>40</v>
      </c>
      <c r="B214" s="46"/>
      <c r="C214" s="46"/>
      <c r="D214" s="46"/>
      <c r="E214" s="46"/>
      <c r="F214" s="46"/>
      <c r="G214" s="51" t="str">
        <f>'[1]1. Отчет АТС'!$B$44</f>
        <v>7,06</v>
      </c>
      <c r="H214" s="51"/>
      <c r="I214" s="48"/>
      <c r="J214" s="49"/>
      <c r="K214" s="49"/>
      <c r="L214" s="49"/>
      <c r="M214" s="49"/>
      <c r="N214" s="49"/>
      <c r="O214" s="49"/>
      <c r="P214" s="49"/>
      <c r="Q214" s="49"/>
      <c r="R214" s="50"/>
      <c r="S214" s="50"/>
      <c r="T214" s="49"/>
      <c r="U214" s="49"/>
      <c r="V214" s="49"/>
      <c r="W214" s="49"/>
      <c r="X214" s="49"/>
      <c r="Y214" s="49"/>
    </row>
    <row r="215" spans="1:25">
      <c r="A215" s="46" t="s">
        <v>41</v>
      </c>
      <c r="B215" s="46"/>
      <c r="C215" s="46"/>
      <c r="D215" s="46"/>
      <c r="E215" s="46"/>
      <c r="F215" s="46"/>
      <c r="G215" s="51" t="str">
        <f>'[1]1. Отчет АТС'!$B$45</f>
        <v>167,43</v>
      </c>
      <c r="H215" s="51"/>
      <c r="I215" s="48"/>
      <c r="J215" s="49"/>
      <c r="K215" s="49"/>
      <c r="L215" s="49"/>
      <c r="M215" s="49"/>
      <c r="N215" s="49"/>
      <c r="O215" s="49"/>
      <c r="P215" s="49"/>
      <c r="Q215" s="49"/>
      <c r="R215" s="50"/>
      <c r="S215" s="50"/>
      <c r="T215" s="49"/>
      <c r="U215" s="49"/>
      <c r="V215" s="49"/>
      <c r="W215" s="49"/>
      <c r="X215" s="49"/>
      <c r="Y215" s="49"/>
    </row>
    <row r="216" spans="1:25">
      <c r="A216" s="52"/>
      <c r="B216" s="52"/>
      <c r="C216" s="52"/>
      <c r="D216" s="53"/>
      <c r="E216" s="48"/>
      <c r="F216" s="48"/>
      <c r="G216" s="48"/>
      <c r="H216" s="48"/>
      <c r="I216" s="48"/>
      <c r="J216" s="49"/>
      <c r="K216" s="49"/>
      <c r="L216" s="49"/>
      <c r="M216" s="49"/>
      <c r="N216" s="49"/>
      <c r="O216" s="49"/>
      <c r="P216" s="49"/>
      <c r="Q216" s="49"/>
      <c r="R216" s="50"/>
      <c r="S216" s="50"/>
      <c r="T216" s="49"/>
      <c r="U216" s="49"/>
      <c r="V216" s="49"/>
      <c r="W216" s="49"/>
      <c r="X216" s="49"/>
      <c r="Y216" s="49"/>
    </row>
    <row r="217" spans="1:25">
      <c r="A217" s="52"/>
      <c r="B217" s="52"/>
      <c r="C217" s="52"/>
      <c r="D217" s="53"/>
      <c r="E217" s="48"/>
      <c r="F217" s="48"/>
      <c r="G217" s="48"/>
      <c r="H217" s="48"/>
      <c r="I217" s="48"/>
      <c r="J217" s="49"/>
      <c r="K217" s="49"/>
      <c r="L217" s="49"/>
      <c r="M217" s="49"/>
      <c r="N217" s="49"/>
      <c r="O217" s="49"/>
      <c r="P217" s="49"/>
      <c r="Q217" s="49"/>
      <c r="R217" s="50"/>
      <c r="S217" s="50"/>
      <c r="T217" s="49"/>
      <c r="U217" s="49"/>
      <c r="V217" s="49"/>
      <c r="W217" s="49"/>
      <c r="X217" s="49"/>
      <c r="Y217" s="49"/>
    </row>
    <row r="218" spans="1:25">
      <c r="A218" s="54" t="s">
        <v>42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5"/>
      <c r="L218" s="56" t="str">
        <f>'[1]1. Отчет АТС'!$B$32</f>
        <v>795151,04</v>
      </c>
      <c r="M218" s="56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</row>
    <row r="219" spans="1:25">
      <c r="A219" s="57"/>
      <c r="B219" s="58"/>
      <c r="C219" s="59"/>
      <c r="D219" s="59"/>
      <c r="E219" s="59"/>
      <c r="F219" s="59"/>
      <c r="G219" s="59"/>
      <c r="H219" s="59"/>
      <c r="I219" s="59"/>
      <c r="J219" s="59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</row>
    <row r="220" spans="1:25">
      <c r="A220" s="60" t="s">
        <v>43</v>
      </c>
      <c r="B220" s="60"/>
      <c r="C220" s="60"/>
      <c r="D220" s="60"/>
      <c r="E220" s="61"/>
      <c r="F220" s="61"/>
      <c r="G220" s="61"/>
      <c r="H220" s="62"/>
      <c r="I220" s="62"/>
      <c r="J220" s="62"/>
      <c r="K220" s="62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48"/>
      <c r="X220" s="48"/>
      <c r="Y220" s="48"/>
    </row>
    <row r="221" spans="1:25">
      <c r="A221" s="64"/>
      <c r="B221" s="65"/>
      <c r="C221" s="65"/>
      <c r="D221" s="66"/>
      <c r="E221" s="46" t="s">
        <v>44</v>
      </c>
      <c r="F221" s="46"/>
      <c r="G221" s="46"/>
      <c r="H221" s="46"/>
      <c r="I221" s="46"/>
      <c r="J221" s="46"/>
      <c r="K221" s="46"/>
      <c r="L221" s="46"/>
      <c r="M221" s="63"/>
      <c r="N221" s="63"/>
      <c r="O221" s="63"/>
      <c r="P221" s="63"/>
      <c r="Q221" s="63"/>
      <c r="R221" s="63"/>
      <c r="S221" s="63"/>
      <c r="T221" s="48"/>
      <c r="U221" s="48"/>
      <c r="V221" s="48"/>
      <c r="W221" s="48"/>
      <c r="X221" s="48"/>
      <c r="Y221" s="48"/>
    </row>
    <row r="222" spans="1:25" ht="15">
      <c r="A222" s="67"/>
      <c r="B222" s="68"/>
      <c r="C222" s="68"/>
      <c r="D222" s="69"/>
      <c r="E222" s="70" t="s">
        <v>45</v>
      </c>
      <c r="F222" s="71"/>
      <c r="G222" s="70" t="s">
        <v>46</v>
      </c>
      <c r="H222" s="71"/>
      <c r="I222" s="70" t="s">
        <v>47</v>
      </c>
      <c r="J222" s="71"/>
      <c r="K222" s="70" t="s">
        <v>48</v>
      </c>
      <c r="L222" s="71"/>
      <c r="M222" s="63"/>
      <c r="N222" s="63"/>
      <c r="O222" s="63"/>
      <c r="P222" s="63"/>
      <c r="Q222" s="63"/>
      <c r="R222" s="63"/>
      <c r="S222" s="63"/>
      <c r="T222" s="63"/>
      <c r="U222" s="63"/>
      <c r="V222" s="48"/>
      <c r="W222" s="48"/>
      <c r="X222" s="48"/>
      <c r="Y222" s="48"/>
    </row>
    <row r="223" spans="1:25" ht="58.5" customHeight="1">
      <c r="A223" s="72" t="s">
        <v>49</v>
      </c>
      <c r="B223" s="73"/>
      <c r="C223" s="73"/>
      <c r="D223" s="74"/>
      <c r="E223" s="75">
        <f>'[1]3. Услуги по передаче'!$E$9</f>
        <v>846593.22</v>
      </c>
      <c r="F223" s="76"/>
      <c r="G223" s="75">
        <f>'[1]3. Услуги по передаче'!$F$9</f>
        <v>894142.18</v>
      </c>
      <c r="H223" s="76"/>
      <c r="I223" s="75">
        <f>'[1]3. Услуги по передаче'!$G$9</f>
        <v>1181633.1200000001</v>
      </c>
      <c r="J223" s="76"/>
      <c r="K223" s="75">
        <f>'[1]3. Услуги по передаче'!$H$9</f>
        <v>1507317.61</v>
      </c>
      <c r="L223" s="76"/>
      <c r="M223" s="63"/>
      <c r="N223" s="63"/>
      <c r="O223" s="63"/>
      <c r="P223" s="63"/>
      <c r="Q223" s="63"/>
      <c r="R223" s="63"/>
      <c r="S223" s="63"/>
      <c r="T223" s="63"/>
      <c r="U223" s="63"/>
      <c r="V223" s="48"/>
      <c r="W223" s="48"/>
      <c r="X223" s="48"/>
      <c r="Y223" s="48"/>
    </row>
  </sheetData>
  <mergeCells count="28">
    <mergeCell ref="K222:L222"/>
    <mergeCell ref="A223:D223"/>
    <mergeCell ref="E223:F223"/>
    <mergeCell ref="G223:H223"/>
    <mergeCell ref="I223:J223"/>
    <mergeCell ref="K223:L223"/>
    <mergeCell ref="A214:F214"/>
    <mergeCell ref="G214:H214"/>
    <mergeCell ref="A215:F215"/>
    <mergeCell ref="G215:H215"/>
    <mergeCell ref="L218:M218"/>
    <mergeCell ref="A221:D222"/>
    <mergeCell ref="E221:L221"/>
    <mergeCell ref="E222:F222"/>
    <mergeCell ref="G222:H222"/>
    <mergeCell ref="I222:J222"/>
    <mergeCell ref="A77:A78"/>
    <mergeCell ref="A111:A112"/>
    <mergeCell ref="A145:A146"/>
    <mergeCell ref="A179:A180"/>
    <mergeCell ref="A213:F213"/>
    <mergeCell ref="G213:H213"/>
    <mergeCell ref="A1:T1"/>
    <mergeCell ref="U2:V2"/>
    <mergeCell ref="U3:V3"/>
    <mergeCell ref="A5:Q5"/>
    <mergeCell ref="A9:A10"/>
    <mergeCell ref="A43:A4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более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2024-07-11T07:44:29Z</dcterms:modified>
</cp:coreProperties>
</file>